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0b03f4867480a2e/Documents/Chess/NZCF Club Membership Forms/"/>
    </mc:Choice>
  </mc:AlternateContent>
  <xr:revisionPtr revIDLastSave="18" documentId="8_{52A68A21-79B2-4544-A7F8-096C339D2834}" xr6:coauthVersionLast="47" xr6:coauthVersionMax="47" xr10:uidLastSave="{C58D8FC1-60BE-4BE1-8825-A0DC15760886}"/>
  <bookViews>
    <workbookView xWindow="-108" yWindow="-108" windowWidth="23256" windowHeight="12456" firstSheet="1" activeTab="1" xr2:uid="{66D4708E-3C61-4D7E-8CCC-A336EA93694C}"/>
  </bookViews>
  <sheets>
    <sheet name="Data" sheetId="2" state="hidden" r:id="rId1"/>
    <sheet name="Member Information" sheetId="1" r:id="rId2"/>
  </sheets>
  <definedNames>
    <definedName name="_xlnm._FilterDatabase" localSheetId="1" hidden="1">'Member Information'!$X$26:$AG$26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D28" i="1" a="1"/>
  <c r="D28" i="1" s="1"/>
  <c r="D29" i="1" a="1"/>
  <c r="D29" i="1" s="1"/>
  <c r="D30" i="1" a="1"/>
  <c r="D30" i="1" s="1"/>
  <c r="D31" i="1" a="1"/>
  <c r="D31" i="1" s="1"/>
  <c r="D32" i="1" a="1"/>
  <c r="D32" i="1" s="1"/>
  <c r="D33" i="1" a="1"/>
  <c r="D33" i="1" s="1"/>
  <c r="D34" i="1" a="1"/>
  <c r="D34" i="1" s="1"/>
  <c r="D35" i="1" a="1"/>
  <c r="D35" i="1"/>
  <c r="D36" i="1" a="1"/>
  <c r="D36" i="1" s="1"/>
  <c r="D37" i="1" a="1"/>
  <c r="D37" i="1"/>
  <c r="D38" i="1" a="1"/>
  <c r="D38" i="1" s="1"/>
  <c r="D39" i="1" a="1"/>
  <c r="D39" i="1" s="1"/>
  <c r="D40" i="1" a="1"/>
  <c r="D40" i="1" s="1"/>
  <c r="D41" i="1" a="1"/>
  <c r="D41" i="1"/>
  <c r="D42" i="1" a="1"/>
  <c r="D42" i="1" s="1"/>
  <c r="D43" i="1" a="1"/>
  <c r="D43" i="1" s="1"/>
  <c r="D44" i="1" a="1"/>
  <c r="D44" i="1" s="1"/>
  <c r="D45" i="1" a="1"/>
  <c r="D45" i="1" s="1"/>
  <c r="D46" i="1" a="1"/>
  <c r="D46" i="1" s="1"/>
  <c r="D47" i="1" a="1"/>
  <c r="D47" i="1" s="1"/>
  <c r="D48" i="1" a="1"/>
  <c r="D48" i="1" s="1"/>
  <c r="D49" i="1" a="1"/>
  <c r="D49" i="1" s="1"/>
  <c r="D50" i="1" a="1"/>
  <c r="D50" i="1" s="1"/>
  <c r="D51" i="1" a="1"/>
  <c r="D51" i="1" s="1"/>
  <c r="D52" i="1" a="1"/>
  <c r="D52" i="1" s="1"/>
  <c r="D53" i="1" a="1"/>
  <c r="D53" i="1" s="1"/>
  <c r="D54" i="1" a="1"/>
  <c r="D54" i="1" s="1"/>
  <c r="D55" i="1" a="1"/>
  <c r="D55" i="1" s="1"/>
  <c r="D56" i="1" a="1"/>
  <c r="D56" i="1" s="1"/>
  <c r="D57" i="1" a="1"/>
  <c r="D57" i="1" s="1"/>
  <c r="D58" i="1" a="1"/>
  <c r="D58" i="1" s="1"/>
  <c r="D59" i="1" a="1"/>
  <c r="D59" i="1"/>
  <c r="D60" i="1" a="1"/>
  <c r="D60" i="1" s="1"/>
  <c r="D61" i="1" a="1"/>
  <c r="D61" i="1" s="1"/>
  <c r="D62" i="1" a="1"/>
  <c r="D62" i="1" s="1"/>
  <c r="D63" i="1" a="1"/>
  <c r="D63" i="1"/>
  <c r="D64" i="1" a="1"/>
  <c r="D64" i="1" s="1"/>
  <c r="D65" i="1" a="1"/>
  <c r="D65" i="1" s="1"/>
  <c r="D66" i="1" a="1"/>
  <c r="D66" i="1" s="1"/>
  <c r="D67" i="1" a="1"/>
  <c r="D67" i="1"/>
  <c r="D68" i="1" a="1"/>
  <c r="D68" i="1" s="1"/>
  <c r="D69" i="1" a="1"/>
  <c r="D69" i="1" s="1"/>
  <c r="D70" i="1" a="1"/>
  <c r="D70" i="1" s="1"/>
  <c r="D71" i="1" a="1"/>
  <c r="D71" i="1"/>
  <c r="D72" i="1" a="1"/>
  <c r="D72" i="1" s="1"/>
  <c r="D73" i="1" a="1"/>
  <c r="D73" i="1" s="1"/>
  <c r="D74" i="1" a="1"/>
  <c r="D74" i="1" s="1"/>
  <c r="D75" i="1" a="1"/>
  <c r="D75" i="1" s="1"/>
  <c r="D76" i="1" a="1"/>
  <c r="D76" i="1" s="1"/>
  <c r="D77" i="1" a="1"/>
  <c r="D77" i="1" s="1"/>
  <c r="D78" i="1" a="1"/>
  <c r="D78" i="1" s="1"/>
  <c r="D79" i="1" a="1"/>
  <c r="D79" i="1" s="1"/>
  <c r="D80" i="1" a="1"/>
  <c r="D80" i="1" s="1"/>
  <c r="D81" i="1" a="1"/>
  <c r="D81" i="1" s="1"/>
  <c r="D82" i="1" a="1"/>
  <c r="D82" i="1" s="1"/>
  <c r="D83" i="1" a="1"/>
  <c r="D83" i="1" s="1"/>
  <c r="D84" i="1" a="1"/>
  <c r="D84" i="1" s="1"/>
  <c r="D85" i="1" a="1"/>
  <c r="D85" i="1" s="1"/>
  <c r="D86" i="1" a="1"/>
  <c r="D86" i="1" s="1"/>
  <c r="D87" i="1" a="1"/>
  <c r="D87" i="1" s="1"/>
  <c r="D88" i="1" a="1"/>
  <c r="D88" i="1" s="1"/>
  <c r="D89" i="1" a="1"/>
  <c r="D89" i="1" s="1"/>
  <c r="D90" i="1" a="1"/>
  <c r="D90" i="1" s="1"/>
  <c r="D91" i="1" a="1"/>
  <c r="D91" i="1"/>
  <c r="D92" i="1" a="1"/>
  <c r="D92" i="1" s="1"/>
  <c r="D93" i="1" a="1"/>
  <c r="D93" i="1" s="1"/>
  <c r="D94" i="1" a="1"/>
  <c r="D94" i="1" s="1"/>
  <c r="D95" i="1" a="1"/>
  <c r="D95" i="1"/>
  <c r="D96" i="1" a="1"/>
  <c r="D96" i="1" s="1"/>
  <c r="D97" i="1" a="1"/>
  <c r="D97" i="1" s="1"/>
  <c r="D98" i="1" a="1"/>
  <c r="D98" i="1" s="1"/>
  <c r="D99" i="1" a="1"/>
  <c r="D99" i="1"/>
  <c r="D100" i="1" a="1"/>
  <c r="D100" i="1" s="1"/>
  <c r="D101" i="1" a="1"/>
  <c r="D101" i="1" s="1"/>
  <c r="D102" i="1" a="1"/>
  <c r="D102" i="1" s="1"/>
  <c r="D103" i="1" a="1"/>
  <c r="D103" i="1"/>
  <c r="D104" i="1" a="1"/>
  <c r="D104" i="1" s="1"/>
  <c r="D105" i="1" a="1"/>
  <c r="D105" i="1" s="1"/>
  <c r="D106" i="1" a="1"/>
  <c r="D106" i="1" s="1"/>
  <c r="D107" i="1" a="1"/>
  <c r="D107" i="1" s="1"/>
  <c r="D108" i="1" a="1"/>
  <c r="D108" i="1" s="1"/>
  <c r="D109" i="1" a="1"/>
  <c r="D109" i="1" s="1"/>
  <c r="D110" i="1" a="1"/>
  <c r="D110" i="1" s="1"/>
  <c r="D111" i="1" a="1"/>
  <c r="D111" i="1" s="1"/>
  <c r="D112" i="1" a="1"/>
  <c r="D112" i="1" s="1"/>
  <c r="D113" i="1" a="1"/>
  <c r="D113" i="1" s="1"/>
  <c r="D114" i="1" a="1"/>
  <c r="D114" i="1" s="1"/>
  <c r="D115" i="1" a="1"/>
  <c r="D115" i="1" s="1"/>
  <c r="D116" i="1" a="1"/>
  <c r="D116" i="1" s="1"/>
  <c r="D117" i="1" a="1"/>
  <c r="D117" i="1" s="1"/>
  <c r="D118" i="1" a="1"/>
  <c r="D118" i="1" s="1"/>
  <c r="D119" i="1" a="1"/>
  <c r="D119" i="1" s="1"/>
  <c r="D120" i="1" a="1"/>
  <c r="D120" i="1" s="1"/>
  <c r="D121" i="1" a="1"/>
  <c r="D121" i="1" s="1"/>
  <c r="D122" i="1" a="1"/>
  <c r="D122" i="1" s="1"/>
  <c r="D123" i="1" a="1"/>
  <c r="D123" i="1"/>
  <c r="D124" i="1" a="1"/>
  <c r="D124" i="1" s="1"/>
  <c r="D125" i="1" a="1"/>
  <c r="D125" i="1" s="1"/>
  <c r="D126" i="1" a="1"/>
  <c r="D126" i="1" s="1"/>
  <c r="D127" i="1" a="1"/>
  <c r="D127" i="1" s="1"/>
  <c r="D128" i="1" a="1"/>
  <c r="D128" i="1" s="1"/>
  <c r="D129" i="1" a="1"/>
  <c r="D129" i="1" s="1"/>
  <c r="D130" i="1" a="1"/>
  <c r="D130" i="1" s="1"/>
  <c r="D131" i="1" a="1"/>
  <c r="D131" i="1"/>
  <c r="D132" i="1" a="1"/>
  <c r="D132" i="1" s="1"/>
  <c r="D133" i="1" a="1"/>
  <c r="D133" i="1" s="1"/>
  <c r="D134" i="1" a="1"/>
  <c r="D134" i="1" s="1"/>
  <c r="D135" i="1" a="1"/>
  <c r="D135" i="1"/>
  <c r="D136" i="1" a="1"/>
  <c r="D136" i="1" s="1"/>
  <c r="D137" i="1" a="1"/>
  <c r="D137" i="1" s="1"/>
  <c r="D138" i="1" a="1"/>
  <c r="D138" i="1" s="1"/>
  <c r="D139" i="1" a="1"/>
  <c r="D139" i="1" s="1"/>
  <c r="D140" i="1" a="1"/>
  <c r="D140" i="1" s="1"/>
  <c r="D141" i="1" a="1"/>
  <c r="D141" i="1" s="1"/>
  <c r="D142" i="1" a="1"/>
  <c r="D142" i="1" s="1"/>
  <c r="D143" i="1" a="1"/>
  <c r="D143" i="1" s="1"/>
  <c r="D144" i="1" a="1"/>
  <c r="D144" i="1" s="1"/>
  <c r="D145" i="1" a="1"/>
  <c r="D145" i="1" s="1"/>
  <c r="D146" i="1" a="1"/>
  <c r="D146" i="1" s="1"/>
  <c r="D147" i="1" a="1"/>
  <c r="D147" i="1" s="1"/>
  <c r="D148" i="1" a="1"/>
  <c r="D148" i="1" s="1"/>
  <c r="D149" i="1" a="1"/>
  <c r="D149" i="1" s="1"/>
  <c r="D150" i="1" a="1"/>
  <c r="D150" i="1" s="1"/>
  <c r="D151" i="1" a="1"/>
  <c r="D151" i="1" s="1"/>
  <c r="D152" i="1" a="1"/>
  <c r="D152" i="1" s="1"/>
  <c r="D153" i="1" a="1"/>
  <c r="D153" i="1" s="1"/>
  <c r="D154" i="1" a="1"/>
  <c r="D154" i="1" s="1"/>
  <c r="D155" i="1" a="1"/>
  <c r="D155" i="1"/>
  <c r="D156" i="1" a="1"/>
  <c r="D156" i="1" s="1"/>
  <c r="D157" i="1" a="1"/>
  <c r="D157" i="1" s="1"/>
  <c r="D158" i="1" a="1"/>
  <c r="D158" i="1" s="1"/>
  <c r="D159" i="1" a="1"/>
  <c r="D159" i="1"/>
  <c r="D160" i="1" a="1"/>
  <c r="D160" i="1" s="1"/>
  <c r="D161" i="1" a="1"/>
  <c r="D161" i="1" s="1"/>
  <c r="D162" i="1" a="1"/>
  <c r="D162" i="1" s="1"/>
  <c r="D163" i="1" a="1"/>
  <c r="D163" i="1"/>
  <c r="D164" i="1" a="1"/>
  <c r="D164" i="1" s="1"/>
  <c r="D165" i="1" a="1"/>
  <c r="D165" i="1" s="1"/>
  <c r="D166" i="1" a="1"/>
  <c r="D166" i="1" s="1"/>
  <c r="D167" i="1" a="1"/>
  <c r="D167" i="1"/>
  <c r="D168" i="1" a="1"/>
  <c r="D168" i="1" s="1"/>
  <c r="D169" i="1" a="1"/>
  <c r="D169" i="1" s="1"/>
  <c r="D170" i="1" a="1"/>
  <c r="D170" i="1" s="1"/>
  <c r="D171" i="1" a="1"/>
  <c r="D171" i="1" s="1"/>
  <c r="D172" i="1" a="1"/>
  <c r="D172" i="1" s="1"/>
  <c r="D173" i="1" a="1"/>
  <c r="D173" i="1" s="1"/>
  <c r="D174" i="1" a="1"/>
  <c r="D174" i="1" s="1"/>
  <c r="D175" i="1" a="1"/>
  <c r="D175" i="1" s="1"/>
  <c r="D176" i="1" a="1"/>
  <c r="D176" i="1" s="1"/>
  <c r="D177" i="1" a="1"/>
  <c r="D177" i="1" s="1"/>
  <c r="D178" i="1" a="1"/>
  <c r="D178" i="1" s="1"/>
  <c r="D179" i="1" a="1"/>
  <c r="D179" i="1" s="1"/>
  <c r="D180" i="1" a="1"/>
  <c r="D180" i="1" s="1"/>
  <c r="D181" i="1" a="1"/>
  <c r="D181" i="1" s="1"/>
  <c r="D182" i="1" a="1"/>
  <c r="D182" i="1" s="1"/>
  <c r="D183" i="1" a="1"/>
  <c r="D183" i="1" s="1"/>
  <c r="D184" i="1" a="1"/>
  <c r="D184" i="1" s="1"/>
  <c r="D185" i="1" a="1"/>
  <c r="D185" i="1" s="1"/>
  <c r="D186" i="1" a="1"/>
  <c r="D186" i="1" s="1"/>
  <c r="D187" i="1" a="1"/>
  <c r="D187" i="1"/>
  <c r="D188" i="1" a="1"/>
  <c r="D188" i="1" s="1"/>
  <c r="D189" i="1" a="1"/>
  <c r="D189" i="1" s="1"/>
  <c r="D190" i="1" a="1"/>
  <c r="D190" i="1" s="1"/>
  <c r="D191" i="1" a="1"/>
  <c r="D191" i="1"/>
  <c r="D192" i="1" a="1"/>
  <c r="D192" i="1" s="1"/>
  <c r="D193" i="1" a="1"/>
  <c r="D193" i="1" s="1"/>
  <c r="D194" i="1" a="1"/>
  <c r="D194" i="1" s="1"/>
  <c r="D195" i="1" a="1"/>
  <c r="D195" i="1"/>
  <c r="D196" i="1" a="1"/>
  <c r="D196" i="1" s="1"/>
  <c r="D197" i="1" a="1"/>
  <c r="D197" i="1" s="1"/>
  <c r="D198" i="1" a="1"/>
  <c r="D198" i="1" s="1"/>
  <c r="D199" i="1" a="1"/>
  <c r="D199" i="1"/>
  <c r="D200" i="1" a="1"/>
  <c r="D200" i="1" s="1"/>
  <c r="D201" i="1" a="1"/>
  <c r="D201" i="1" s="1"/>
  <c r="D202" i="1" a="1"/>
  <c r="D202" i="1" s="1"/>
  <c r="D203" i="1" a="1"/>
  <c r="D203" i="1" s="1"/>
  <c r="D204" i="1" a="1"/>
  <c r="D204" i="1" s="1"/>
  <c r="D205" i="1" a="1"/>
  <c r="D205" i="1" s="1"/>
  <c r="D206" i="1" a="1"/>
  <c r="D206" i="1" s="1"/>
  <c r="D207" i="1" a="1"/>
  <c r="D207" i="1" s="1"/>
  <c r="D208" i="1" a="1"/>
  <c r="D208" i="1" s="1"/>
  <c r="D209" i="1" a="1"/>
  <c r="D209" i="1" s="1"/>
  <c r="D210" i="1" a="1"/>
  <c r="D210" i="1" s="1"/>
  <c r="D211" i="1" a="1"/>
  <c r="D211" i="1" s="1"/>
  <c r="D212" i="1" a="1"/>
  <c r="D212" i="1" s="1"/>
  <c r="D213" i="1" a="1"/>
  <c r="D213" i="1" s="1"/>
  <c r="D214" i="1" a="1"/>
  <c r="D214" i="1" s="1"/>
  <c r="D215" i="1" a="1"/>
  <c r="D215" i="1" s="1"/>
  <c r="D216" i="1" a="1"/>
  <c r="D216" i="1" s="1"/>
  <c r="D217" i="1" a="1"/>
  <c r="D217" i="1" s="1"/>
  <c r="D218" i="1" a="1"/>
  <c r="D218" i="1" s="1"/>
  <c r="D219" i="1" a="1"/>
  <c r="D219" i="1"/>
  <c r="D220" i="1" a="1"/>
  <c r="D220" i="1" s="1"/>
  <c r="D221" i="1" a="1"/>
  <c r="D221" i="1" s="1"/>
  <c r="D222" i="1" a="1"/>
  <c r="D222" i="1" s="1"/>
  <c r="D223" i="1" a="1"/>
  <c r="D223" i="1"/>
  <c r="D224" i="1" a="1"/>
  <c r="D224" i="1" s="1"/>
  <c r="D225" i="1" a="1"/>
  <c r="D225" i="1" s="1"/>
  <c r="D226" i="1" a="1"/>
  <c r="D226" i="1" s="1"/>
  <c r="D27" i="1" a="1"/>
  <c r="D27" i="1" s="1"/>
  <c r="C28" i="1" a="1"/>
  <c r="C28" i="1" s="1"/>
  <c r="C29" i="1" a="1"/>
  <c r="C29" i="1" s="1"/>
  <c r="C30" i="1" a="1"/>
  <c r="C30" i="1"/>
  <c r="C31" i="1" a="1"/>
  <c r="C31" i="1"/>
  <c r="C32" i="1" a="1"/>
  <c r="C32" i="1" s="1"/>
  <c r="C33" i="1" a="1"/>
  <c r="C33" i="1" s="1"/>
  <c r="C34" i="1" a="1"/>
  <c r="C34" i="1" s="1"/>
  <c r="C35" i="1" a="1"/>
  <c r="C35" i="1" s="1"/>
  <c r="C36" i="1" a="1"/>
  <c r="C36" i="1"/>
  <c r="C37" i="1" a="1"/>
  <c r="C37" i="1" s="1"/>
  <c r="C38" i="1" a="1"/>
  <c r="C38" i="1" s="1"/>
  <c r="C39" i="1" a="1"/>
  <c r="C39" i="1"/>
  <c r="C40" i="1" a="1"/>
  <c r="C40" i="1"/>
  <c r="C41" i="1" a="1"/>
  <c r="C41" i="1" s="1"/>
  <c r="C42" i="1" a="1"/>
  <c r="C42" i="1"/>
  <c r="C43" i="1" a="1"/>
  <c r="C43" i="1" s="1"/>
  <c r="C44" i="1" a="1"/>
  <c r="C44" i="1" s="1"/>
  <c r="C45" i="1" a="1"/>
  <c r="C45" i="1" s="1"/>
  <c r="C46" i="1" a="1"/>
  <c r="C46" i="1" s="1"/>
  <c r="C47" i="1" a="1"/>
  <c r="C47" i="1" s="1"/>
  <c r="C48" i="1" a="1"/>
  <c r="C48" i="1"/>
  <c r="C49" i="1" a="1"/>
  <c r="C49" i="1" s="1"/>
  <c r="C50" i="1" a="1"/>
  <c r="C50" i="1"/>
  <c r="C51" i="1" a="1"/>
  <c r="C51" i="1"/>
  <c r="C52" i="1" a="1"/>
  <c r="C52" i="1" s="1"/>
  <c r="C53" i="1" a="1"/>
  <c r="C53" i="1" s="1"/>
  <c r="C54" i="1" a="1"/>
  <c r="C54" i="1"/>
  <c r="C55" i="1" a="1"/>
  <c r="C55" i="1" s="1"/>
  <c r="C56" i="1" a="1"/>
  <c r="C56" i="1" s="1"/>
  <c r="C57" i="1" a="1"/>
  <c r="C57" i="1" s="1"/>
  <c r="C58" i="1" a="1"/>
  <c r="C58" i="1" s="1"/>
  <c r="C59" i="1" a="1"/>
  <c r="C59" i="1"/>
  <c r="C60" i="1" a="1"/>
  <c r="C60" i="1"/>
  <c r="C61" i="1" a="1"/>
  <c r="C61" i="1" s="1"/>
  <c r="C62" i="1" a="1"/>
  <c r="C62" i="1"/>
  <c r="C63" i="1" a="1"/>
  <c r="C63" i="1"/>
  <c r="C64" i="1" a="1"/>
  <c r="C64" i="1" s="1"/>
  <c r="C65" i="1" a="1"/>
  <c r="C65" i="1" s="1"/>
  <c r="C66" i="1" a="1"/>
  <c r="C66" i="1" s="1"/>
  <c r="C67" i="1" a="1"/>
  <c r="C67" i="1" s="1"/>
  <c r="C68" i="1" a="1"/>
  <c r="C68" i="1"/>
  <c r="C69" i="1" a="1"/>
  <c r="C69" i="1" s="1"/>
  <c r="C70" i="1" a="1"/>
  <c r="C70" i="1" s="1"/>
  <c r="C71" i="1" a="1"/>
  <c r="C71" i="1"/>
  <c r="C72" i="1" a="1"/>
  <c r="C72" i="1"/>
  <c r="C73" i="1" a="1"/>
  <c r="C73" i="1" s="1"/>
  <c r="C74" i="1" a="1"/>
  <c r="C74" i="1"/>
  <c r="C75" i="1" a="1"/>
  <c r="C75" i="1" s="1"/>
  <c r="C76" i="1" a="1"/>
  <c r="C76" i="1" s="1"/>
  <c r="C77" i="1" a="1"/>
  <c r="C77" i="1" s="1"/>
  <c r="C78" i="1" a="1"/>
  <c r="C78" i="1" s="1"/>
  <c r="C79" i="1" a="1"/>
  <c r="C79" i="1" s="1"/>
  <c r="C80" i="1" a="1"/>
  <c r="C80" i="1"/>
  <c r="C81" i="1" a="1"/>
  <c r="C81" i="1" s="1"/>
  <c r="C82" i="1" a="1"/>
  <c r="C82" i="1"/>
  <c r="C83" i="1" a="1"/>
  <c r="C83" i="1"/>
  <c r="C84" i="1" a="1"/>
  <c r="C84" i="1" s="1"/>
  <c r="C85" i="1" a="1"/>
  <c r="C85" i="1" s="1"/>
  <c r="C86" i="1" a="1"/>
  <c r="C86" i="1"/>
  <c r="C87" i="1" a="1"/>
  <c r="C87" i="1" s="1"/>
  <c r="C88" i="1" a="1"/>
  <c r="C88" i="1" s="1"/>
  <c r="C89" i="1" a="1"/>
  <c r="C89" i="1" s="1"/>
  <c r="C90" i="1" a="1"/>
  <c r="C90" i="1" s="1"/>
  <c r="C91" i="1" a="1"/>
  <c r="C91" i="1"/>
  <c r="C92" i="1" a="1"/>
  <c r="C92" i="1"/>
  <c r="C93" i="1" a="1"/>
  <c r="C93" i="1" s="1"/>
  <c r="C94" i="1" a="1"/>
  <c r="C94" i="1" s="1"/>
  <c r="C95" i="1" a="1"/>
  <c r="C95" i="1"/>
  <c r="C96" i="1" a="1"/>
  <c r="C96" i="1" s="1"/>
  <c r="C97" i="1" a="1"/>
  <c r="C97" i="1" s="1"/>
  <c r="C98" i="1" a="1"/>
  <c r="C98" i="1" s="1"/>
  <c r="C99" i="1" a="1"/>
  <c r="C99" i="1" s="1"/>
  <c r="C100" i="1" a="1"/>
  <c r="C100" i="1" s="1"/>
  <c r="C101" i="1" a="1"/>
  <c r="C101" i="1" s="1"/>
  <c r="C102" i="1" a="1"/>
  <c r="C102" i="1" s="1"/>
  <c r="C103" i="1" a="1"/>
  <c r="C103" i="1"/>
  <c r="C104" i="1" a="1"/>
  <c r="C104" i="1" s="1"/>
  <c r="C105" i="1" a="1"/>
  <c r="C105" i="1" s="1"/>
  <c r="C106" i="1" a="1"/>
  <c r="C106" i="1" s="1"/>
  <c r="C107" i="1" a="1"/>
  <c r="C107" i="1"/>
  <c r="C108" i="1" a="1"/>
  <c r="C108" i="1" s="1"/>
  <c r="C109" i="1" a="1"/>
  <c r="C109" i="1" s="1"/>
  <c r="C110" i="1" a="1"/>
  <c r="C110" i="1" s="1"/>
  <c r="C111" i="1" a="1"/>
  <c r="C111" i="1" s="1"/>
  <c r="C112" i="1" a="1"/>
  <c r="C112" i="1" s="1"/>
  <c r="C113" i="1" a="1"/>
  <c r="C113" i="1" s="1"/>
  <c r="C114" i="1" a="1"/>
  <c r="C114" i="1" s="1"/>
  <c r="C115" i="1" a="1"/>
  <c r="C115" i="1" s="1"/>
  <c r="C116" i="1" a="1"/>
  <c r="C116" i="1" s="1"/>
  <c r="C117" i="1" a="1"/>
  <c r="C117" i="1" s="1"/>
  <c r="C118" i="1" a="1"/>
  <c r="C118" i="1" s="1"/>
  <c r="C119" i="1" a="1"/>
  <c r="C119" i="1" s="1"/>
  <c r="C120" i="1" a="1"/>
  <c r="C120" i="1" s="1"/>
  <c r="C121" i="1" a="1"/>
  <c r="C121" i="1" s="1"/>
  <c r="C122" i="1" a="1"/>
  <c r="C122" i="1" s="1"/>
  <c r="C123" i="1" a="1"/>
  <c r="C123" i="1" s="1"/>
  <c r="C124" i="1" a="1"/>
  <c r="C124" i="1" s="1"/>
  <c r="C125" i="1" a="1"/>
  <c r="C125" i="1" s="1"/>
  <c r="C126" i="1" a="1"/>
  <c r="C126" i="1" s="1"/>
  <c r="C127" i="1" a="1"/>
  <c r="C127" i="1"/>
  <c r="C128" i="1" a="1"/>
  <c r="C128" i="1" s="1"/>
  <c r="C129" i="1" a="1"/>
  <c r="C129" i="1" s="1"/>
  <c r="C130" i="1" a="1"/>
  <c r="C130" i="1" s="1"/>
  <c r="C131" i="1" a="1"/>
  <c r="C131" i="1"/>
  <c r="C132" i="1" a="1"/>
  <c r="C132" i="1" s="1"/>
  <c r="C133" i="1" a="1"/>
  <c r="C133" i="1" s="1"/>
  <c r="C134" i="1" a="1"/>
  <c r="C134" i="1" s="1"/>
  <c r="C135" i="1" a="1"/>
  <c r="C135" i="1"/>
  <c r="C136" i="1" a="1"/>
  <c r="C136" i="1" s="1"/>
  <c r="C137" i="1" a="1"/>
  <c r="C137" i="1" s="1"/>
  <c r="C138" i="1" a="1"/>
  <c r="C138" i="1" s="1"/>
  <c r="C139" i="1" a="1"/>
  <c r="C139" i="1"/>
  <c r="C140" i="1" a="1"/>
  <c r="C140" i="1" s="1"/>
  <c r="C141" i="1" a="1"/>
  <c r="C141" i="1" s="1"/>
  <c r="C142" i="1" a="1"/>
  <c r="C142" i="1" s="1"/>
  <c r="C143" i="1" a="1"/>
  <c r="C143" i="1" s="1"/>
  <c r="C144" i="1" a="1"/>
  <c r="C144" i="1" s="1"/>
  <c r="C145" i="1" a="1"/>
  <c r="C145" i="1" s="1"/>
  <c r="C146" i="1" a="1"/>
  <c r="C146" i="1" s="1"/>
  <c r="C147" i="1" a="1"/>
  <c r="C147" i="1" s="1"/>
  <c r="C148" i="1" a="1"/>
  <c r="C148" i="1" s="1"/>
  <c r="C149" i="1" a="1"/>
  <c r="C149" i="1" s="1"/>
  <c r="C150" i="1" a="1"/>
  <c r="C150" i="1" s="1"/>
  <c r="C151" i="1" a="1"/>
  <c r="C151" i="1" s="1"/>
  <c r="C152" i="1" a="1"/>
  <c r="C152" i="1" s="1"/>
  <c r="C153" i="1" a="1"/>
  <c r="C153" i="1" s="1"/>
  <c r="C154" i="1" a="1"/>
  <c r="C154" i="1" s="1"/>
  <c r="C155" i="1" a="1"/>
  <c r="C155" i="1" s="1"/>
  <c r="C156" i="1" a="1"/>
  <c r="C156" i="1" s="1"/>
  <c r="C157" i="1" a="1"/>
  <c r="C157" i="1" s="1"/>
  <c r="C158" i="1" a="1"/>
  <c r="C158" i="1" s="1"/>
  <c r="C159" i="1" a="1"/>
  <c r="C159" i="1"/>
  <c r="C160" i="1" a="1"/>
  <c r="C160" i="1" s="1"/>
  <c r="C161" i="1" a="1"/>
  <c r="C161" i="1" s="1"/>
  <c r="C162" i="1" a="1"/>
  <c r="C162" i="1" s="1"/>
  <c r="C163" i="1" a="1"/>
  <c r="C163" i="1" s="1"/>
  <c r="C164" i="1" a="1"/>
  <c r="C164" i="1" s="1"/>
  <c r="C165" i="1" a="1"/>
  <c r="C165" i="1" s="1"/>
  <c r="C166" i="1" a="1"/>
  <c r="C166" i="1" s="1"/>
  <c r="C167" i="1" a="1"/>
  <c r="C167" i="1"/>
  <c r="C168" i="1" a="1"/>
  <c r="C168" i="1" s="1"/>
  <c r="C169" i="1" a="1"/>
  <c r="C169" i="1" s="1"/>
  <c r="C170" i="1" a="1"/>
  <c r="C170" i="1" s="1"/>
  <c r="C171" i="1" a="1"/>
  <c r="C171" i="1"/>
  <c r="C172" i="1" a="1"/>
  <c r="C172" i="1" s="1"/>
  <c r="C173" i="1" a="1"/>
  <c r="C173" i="1" s="1"/>
  <c r="C174" i="1" a="1"/>
  <c r="C174" i="1" s="1"/>
  <c r="C175" i="1" a="1"/>
  <c r="C175" i="1" s="1"/>
  <c r="C176" i="1" a="1"/>
  <c r="C176" i="1" s="1"/>
  <c r="C177" i="1" a="1"/>
  <c r="C177" i="1" s="1"/>
  <c r="C178" i="1" a="1"/>
  <c r="C178" i="1" s="1"/>
  <c r="C179" i="1" a="1"/>
  <c r="C179" i="1" s="1"/>
  <c r="C180" i="1" a="1"/>
  <c r="C180" i="1" s="1"/>
  <c r="C181" i="1" a="1"/>
  <c r="C181" i="1" s="1"/>
  <c r="C182" i="1" a="1"/>
  <c r="C182" i="1" s="1"/>
  <c r="C183" i="1" a="1"/>
  <c r="C183" i="1" s="1"/>
  <c r="C184" i="1" a="1"/>
  <c r="C184" i="1" s="1"/>
  <c r="C185" i="1" a="1"/>
  <c r="C185" i="1" s="1"/>
  <c r="C186" i="1" a="1"/>
  <c r="C186" i="1" s="1"/>
  <c r="C187" i="1" a="1"/>
  <c r="C187" i="1" s="1"/>
  <c r="C188" i="1" a="1"/>
  <c r="C188" i="1" s="1"/>
  <c r="C189" i="1" a="1"/>
  <c r="C189" i="1" s="1"/>
  <c r="C190" i="1" a="1"/>
  <c r="C190" i="1" s="1"/>
  <c r="C191" i="1" a="1"/>
  <c r="C191" i="1"/>
  <c r="C192" i="1" a="1"/>
  <c r="C192" i="1" s="1"/>
  <c r="C193" i="1" a="1"/>
  <c r="C193" i="1" s="1"/>
  <c r="C194" i="1" a="1"/>
  <c r="C194" i="1" s="1"/>
  <c r="C195" i="1" a="1"/>
  <c r="C195" i="1"/>
  <c r="C196" i="1" a="1"/>
  <c r="C196" i="1" s="1"/>
  <c r="C197" i="1" a="1"/>
  <c r="C197" i="1" s="1"/>
  <c r="C198" i="1" a="1"/>
  <c r="C198" i="1" s="1"/>
  <c r="C199" i="1" a="1"/>
  <c r="C199" i="1"/>
  <c r="C200" i="1" a="1"/>
  <c r="C200" i="1" s="1"/>
  <c r="C201" i="1" a="1"/>
  <c r="C201" i="1" s="1"/>
  <c r="C202" i="1" a="1"/>
  <c r="C202" i="1" s="1"/>
  <c r="C203" i="1" a="1"/>
  <c r="C203" i="1"/>
  <c r="C204" i="1" a="1"/>
  <c r="C204" i="1" s="1"/>
  <c r="C205" i="1" a="1"/>
  <c r="C205" i="1" s="1"/>
  <c r="C206" i="1" a="1"/>
  <c r="C206" i="1" s="1"/>
  <c r="C207" i="1" a="1"/>
  <c r="C207" i="1" s="1"/>
  <c r="C208" i="1" a="1"/>
  <c r="C208" i="1" s="1"/>
  <c r="C209" i="1" a="1"/>
  <c r="C209" i="1" s="1"/>
  <c r="C210" i="1" a="1"/>
  <c r="C210" i="1" s="1"/>
  <c r="C211" i="1" a="1"/>
  <c r="C211" i="1" s="1"/>
  <c r="C212" i="1" a="1"/>
  <c r="C212" i="1" s="1"/>
  <c r="C213" i="1" a="1"/>
  <c r="C213" i="1" s="1"/>
  <c r="C214" i="1" a="1"/>
  <c r="C214" i="1" s="1"/>
  <c r="C215" i="1" a="1"/>
  <c r="C215" i="1" s="1"/>
  <c r="C216" i="1" a="1"/>
  <c r="C216" i="1" s="1"/>
  <c r="C217" i="1" a="1"/>
  <c r="C217" i="1" s="1"/>
  <c r="C218" i="1" a="1"/>
  <c r="C218" i="1" s="1"/>
  <c r="C219" i="1" a="1"/>
  <c r="C219" i="1" s="1"/>
  <c r="C220" i="1" a="1"/>
  <c r="C220" i="1" s="1"/>
  <c r="C221" i="1" a="1"/>
  <c r="C221" i="1" s="1"/>
  <c r="C222" i="1" a="1"/>
  <c r="C222" i="1" s="1"/>
  <c r="C223" i="1" a="1"/>
  <c r="C223" i="1"/>
  <c r="C224" i="1" a="1"/>
  <c r="C224" i="1" s="1"/>
  <c r="C225" i="1" a="1"/>
  <c r="C225" i="1" s="1"/>
  <c r="C226" i="1" a="1"/>
  <c r="C226" i="1" s="1"/>
  <c r="C27" i="1" a="1"/>
  <c r="C27" i="1" s="1"/>
  <c r="C19" i="1" a="1"/>
  <c r="C19" i="1" s="1"/>
  <c r="C17" i="1" a="1"/>
  <c r="C17" i="1" s="1"/>
  <c r="C16" i="1" a="1"/>
  <c r="C16" i="1" s="1"/>
  <c r="C15" i="1" a="1"/>
  <c r="C15" i="1" s="1"/>
  <c r="AN3767" i="2"/>
  <c r="AM3" i="2"/>
  <c r="AN3" i="2" s="1"/>
  <c r="AM4" i="2"/>
  <c r="AN4" i="2" s="1"/>
  <c r="AM5" i="2"/>
  <c r="AN5" i="2" s="1"/>
  <c r="AM6" i="2"/>
  <c r="AN6" i="2" s="1"/>
  <c r="AM7" i="2"/>
  <c r="AN7" i="2" s="1"/>
  <c r="AM8" i="2"/>
  <c r="AN8" i="2" s="1"/>
  <c r="AM9" i="2"/>
  <c r="AN9" i="2" s="1"/>
  <c r="AM10" i="2"/>
  <c r="AN10" i="2" s="1"/>
  <c r="AM11" i="2"/>
  <c r="AN11" i="2" s="1"/>
  <c r="AM12" i="2"/>
  <c r="AN12" i="2" s="1"/>
  <c r="AM13" i="2"/>
  <c r="AN13" i="2" s="1"/>
  <c r="AM14" i="2"/>
  <c r="AN14" i="2" s="1"/>
  <c r="AM15" i="2"/>
  <c r="AN15" i="2" s="1"/>
  <c r="AM16" i="2"/>
  <c r="AN16" i="2" s="1"/>
  <c r="AM17" i="2"/>
  <c r="AN17" i="2" s="1"/>
  <c r="AM18" i="2"/>
  <c r="AN18" i="2" s="1"/>
  <c r="AM19" i="2"/>
  <c r="AN19" i="2" s="1"/>
  <c r="AM20" i="2"/>
  <c r="AN20" i="2" s="1"/>
  <c r="AM21" i="2"/>
  <c r="AN21" i="2" s="1"/>
  <c r="AM22" i="2"/>
  <c r="AN22" i="2" s="1"/>
  <c r="AM23" i="2"/>
  <c r="AN23" i="2" s="1"/>
  <c r="AM24" i="2"/>
  <c r="AN24" i="2" s="1"/>
  <c r="AM25" i="2"/>
  <c r="AN25" i="2" s="1"/>
  <c r="AM26" i="2"/>
  <c r="AN26" i="2" s="1"/>
  <c r="AM27" i="2"/>
  <c r="AN27" i="2" s="1"/>
  <c r="AM28" i="2"/>
  <c r="AN28" i="2" s="1"/>
  <c r="AM29" i="2"/>
  <c r="AN29" i="2" s="1"/>
  <c r="AM30" i="2"/>
  <c r="AN30" i="2" s="1"/>
  <c r="AM31" i="2"/>
  <c r="AN31" i="2" s="1"/>
  <c r="AM32" i="2"/>
  <c r="AN32" i="2" s="1"/>
  <c r="AM33" i="2"/>
  <c r="AN33" i="2" s="1"/>
  <c r="AM34" i="2"/>
  <c r="AN34" i="2" s="1"/>
  <c r="AM35" i="2"/>
  <c r="AN35" i="2" s="1"/>
  <c r="AM36" i="2"/>
  <c r="AN36" i="2" s="1"/>
  <c r="AM37" i="2"/>
  <c r="AN37" i="2" s="1"/>
  <c r="AM38" i="2"/>
  <c r="AN38" i="2" s="1"/>
  <c r="AM39" i="2"/>
  <c r="AN39" i="2" s="1"/>
  <c r="AM40" i="2"/>
  <c r="AN40" i="2" s="1"/>
  <c r="AM41" i="2"/>
  <c r="AN41" i="2" s="1"/>
  <c r="AM42" i="2"/>
  <c r="AN42" i="2" s="1"/>
  <c r="AM43" i="2"/>
  <c r="AN43" i="2" s="1"/>
  <c r="AM44" i="2"/>
  <c r="AN44" i="2" s="1"/>
  <c r="AM45" i="2"/>
  <c r="AN45" i="2" s="1"/>
  <c r="AM46" i="2"/>
  <c r="AN46" i="2" s="1"/>
  <c r="AM47" i="2"/>
  <c r="AN47" i="2" s="1"/>
  <c r="AM48" i="2"/>
  <c r="AN48" i="2" s="1"/>
  <c r="AM49" i="2"/>
  <c r="AN49" i="2" s="1"/>
  <c r="AM50" i="2"/>
  <c r="AN50" i="2" s="1"/>
  <c r="AM51" i="2"/>
  <c r="AN51" i="2" s="1"/>
  <c r="AM52" i="2"/>
  <c r="AN52" i="2" s="1"/>
  <c r="AM53" i="2"/>
  <c r="AN53" i="2" s="1"/>
  <c r="AM54" i="2"/>
  <c r="AN54" i="2" s="1"/>
  <c r="AM55" i="2"/>
  <c r="AN55" i="2" s="1"/>
  <c r="AM56" i="2"/>
  <c r="AN56" i="2" s="1"/>
  <c r="AM57" i="2"/>
  <c r="AN57" i="2" s="1"/>
  <c r="AM58" i="2"/>
  <c r="AN58" i="2" s="1"/>
  <c r="AM59" i="2"/>
  <c r="AN59" i="2" s="1"/>
  <c r="AM60" i="2"/>
  <c r="AN60" i="2" s="1"/>
  <c r="AM61" i="2"/>
  <c r="AN61" i="2" s="1"/>
  <c r="AM62" i="2"/>
  <c r="AN62" i="2" s="1"/>
  <c r="AM63" i="2"/>
  <c r="AN63" i="2" s="1"/>
  <c r="AM64" i="2"/>
  <c r="AN64" i="2" s="1"/>
  <c r="AM65" i="2"/>
  <c r="AN65" i="2" s="1"/>
  <c r="AM66" i="2"/>
  <c r="AN66" i="2" s="1"/>
  <c r="AM67" i="2"/>
  <c r="AN67" i="2" s="1"/>
  <c r="AM68" i="2"/>
  <c r="AN68" i="2" s="1"/>
  <c r="AM69" i="2"/>
  <c r="AN69" i="2" s="1"/>
  <c r="AM70" i="2"/>
  <c r="AN70" i="2" s="1"/>
  <c r="AM71" i="2"/>
  <c r="AN71" i="2" s="1"/>
  <c r="AM72" i="2"/>
  <c r="AN72" i="2" s="1"/>
  <c r="AM73" i="2"/>
  <c r="AN73" i="2" s="1"/>
  <c r="AM74" i="2"/>
  <c r="AN74" i="2" s="1"/>
  <c r="AM75" i="2"/>
  <c r="AN75" i="2" s="1"/>
  <c r="AM76" i="2"/>
  <c r="AN76" i="2" s="1"/>
  <c r="AM77" i="2"/>
  <c r="AN77" i="2" s="1"/>
  <c r="AM78" i="2"/>
  <c r="AN78" i="2" s="1"/>
  <c r="AM79" i="2"/>
  <c r="AN79" i="2" s="1"/>
  <c r="AM80" i="2"/>
  <c r="AN80" i="2" s="1"/>
  <c r="AM81" i="2"/>
  <c r="AN81" i="2" s="1"/>
  <c r="AM82" i="2"/>
  <c r="AN82" i="2" s="1"/>
  <c r="AM83" i="2"/>
  <c r="AN83" i="2" s="1"/>
  <c r="AM84" i="2"/>
  <c r="AN84" i="2" s="1"/>
  <c r="AM85" i="2"/>
  <c r="AN85" i="2" s="1"/>
  <c r="AM86" i="2"/>
  <c r="AN86" i="2" s="1"/>
  <c r="AM87" i="2"/>
  <c r="AN87" i="2" s="1"/>
  <c r="AM88" i="2"/>
  <c r="AN88" i="2" s="1"/>
  <c r="AM89" i="2"/>
  <c r="AN89" i="2" s="1"/>
  <c r="AM90" i="2"/>
  <c r="AN90" i="2" s="1"/>
  <c r="AM91" i="2"/>
  <c r="AN91" i="2" s="1"/>
  <c r="AM92" i="2"/>
  <c r="AN92" i="2" s="1"/>
  <c r="AM93" i="2"/>
  <c r="AN93" i="2" s="1"/>
  <c r="AM94" i="2"/>
  <c r="AN94" i="2" s="1"/>
  <c r="AM95" i="2"/>
  <c r="AN95" i="2" s="1"/>
  <c r="AM96" i="2"/>
  <c r="AN96" i="2" s="1"/>
  <c r="AM97" i="2"/>
  <c r="AN97" i="2" s="1"/>
  <c r="AM98" i="2"/>
  <c r="AN98" i="2" s="1"/>
  <c r="AM99" i="2"/>
  <c r="AN99" i="2" s="1"/>
  <c r="AM100" i="2"/>
  <c r="AN100" i="2" s="1"/>
  <c r="AM101" i="2"/>
  <c r="AN101" i="2" s="1"/>
  <c r="AM102" i="2"/>
  <c r="AN102" i="2" s="1"/>
  <c r="AM103" i="2"/>
  <c r="AN103" i="2" s="1"/>
  <c r="AM104" i="2"/>
  <c r="AN104" i="2" s="1"/>
  <c r="AM105" i="2"/>
  <c r="AN105" i="2" s="1"/>
  <c r="AM106" i="2"/>
  <c r="AN106" i="2" s="1"/>
  <c r="AM107" i="2"/>
  <c r="AN107" i="2" s="1"/>
  <c r="AM108" i="2"/>
  <c r="AN108" i="2" s="1"/>
  <c r="AM109" i="2"/>
  <c r="AN109" i="2" s="1"/>
  <c r="AM110" i="2"/>
  <c r="AN110" i="2" s="1"/>
  <c r="AM111" i="2"/>
  <c r="AN111" i="2" s="1"/>
  <c r="AM112" i="2"/>
  <c r="AN112" i="2" s="1"/>
  <c r="AM113" i="2"/>
  <c r="AN113" i="2" s="1"/>
  <c r="AM114" i="2"/>
  <c r="AN114" i="2" s="1"/>
  <c r="AM115" i="2"/>
  <c r="AN115" i="2" s="1"/>
  <c r="AM116" i="2"/>
  <c r="AN116" i="2" s="1"/>
  <c r="AM117" i="2"/>
  <c r="AN117" i="2" s="1"/>
  <c r="AM118" i="2"/>
  <c r="AN118" i="2" s="1"/>
  <c r="AM119" i="2"/>
  <c r="AN119" i="2" s="1"/>
  <c r="AM120" i="2"/>
  <c r="AN120" i="2" s="1"/>
  <c r="AM121" i="2"/>
  <c r="AN121" i="2" s="1"/>
  <c r="AM122" i="2"/>
  <c r="AN122" i="2" s="1"/>
  <c r="AM123" i="2"/>
  <c r="AN123" i="2" s="1"/>
  <c r="AM124" i="2"/>
  <c r="AN124" i="2" s="1"/>
  <c r="AM125" i="2"/>
  <c r="AN125" i="2" s="1"/>
  <c r="AM126" i="2"/>
  <c r="AN126" i="2" s="1"/>
  <c r="AM127" i="2"/>
  <c r="AN127" i="2" s="1"/>
  <c r="AM128" i="2"/>
  <c r="AN128" i="2" s="1"/>
  <c r="AM129" i="2"/>
  <c r="AN129" i="2" s="1"/>
  <c r="AM130" i="2"/>
  <c r="AN130" i="2" s="1"/>
  <c r="AM131" i="2"/>
  <c r="AN131" i="2" s="1"/>
  <c r="AM132" i="2"/>
  <c r="AN132" i="2" s="1"/>
  <c r="AM133" i="2"/>
  <c r="AN133" i="2" s="1"/>
  <c r="AM134" i="2"/>
  <c r="AN134" i="2" s="1"/>
  <c r="AM135" i="2"/>
  <c r="AN135" i="2" s="1"/>
  <c r="AM136" i="2"/>
  <c r="AN136" i="2" s="1"/>
  <c r="AM137" i="2"/>
  <c r="AN137" i="2" s="1"/>
  <c r="AM138" i="2"/>
  <c r="AN138" i="2" s="1"/>
  <c r="AM139" i="2"/>
  <c r="AN139" i="2" s="1"/>
  <c r="AM140" i="2"/>
  <c r="AN140" i="2" s="1"/>
  <c r="AM141" i="2"/>
  <c r="AN141" i="2" s="1"/>
  <c r="AM142" i="2"/>
  <c r="AN142" i="2" s="1"/>
  <c r="AM143" i="2"/>
  <c r="AN143" i="2" s="1"/>
  <c r="AM144" i="2"/>
  <c r="AN144" i="2" s="1"/>
  <c r="AM145" i="2"/>
  <c r="AN145" i="2" s="1"/>
  <c r="AM146" i="2"/>
  <c r="AN146" i="2" s="1"/>
  <c r="AM147" i="2"/>
  <c r="AN147" i="2" s="1"/>
  <c r="AM148" i="2"/>
  <c r="AN148" i="2" s="1"/>
  <c r="AM149" i="2"/>
  <c r="AN149" i="2" s="1"/>
  <c r="AM150" i="2"/>
  <c r="AN150" i="2" s="1"/>
  <c r="AM151" i="2"/>
  <c r="AN151" i="2" s="1"/>
  <c r="AM152" i="2"/>
  <c r="AN152" i="2" s="1"/>
  <c r="AM153" i="2"/>
  <c r="AN153" i="2" s="1"/>
  <c r="AM154" i="2"/>
  <c r="AN154" i="2" s="1"/>
  <c r="AM155" i="2"/>
  <c r="AN155" i="2" s="1"/>
  <c r="AM156" i="2"/>
  <c r="AN156" i="2" s="1"/>
  <c r="AM157" i="2"/>
  <c r="AN157" i="2" s="1"/>
  <c r="AM158" i="2"/>
  <c r="AN158" i="2" s="1"/>
  <c r="AM159" i="2"/>
  <c r="AN159" i="2" s="1"/>
  <c r="AM160" i="2"/>
  <c r="AN160" i="2" s="1"/>
  <c r="AM161" i="2"/>
  <c r="AN161" i="2" s="1"/>
  <c r="AM162" i="2"/>
  <c r="AN162" i="2" s="1"/>
  <c r="AM163" i="2"/>
  <c r="AN163" i="2" s="1"/>
  <c r="AM164" i="2"/>
  <c r="AN164" i="2" s="1"/>
  <c r="AM165" i="2"/>
  <c r="AN165" i="2" s="1"/>
  <c r="AM166" i="2"/>
  <c r="AN166" i="2" s="1"/>
  <c r="AM167" i="2"/>
  <c r="AN167" i="2" s="1"/>
  <c r="AM168" i="2"/>
  <c r="AN168" i="2" s="1"/>
  <c r="AM169" i="2"/>
  <c r="AN169" i="2" s="1"/>
  <c r="AM170" i="2"/>
  <c r="AN170" i="2" s="1"/>
  <c r="AM171" i="2"/>
  <c r="AN171" i="2" s="1"/>
  <c r="AM172" i="2"/>
  <c r="AN172" i="2" s="1"/>
  <c r="AM173" i="2"/>
  <c r="AN173" i="2" s="1"/>
  <c r="AM174" i="2"/>
  <c r="AN174" i="2" s="1"/>
  <c r="AM175" i="2"/>
  <c r="AN175" i="2" s="1"/>
  <c r="AM176" i="2"/>
  <c r="AN176" i="2" s="1"/>
  <c r="AM177" i="2"/>
  <c r="AN177" i="2" s="1"/>
  <c r="AM178" i="2"/>
  <c r="AN178" i="2" s="1"/>
  <c r="AM179" i="2"/>
  <c r="AN179" i="2" s="1"/>
  <c r="AM180" i="2"/>
  <c r="AN180" i="2" s="1"/>
  <c r="AM181" i="2"/>
  <c r="AN181" i="2" s="1"/>
  <c r="AM182" i="2"/>
  <c r="AN182" i="2" s="1"/>
  <c r="AM183" i="2"/>
  <c r="AN183" i="2" s="1"/>
  <c r="AM184" i="2"/>
  <c r="AN184" i="2" s="1"/>
  <c r="AM185" i="2"/>
  <c r="AN185" i="2" s="1"/>
  <c r="AM186" i="2"/>
  <c r="AN186" i="2" s="1"/>
  <c r="AM187" i="2"/>
  <c r="AN187" i="2" s="1"/>
  <c r="AM188" i="2"/>
  <c r="AN188" i="2" s="1"/>
  <c r="AM189" i="2"/>
  <c r="AN189" i="2" s="1"/>
  <c r="AM190" i="2"/>
  <c r="AN190" i="2" s="1"/>
  <c r="AM191" i="2"/>
  <c r="AN191" i="2" s="1"/>
  <c r="AM192" i="2"/>
  <c r="AN192" i="2" s="1"/>
  <c r="AM193" i="2"/>
  <c r="AN193" i="2" s="1"/>
  <c r="AM194" i="2"/>
  <c r="AN194" i="2" s="1"/>
  <c r="AM195" i="2"/>
  <c r="AN195" i="2" s="1"/>
  <c r="AM196" i="2"/>
  <c r="AN196" i="2" s="1"/>
  <c r="AM197" i="2"/>
  <c r="AN197" i="2" s="1"/>
  <c r="AM198" i="2"/>
  <c r="AN198" i="2" s="1"/>
  <c r="AM199" i="2"/>
  <c r="AN199" i="2" s="1"/>
  <c r="AM200" i="2"/>
  <c r="AN200" i="2" s="1"/>
  <c r="AM201" i="2"/>
  <c r="AN201" i="2" s="1"/>
  <c r="AM202" i="2"/>
  <c r="AN202" i="2" s="1"/>
  <c r="AM203" i="2"/>
  <c r="AN203" i="2" s="1"/>
  <c r="AM204" i="2"/>
  <c r="AN204" i="2" s="1"/>
  <c r="AM205" i="2"/>
  <c r="AN205" i="2" s="1"/>
  <c r="AM206" i="2"/>
  <c r="AN206" i="2" s="1"/>
  <c r="AM207" i="2"/>
  <c r="AN207" i="2" s="1"/>
  <c r="AM208" i="2"/>
  <c r="AN208" i="2" s="1"/>
  <c r="AM209" i="2"/>
  <c r="AN209" i="2" s="1"/>
  <c r="AM210" i="2"/>
  <c r="AN210" i="2" s="1"/>
  <c r="AM211" i="2"/>
  <c r="AN211" i="2" s="1"/>
  <c r="AM212" i="2"/>
  <c r="AN212" i="2" s="1"/>
  <c r="AM213" i="2"/>
  <c r="AN213" i="2" s="1"/>
  <c r="AM214" i="2"/>
  <c r="AN214" i="2" s="1"/>
  <c r="AM215" i="2"/>
  <c r="AN215" i="2" s="1"/>
  <c r="AM216" i="2"/>
  <c r="AN216" i="2" s="1"/>
  <c r="AM217" i="2"/>
  <c r="AN217" i="2" s="1"/>
  <c r="AM218" i="2"/>
  <c r="AN218" i="2" s="1"/>
  <c r="AM219" i="2"/>
  <c r="AN219" i="2" s="1"/>
  <c r="AM220" i="2"/>
  <c r="AN220" i="2" s="1"/>
  <c r="AM221" i="2"/>
  <c r="AN221" i="2" s="1"/>
  <c r="AM222" i="2"/>
  <c r="AN222" i="2" s="1"/>
  <c r="AM223" i="2"/>
  <c r="AN223" i="2" s="1"/>
  <c r="AM224" i="2"/>
  <c r="AN224" i="2" s="1"/>
  <c r="AM225" i="2"/>
  <c r="AN225" i="2" s="1"/>
  <c r="AM226" i="2"/>
  <c r="AN226" i="2" s="1"/>
  <c r="AM227" i="2"/>
  <c r="AN227" i="2" s="1"/>
  <c r="AM228" i="2"/>
  <c r="AN228" i="2" s="1"/>
  <c r="AM229" i="2"/>
  <c r="AN229" i="2" s="1"/>
  <c r="AM230" i="2"/>
  <c r="AN230" i="2" s="1"/>
  <c r="AM231" i="2"/>
  <c r="AN231" i="2" s="1"/>
  <c r="AM232" i="2"/>
  <c r="AN232" i="2" s="1"/>
  <c r="AM233" i="2"/>
  <c r="AN233" i="2" s="1"/>
  <c r="AM234" i="2"/>
  <c r="AN234" i="2" s="1"/>
  <c r="AM235" i="2"/>
  <c r="AN235" i="2" s="1"/>
  <c r="AM236" i="2"/>
  <c r="AN236" i="2" s="1"/>
  <c r="AM237" i="2"/>
  <c r="AN237" i="2" s="1"/>
  <c r="AM238" i="2"/>
  <c r="AN238" i="2" s="1"/>
  <c r="AM239" i="2"/>
  <c r="AN239" i="2" s="1"/>
  <c r="AM240" i="2"/>
  <c r="AN240" i="2" s="1"/>
  <c r="AM241" i="2"/>
  <c r="AN241" i="2" s="1"/>
  <c r="AM242" i="2"/>
  <c r="AN242" i="2" s="1"/>
  <c r="AM243" i="2"/>
  <c r="AN243" i="2" s="1"/>
  <c r="AM244" i="2"/>
  <c r="AN244" i="2" s="1"/>
  <c r="AM245" i="2"/>
  <c r="AN245" i="2" s="1"/>
  <c r="AM246" i="2"/>
  <c r="AN246" i="2" s="1"/>
  <c r="AM247" i="2"/>
  <c r="AN247" i="2" s="1"/>
  <c r="AM248" i="2"/>
  <c r="AN248" i="2" s="1"/>
  <c r="AM249" i="2"/>
  <c r="AN249" i="2" s="1"/>
  <c r="AM250" i="2"/>
  <c r="AN250" i="2" s="1"/>
  <c r="AM251" i="2"/>
  <c r="AN251" i="2" s="1"/>
  <c r="AM252" i="2"/>
  <c r="AN252" i="2" s="1"/>
  <c r="AM253" i="2"/>
  <c r="AN253" i="2" s="1"/>
  <c r="AM254" i="2"/>
  <c r="AN254" i="2" s="1"/>
  <c r="AM255" i="2"/>
  <c r="AN255" i="2" s="1"/>
  <c r="AM256" i="2"/>
  <c r="AN256" i="2" s="1"/>
  <c r="AM257" i="2"/>
  <c r="AN257" i="2" s="1"/>
  <c r="AM258" i="2"/>
  <c r="AN258" i="2" s="1"/>
  <c r="AM259" i="2"/>
  <c r="AN259" i="2" s="1"/>
  <c r="AM260" i="2"/>
  <c r="AN260" i="2" s="1"/>
  <c r="AM261" i="2"/>
  <c r="AN261" i="2" s="1"/>
  <c r="AM262" i="2"/>
  <c r="AN262" i="2" s="1"/>
  <c r="AM263" i="2"/>
  <c r="AN263" i="2" s="1"/>
  <c r="AM264" i="2"/>
  <c r="AN264" i="2" s="1"/>
  <c r="AM265" i="2"/>
  <c r="AN265" i="2" s="1"/>
  <c r="AM266" i="2"/>
  <c r="AN266" i="2" s="1"/>
  <c r="AM267" i="2"/>
  <c r="AN267" i="2" s="1"/>
  <c r="AM268" i="2"/>
  <c r="AN268" i="2" s="1"/>
  <c r="AM269" i="2"/>
  <c r="AN269" i="2" s="1"/>
  <c r="AM270" i="2"/>
  <c r="AN270" i="2" s="1"/>
  <c r="AM271" i="2"/>
  <c r="AN271" i="2" s="1"/>
  <c r="AM272" i="2"/>
  <c r="AN272" i="2" s="1"/>
  <c r="AM273" i="2"/>
  <c r="AN273" i="2" s="1"/>
  <c r="AM274" i="2"/>
  <c r="AN274" i="2" s="1"/>
  <c r="AM275" i="2"/>
  <c r="AN275" i="2" s="1"/>
  <c r="AM276" i="2"/>
  <c r="AN276" i="2" s="1"/>
  <c r="AM277" i="2"/>
  <c r="AN277" i="2" s="1"/>
  <c r="AM278" i="2"/>
  <c r="AN278" i="2" s="1"/>
  <c r="AM279" i="2"/>
  <c r="AN279" i="2" s="1"/>
  <c r="AM280" i="2"/>
  <c r="AN280" i="2" s="1"/>
  <c r="AM281" i="2"/>
  <c r="AN281" i="2" s="1"/>
  <c r="AM282" i="2"/>
  <c r="AN282" i="2" s="1"/>
  <c r="AM283" i="2"/>
  <c r="AN283" i="2" s="1"/>
  <c r="AM284" i="2"/>
  <c r="AN284" i="2" s="1"/>
  <c r="AM285" i="2"/>
  <c r="AN285" i="2" s="1"/>
  <c r="AM286" i="2"/>
  <c r="AN286" i="2" s="1"/>
  <c r="AM287" i="2"/>
  <c r="AN287" i="2" s="1"/>
  <c r="AM288" i="2"/>
  <c r="AN288" i="2" s="1"/>
  <c r="AM289" i="2"/>
  <c r="AN289" i="2" s="1"/>
  <c r="AM290" i="2"/>
  <c r="AN290" i="2" s="1"/>
  <c r="AM291" i="2"/>
  <c r="AN291" i="2" s="1"/>
  <c r="AM292" i="2"/>
  <c r="AN292" i="2" s="1"/>
  <c r="AM293" i="2"/>
  <c r="AN293" i="2" s="1"/>
  <c r="AM294" i="2"/>
  <c r="AN294" i="2" s="1"/>
  <c r="AM295" i="2"/>
  <c r="AN295" i="2" s="1"/>
  <c r="AM296" i="2"/>
  <c r="AN296" i="2" s="1"/>
  <c r="AM297" i="2"/>
  <c r="AN297" i="2" s="1"/>
  <c r="AM298" i="2"/>
  <c r="AN298" i="2" s="1"/>
  <c r="AM299" i="2"/>
  <c r="AN299" i="2" s="1"/>
  <c r="AM300" i="2"/>
  <c r="AN300" i="2" s="1"/>
  <c r="AM301" i="2"/>
  <c r="AN301" i="2" s="1"/>
  <c r="AM302" i="2"/>
  <c r="AN302" i="2" s="1"/>
  <c r="AM303" i="2"/>
  <c r="AN303" i="2" s="1"/>
  <c r="AM304" i="2"/>
  <c r="AN304" i="2" s="1"/>
  <c r="AM305" i="2"/>
  <c r="AN305" i="2" s="1"/>
  <c r="AM306" i="2"/>
  <c r="AN306" i="2" s="1"/>
  <c r="AM307" i="2"/>
  <c r="AN307" i="2" s="1"/>
  <c r="AM308" i="2"/>
  <c r="AN308" i="2" s="1"/>
  <c r="AM309" i="2"/>
  <c r="AN309" i="2" s="1"/>
  <c r="AM310" i="2"/>
  <c r="AN310" i="2" s="1"/>
  <c r="AM311" i="2"/>
  <c r="AN311" i="2" s="1"/>
  <c r="AM312" i="2"/>
  <c r="AN312" i="2" s="1"/>
  <c r="AM313" i="2"/>
  <c r="AN313" i="2" s="1"/>
  <c r="AM314" i="2"/>
  <c r="AN314" i="2" s="1"/>
  <c r="AM315" i="2"/>
  <c r="AN315" i="2" s="1"/>
  <c r="AM316" i="2"/>
  <c r="AN316" i="2" s="1"/>
  <c r="AM317" i="2"/>
  <c r="AN317" i="2" s="1"/>
  <c r="AM318" i="2"/>
  <c r="AN318" i="2" s="1"/>
  <c r="AM319" i="2"/>
  <c r="AN319" i="2" s="1"/>
  <c r="AM320" i="2"/>
  <c r="AN320" i="2" s="1"/>
  <c r="AM321" i="2"/>
  <c r="AN321" i="2" s="1"/>
  <c r="AM322" i="2"/>
  <c r="AN322" i="2" s="1"/>
  <c r="AM323" i="2"/>
  <c r="AN323" i="2" s="1"/>
  <c r="AM324" i="2"/>
  <c r="AN324" i="2" s="1"/>
  <c r="AM325" i="2"/>
  <c r="AN325" i="2" s="1"/>
  <c r="AM326" i="2"/>
  <c r="AN326" i="2" s="1"/>
  <c r="AM327" i="2"/>
  <c r="AN327" i="2" s="1"/>
  <c r="AM328" i="2"/>
  <c r="AN328" i="2" s="1"/>
  <c r="AM329" i="2"/>
  <c r="AN329" i="2" s="1"/>
  <c r="AM330" i="2"/>
  <c r="AN330" i="2" s="1"/>
  <c r="AM331" i="2"/>
  <c r="AN331" i="2" s="1"/>
  <c r="AM332" i="2"/>
  <c r="AN332" i="2" s="1"/>
  <c r="AM333" i="2"/>
  <c r="AN333" i="2" s="1"/>
  <c r="AM334" i="2"/>
  <c r="AN334" i="2" s="1"/>
  <c r="AM335" i="2"/>
  <c r="AN335" i="2" s="1"/>
  <c r="AM336" i="2"/>
  <c r="AN336" i="2" s="1"/>
  <c r="AM337" i="2"/>
  <c r="AN337" i="2" s="1"/>
  <c r="AM338" i="2"/>
  <c r="AN338" i="2" s="1"/>
  <c r="AM339" i="2"/>
  <c r="AN339" i="2" s="1"/>
  <c r="AM340" i="2"/>
  <c r="AN340" i="2" s="1"/>
  <c r="AM341" i="2"/>
  <c r="AN341" i="2" s="1"/>
  <c r="AM342" i="2"/>
  <c r="AN342" i="2" s="1"/>
  <c r="AM343" i="2"/>
  <c r="AN343" i="2" s="1"/>
  <c r="AM344" i="2"/>
  <c r="AN344" i="2" s="1"/>
  <c r="AM345" i="2"/>
  <c r="AN345" i="2" s="1"/>
  <c r="AM346" i="2"/>
  <c r="AN346" i="2" s="1"/>
  <c r="AM347" i="2"/>
  <c r="AN347" i="2" s="1"/>
  <c r="AM348" i="2"/>
  <c r="AN348" i="2" s="1"/>
  <c r="AM349" i="2"/>
  <c r="AN349" i="2" s="1"/>
  <c r="AM350" i="2"/>
  <c r="AN350" i="2" s="1"/>
  <c r="AM351" i="2"/>
  <c r="AN351" i="2" s="1"/>
  <c r="AM352" i="2"/>
  <c r="AN352" i="2" s="1"/>
  <c r="AM353" i="2"/>
  <c r="AN353" i="2" s="1"/>
  <c r="AM354" i="2"/>
  <c r="AN354" i="2" s="1"/>
  <c r="AM355" i="2"/>
  <c r="AN355" i="2" s="1"/>
  <c r="AM356" i="2"/>
  <c r="AN356" i="2" s="1"/>
  <c r="AM357" i="2"/>
  <c r="AN357" i="2" s="1"/>
  <c r="AM358" i="2"/>
  <c r="AN358" i="2" s="1"/>
  <c r="AM359" i="2"/>
  <c r="AN359" i="2" s="1"/>
  <c r="AM360" i="2"/>
  <c r="AN360" i="2" s="1"/>
  <c r="AM361" i="2"/>
  <c r="AN361" i="2" s="1"/>
  <c r="AM362" i="2"/>
  <c r="AN362" i="2" s="1"/>
  <c r="AM363" i="2"/>
  <c r="AN363" i="2" s="1"/>
  <c r="AM364" i="2"/>
  <c r="AN364" i="2" s="1"/>
  <c r="AM365" i="2"/>
  <c r="AN365" i="2" s="1"/>
  <c r="AM366" i="2"/>
  <c r="AN366" i="2" s="1"/>
  <c r="AM367" i="2"/>
  <c r="AN367" i="2" s="1"/>
  <c r="AM368" i="2"/>
  <c r="AN368" i="2" s="1"/>
  <c r="AM369" i="2"/>
  <c r="AN369" i="2" s="1"/>
  <c r="AM370" i="2"/>
  <c r="AN370" i="2" s="1"/>
  <c r="AM371" i="2"/>
  <c r="AN371" i="2" s="1"/>
  <c r="AM372" i="2"/>
  <c r="AN372" i="2" s="1"/>
  <c r="AM373" i="2"/>
  <c r="AN373" i="2" s="1"/>
  <c r="AM374" i="2"/>
  <c r="AN374" i="2" s="1"/>
  <c r="AM375" i="2"/>
  <c r="AN375" i="2" s="1"/>
  <c r="AM376" i="2"/>
  <c r="AN376" i="2" s="1"/>
  <c r="AM377" i="2"/>
  <c r="AN377" i="2" s="1"/>
  <c r="AM378" i="2"/>
  <c r="AN378" i="2" s="1"/>
  <c r="AM379" i="2"/>
  <c r="AN379" i="2" s="1"/>
  <c r="AM380" i="2"/>
  <c r="AN380" i="2" s="1"/>
  <c r="AM381" i="2"/>
  <c r="AN381" i="2" s="1"/>
  <c r="AM382" i="2"/>
  <c r="AN382" i="2" s="1"/>
  <c r="AM383" i="2"/>
  <c r="AN383" i="2" s="1"/>
  <c r="AM384" i="2"/>
  <c r="AN384" i="2" s="1"/>
  <c r="AM385" i="2"/>
  <c r="AN385" i="2" s="1"/>
  <c r="AM386" i="2"/>
  <c r="AN386" i="2" s="1"/>
  <c r="AM387" i="2"/>
  <c r="AN387" i="2" s="1"/>
  <c r="AM388" i="2"/>
  <c r="AN388" i="2" s="1"/>
  <c r="AM389" i="2"/>
  <c r="AN389" i="2" s="1"/>
  <c r="AM390" i="2"/>
  <c r="AN390" i="2" s="1"/>
  <c r="AM391" i="2"/>
  <c r="AN391" i="2" s="1"/>
  <c r="AM392" i="2"/>
  <c r="AN392" i="2" s="1"/>
  <c r="AM393" i="2"/>
  <c r="AN393" i="2" s="1"/>
  <c r="AM394" i="2"/>
  <c r="AN394" i="2" s="1"/>
  <c r="AM395" i="2"/>
  <c r="AN395" i="2" s="1"/>
  <c r="AM396" i="2"/>
  <c r="AN396" i="2" s="1"/>
  <c r="AM397" i="2"/>
  <c r="AN397" i="2" s="1"/>
  <c r="AM398" i="2"/>
  <c r="AN398" i="2" s="1"/>
  <c r="AM399" i="2"/>
  <c r="AN399" i="2" s="1"/>
  <c r="AM400" i="2"/>
  <c r="AN400" i="2" s="1"/>
  <c r="AM401" i="2"/>
  <c r="AN401" i="2" s="1"/>
  <c r="AM402" i="2"/>
  <c r="AN402" i="2" s="1"/>
  <c r="AM403" i="2"/>
  <c r="AN403" i="2" s="1"/>
  <c r="AM404" i="2"/>
  <c r="AN404" i="2" s="1"/>
  <c r="AM405" i="2"/>
  <c r="AN405" i="2" s="1"/>
  <c r="AM406" i="2"/>
  <c r="AN406" i="2" s="1"/>
  <c r="AM407" i="2"/>
  <c r="AN407" i="2" s="1"/>
  <c r="AM408" i="2"/>
  <c r="AN408" i="2" s="1"/>
  <c r="AM409" i="2"/>
  <c r="AN409" i="2" s="1"/>
  <c r="AM410" i="2"/>
  <c r="AN410" i="2" s="1"/>
  <c r="AM411" i="2"/>
  <c r="AN411" i="2" s="1"/>
  <c r="AM412" i="2"/>
  <c r="AN412" i="2" s="1"/>
  <c r="AM413" i="2"/>
  <c r="AN413" i="2" s="1"/>
  <c r="AM414" i="2"/>
  <c r="AN414" i="2" s="1"/>
  <c r="AM415" i="2"/>
  <c r="AN415" i="2" s="1"/>
  <c r="AM416" i="2"/>
  <c r="AN416" i="2" s="1"/>
  <c r="AM417" i="2"/>
  <c r="AN417" i="2" s="1"/>
  <c r="AM418" i="2"/>
  <c r="AN418" i="2" s="1"/>
  <c r="AM419" i="2"/>
  <c r="AN419" i="2" s="1"/>
  <c r="AM420" i="2"/>
  <c r="AN420" i="2" s="1"/>
  <c r="AM421" i="2"/>
  <c r="AN421" i="2" s="1"/>
  <c r="AM422" i="2"/>
  <c r="AN422" i="2" s="1"/>
  <c r="AM423" i="2"/>
  <c r="AN423" i="2" s="1"/>
  <c r="AM424" i="2"/>
  <c r="AN424" i="2" s="1"/>
  <c r="AM425" i="2"/>
  <c r="AN425" i="2" s="1"/>
  <c r="AM426" i="2"/>
  <c r="AN426" i="2" s="1"/>
  <c r="AM427" i="2"/>
  <c r="AN427" i="2" s="1"/>
  <c r="AM428" i="2"/>
  <c r="AN428" i="2" s="1"/>
  <c r="AM429" i="2"/>
  <c r="AN429" i="2" s="1"/>
  <c r="AM430" i="2"/>
  <c r="AN430" i="2" s="1"/>
  <c r="AM431" i="2"/>
  <c r="AN431" i="2" s="1"/>
  <c r="AM432" i="2"/>
  <c r="AN432" i="2" s="1"/>
  <c r="AM433" i="2"/>
  <c r="AN433" i="2" s="1"/>
  <c r="AM434" i="2"/>
  <c r="AN434" i="2" s="1"/>
  <c r="AM435" i="2"/>
  <c r="AN435" i="2" s="1"/>
  <c r="AM436" i="2"/>
  <c r="AN436" i="2" s="1"/>
  <c r="AM437" i="2"/>
  <c r="AN437" i="2" s="1"/>
  <c r="AM438" i="2"/>
  <c r="AN438" i="2" s="1"/>
  <c r="AM439" i="2"/>
  <c r="AN439" i="2" s="1"/>
  <c r="AM440" i="2"/>
  <c r="AN440" i="2" s="1"/>
  <c r="AM441" i="2"/>
  <c r="AN441" i="2" s="1"/>
  <c r="AM442" i="2"/>
  <c r="AN442" i="2" s="1"/>
  <c r="AM443" i="2"/>
  <c r="AN443" i="2" s="1"/>
  <c r="AM444" i="2"/>
  <c r="AN444" i="2" s="1"/>
  <c r="AM445" i="2"/>
  <c r="AN445" i="2" s="1"/>
  <c r="AM446" i="2"/>
  <c r="AN446" i="2" s="1"/>
  <c r="AM447" i="2"/>
  <c r="AN447" i="2" s="1"/>
  <c r="AM448" i="2"/>
  <c r="AN448" i="2" s="1"/>
  <c r="AM449" i="2"/>
  <c r="AN449" i="2" s="1"/>
  <c r="AM450" i="2"/>
  <c r="AN450" i="2" s="1"/>
  <c r="AM451" i="2"/>
  <c r="AN451" i="2" s="1"/>
  <c r="AM452" i="2"/>
  <c r="AN452" i="2" s="1"/>
  <c r="AM453" i="2"/>
  <c r="AN453" i="2" s="1"/>
  <c r="AM454" i="2"/>
  <c r="AN454" i="2" s="1"/>
  <c r="AM455" i="2"/>
  <c r="AN455" i="2" s="1"/>
  <c r="AM456" i="2"/>
  <c r="AN456" i="2" s="1"/>
  <c r="AM457" i="2"/>
  <c r="AN457" i="2" s="1"/>
  <c r="AM458" i="2"/>
  <c r="AN458" i="2" s="1"/>
  <c r="AM459" i="2"/>
  <c r="AN459" i="2" s="1"/>
  <c r="AM460" i="2"/>
  <c r="AN460" i="2" s="1"/>
  <c r="AM461" i="2"/>
  <c r="AN461" i="2" s="1"/>
  <c r="AM462" i="2"/>
  <c r="AN462" i="2" s="1"/>
  <c r="AM463" i="2"/>
  <c r="AN463" i="2" s="1"/>
  <c r="AM464" i="2"/>
  <c r="AN464" i="2" s="1"/>
  <c r="AM465" i="2"/>
  <c r="AN465" i="2" s="1"/>
  <c r="AM466" i="2"/>
  <c r="AN466" i="2" s="1"/>
  <c r="AM467" i="2"/>
  <c r="AN467" i="2" s="1"/>
  <c r="AM468" i="2"/>
  <c r="AN468" i="2" s="1"/>
  <c r="AM469" i="2"/>
  <c r="AN469" i="2" s="1"/>
  <c r="AM470" i="2"/>
  <c r="AN470" i="2" s="1"/>
  <c r="AM471" i="2"/>
  <c r="AN471" i="2" s="1"/>
  <c r="AM472" i="2"/>
  <c r="AN472" i="2" s="1"/>
  <c r="AM473" i="2"/>
  <c r="AN473" i="2" s="1"/>
  <c r="AM474" i="2"/>
  <c r="AN474" i="2" s="1"/>
  <c r="AM475" i="2"/>
  <c r="AN475" i="2" s="1"/>
  <c r="AM476" i="2"/>
  <c r="AN476" i="2" s="1"/>
  <c r="AM477" i="2"/>
  <c r="AN477" i="2" s="1"/>
  <c r="AM478" i="2"/>
  <c r="AN478" i="2" s="1"/>
  <c r="AM479" i="2"/>
  <c r="AN479" i="2" s="1"/>
  <c r="AM480" i="2"/>
  <c r="AN480" i="2" s="1"/>
  <c r="AM481" i="2"/>
  <c r="AN481" i="2" s="1"/>
  <c r="AM482" i="2"/>
  <c r="AN482" i="2" s="1"/>
  <c r="AM483" i="2"/>
  <c r="AN483" i="2" s="1"/>
  <c r="AM484" i="2"/>
  <c r="AN484" i="2" s="1"/>
  <c r="AM485" i="2"/>
  <c r="AN485" i="2" s="1"/>
  <c r="AM486" i="2"/>
  <c r="AN486" i="2" s="1"/>
  <c r="AM487" i="2"/>
  <c r="AN487" i="2" s="1"/>
  <c r="AM488" i="2"/>
  <c r="AN488" i="2" s="1"/>
  <c r="AM489" i="2"/>
  <c r="AN489" i="2" s="1"/>
  <c r="AM490" i="2"/>
  <c r="AN490" i="2" s="1"/>
  <c r="AM491" i="2"/>
  <c r="AN491" i="2" s="1"/>
  <c r="AM492" i="2"/>
  <c r="AN492" i="2" s="1"/>
  <c r="AM493" i="2"/>
  <c r="AN493" i="2" s="1"/>
  <c r="AM494" i="2"/>
  <c r="AN494" i="2" s="1"/>
  <c r="AM495" i="2"/>
  <c r="AN495" i="2" s="1"/>
  <c r="AM496" i="2"/>
  <c r="AN496" i="2" s="1"/>
  <c r="AM497" i="2"/>
  <c r="AN497" i="2" s="1"/>
  <c r="AM498" i="2"/>
  <c r="AN498" i="2" s="1"/>
  <c r="AM499" i="2"/>
  <c r="AN499" i="2" s="1"/>
  <c r="AM500" i="2"/>
  <c r="AN500" i="2" s="1"/>
  <c r="AM501" i="2"/>
  <c r="AN501" i="2" s="1"/>
  <c r="AM502" i="2"/>
  <c r="AN502" i="2" s="1"/>
  <c r="AM503" i="2"/>
  <c r="AN503" i="2" s="1"/>
  <c r="AM504" i="2"/>
  <c r="AN504" i="2" s="1"/>
  <c r="AM505" i="2"/>
  <c r="AN505" i="2" s="1"/>
  <c r="AM506" i="2"/>
  <c r="AN506" i="2" s="1"/>
  <c r="AM507" i="2"/>
  <c r="AN507" i="2" s="1"/>
  <c r="AM508" i="2"/>
  <c r="AN508" i="2" s="1"/>
  <c r="AM509" i="2"/>
  <c r="AN509" i="2" s="1"/>
  <c r="AM510" i="2"/>
  <c r="AN510" i="2" s="1"/>
  <c r="AM511" i="2"/>
  <c r="AN511" i="2" s="1"/>
  <c r="AM512" i="2"/>
  <c r="AN512" i="2" s="1"/>
  <c r="AM513" i="2"/>
  <c r="AN513" i="2" s="1"/>
  <c r="AM514" i="2"/>
  <c r="AN514" i="2" s="1"/>
  <c r="AM515" i="2"/>
  <c r="AN515" i="2" s="1"/>
  <c r="AM516" i="2"/>
  <c r="AN516" i="2" s="1"/>
  <c r="AM517" i="2"/>
  <c r="AN517" i="2" s="1"/>
  <c r="AM518" i="2"/>
  <c r="AN518" i="2" s="1"/>
  <c r="AM519" i="2"/>
  <c r="AN519" i="2" s="1"/>
  <c r="AM520" i="2"/>
  <c r="AN520" i="2" s="1"/>
  <c r="AM521" i="2"/>
  <c r="AN521" i="2" s="1"/>
  <c r="AM522" i="2"/>
  <c r="AN522" i="2" s="1"/>
  <c r="AM523" i="2"/>
  <c r="AN523" i="2" s="1"/>
  <c r="AM524" i="2"/>
  <c r="AN524" i="2" s="1"/>
  <c r="AM525" i="2"/>
  <c r="AN525" i="2" s="1"/>
  <c r="AM526" i="2"/>
  <c r="AN526" i="2" s="1"/>
  <c r="AM527" i="2"/>
  <c r="AN527" i="2" s="1"/>
  <c r="AM528" i="2"/>
  <c r="AN528" i="2" s="1"/>
  <c r="AM529" i="2"/>
  <c r="AN529" i="2" s="1"/>
  <c r="AM530" i="2"/>
  <c r="AN530" i="2" s="1"/>
  <c r="AM531" i="2"/>
  <c r="AN531" i="2" s="1"/>
  <c r="AM532" i="2"/>
  <c r="AN532" i="2" s="1"/>
  <c r="AM533" i="2"/>
  <c r="AN533" i="2" s="1"/>
  <c r="AM534" i="2"/>
  <c r="AN534" i="2" s="1"/>
  <c r="AM535" i="2"/>
  <c r="AN535" i="2" s="1"/>
  <c r="AM536" i="2"/>
  <c r="AN536" i="2" s="1"/>
  <c r="AM537" i="2"/>
  <c r="AN537" i="2" s="1"/>
  <c r="AM538" i="2"/>
  <c r="AN538" i="2" s="1"/>
  <c r="AM539" i="2"/>
  <c r="AN539" i="2" s="1"/>
  <c r="AM540" i="2"/>
  <c r="AN540" i="2" s="1"/>
  <c r="AM541" i="2"/>
  <c r="AN541" i="2" s="1"/>
  <c r="AM542" i="2"/>
  <c r="AN542" i="2" s="1"/>
  <c r="AM543" i="2"/>
  <c r="AN543" i="2" s="1"/>
  <c r="AM544" i="2"/>
  <c r="AN544" i="2" s="1"/>
  <c r="AM545" i="2"/>
  <c r="AN545" i="2" s="1"/>
  <c r="AM546" i="2"/>
  <c r="AN546" i="2" s="1"/>
  <c r="AM547" i="2"/>
  <c r="AN547" i="2" s="1"/>
  <c r="AM548" i="2"/>
  <c r="AN548" i="2" s="1"/>
  <c r="AM549" i="2"/>
  <c r="AN549" i="2" s="1"/>
  <c r="AM550" i="2"/>
  <c r="AN550" i="2" s="1"/>
  <c r="AM551" i="2"/>
  <c r="AN551" i="2" s="1"/>
  <c r="AM552" i="2"/>
  <c r="AN552" i="2" s="1"/>
  <c r="AM553" i="2"/>
  <c r="AN553" i="2" s="1"/>
  <c r="AM554" i="2"/>
  <c r="AN554" i="2" s="1"/>
  <c r="AM555" i="2"/>
  <c r="AN555" i="2" s="1"/>
  <c r="AM556" i="2"/>
  <c r="AN556" i="2" s="1"/>
  <c r="AM557" i="2"/>
  <c r="AN557" i="2" s="1"/>
  <c r="AM558" i="2"/>
  <c r="AN558" i="2" s="1"/>
  <c r="AM559" i="2"/>
  <c r="AN559" i="2" s="1"/>
  <c r="AM560" i="2"/>
  <c r="AN560" i="2" s="1"/>
  <c r="AM561" i="2"/>
  <c r="AN561" i="2" s="1"/>
  <c r="AM562" i="2"/>
  <c r="AN562" i="2" s="1"/>
  <c r="AM563" i="2"/>
  <c r="AN563" i="2" s="1"/>
  <c r="AM564" i="2"/>
  <c r="AN564" i="2" s="1"/>
  <c r="AM565" i="2"/>
  <c r="AN565" i="2" s="1"/>
  <c r="AM566" i="2"/>
  <c r="AN566" i="2" s="1"/>
  <c r="AM567" i="2"/>
  <c r="AN567" i="2" s="1"/>
  <c r="AM568" i="2"/>
  <c r="AN568" i="2" s="1"/>
  <c r="AM569" i="2"/>
  <c r="AN569" i="2" s="1"/>
  <c r="AM570" i="2"/>
  <c r="AN570" i="2" s="1"/>
  <c r="AM571" i="2"/>
  <c r="AN571" i="2" s="1"/>
  <c r="AM572" i="2"/>
  <c r="AN572" i="2" s="1"/>
  <c r="AM573" i="2"/>
  <c r="AN573" i="2" s="1"/>
  <c r="AM574" i="2"/>
  <c r="AN574" i="2" s="1"/>
  <c r="AM575" i="2"/>
  <c r="AN575" i="2" s="1"/>
  <c r="AM576" i="2"/>
  <c r="AN576" i="2" s="1"/>
  <c r="AM577" i="2"/>
  <c r="AN577" i="2" s="1"/>
  <c r="AM578" i="2"/>
  <c r="AN578" i="2" s="1"/>
  <c r="AM579" i="2"/>
  <c r="AN579" i="2" s="1"/>
  <c r="AM580" i="2"/>
  <c r="AN580" i="2" s="1"/>
  <c r="AM581" i="2"/>
  <c r="AN581" i="2" s="1"/>
  <c r="AM582" i="2"/>
  <c r="AN582" i="2" s="1"/>
  <c r="AM583" i="2"/>
  <c r="AN583" i="2" s="1"/>
  <c r="AM584" i="2"/>
  <c r="AN584" i="2" s="1"/>
  <c r="AM585" i="2"/>
  <c r="AN585" i="2" s="1"/>
  <c r="AM586" i="2"/>
  <c r="AN586" i="2" s="1"/>
  <c r="AM587" i="2"/>
  <c r="AN587" i="2" s="1"/>
  <c r="AM588" i="2"/>
  <c r="AN588" i="2" s="1"/>
  <c r="AM589" i="2"/>
  <c r="AN589" i="2" s="1"/>
  <c r="AM590" i="2"/>
  <c r="AN590" i="2" s="1"/>
  <c r="AM591" i="2"/>
  <c r="AN591" i="2" s="1"/>
  <c r="AM592" i="2"/>
  <c r="AN592" i="2" s="1"/>
  <c r="AM593" i="2"/>
  <c r="AN593" i="2" s="1"/>
  <c r="AM594" i="2"/>
  <c r="AN594" i="2" s="1"/>
  <c r="AM595" i="2"/>
  <c r="AN595" i="2" s="1"/>
  <c r="AM596" i="2"/>
  <c r="AN596" i="2" s="1"/>
  <c r="AM597" i="2"/>
  <c r="AN597" i="2" s="1"/>
  <c r="AM598" i="2"/>
  <c r="AN598" i="2" s="1"/>
  <c r="AM599" i="2"/>
  <c r="AN599" i="2" s="1"/>
  <c r="AM600" i="2"/>
  <c r="AN600" i="2" s="1"/>
  <c r="AM601" i="2"/>
  <c r="AN601" i="2" s="1"/>
  <c r="AM602" i="2"/>
  <c r="AN602" i="2" s="1"/>
  <c r="AM603" i="2"/>
  <c r="AN603" i="2" s="1"/>
  <c r="AM604" i="2"/>
  <c r="AN604" i="2" s="1"/>
  <c r="AM605" i="2"/>
  <c r="AN605" i="2" s="1"/>
  <c r="AM606" i="2"/>
  <c r="AN606" i="2" s="1"/>
  <c r="AM607" i="2"/>
  <c r="AN607" i="2" s="1"/>
  <c r="AM608" i="2"/>
  <c r="AN608" i="2" s="1"/>
  <c r="AM609" i="2"/>
  <c r="AN609" i="2" s="1"/>
  <c r="AM610" i="2"/>
  <c r="AN610" i="2" s="1"/>
  <c r="AM611" i="2"/>
  <c r="AN611" i="2" s="1"/>
  <c r="AM612" i="2"/>
  <c r="AN612" i="2" s="1"/>
  <c r="AM613" i="2"/>
  <c r="AN613" i="2" s="1"/>
  <c r="AM614" i="2"/>
  <c r="AN614" i="2" s="1"/>
  <c r="AM615" i="2"/>
  <c r="AN615" i="2" s="1"/>
  <c r="AM616" i="2"/>
  <c r="AN616" i="2" s="1"/>
  <c r="AM617" i="2"/>
  <c r="AN617" i="2" s="1"/>
  <c r="AM618" i="2"/>
  <c r="AN618" i="2" s="1"/>
  <c r="AM619" i="2"/>
  <c r="AN619" i="2" s="1"/>
  <c r="AM620" i="2"/>
  <c r="AN620" i="2" s="1"/>
  <c r="AM621" i="2"/>
  <c r="AN621" i="2" s="1"/>
  <c r="AM622" i="2"/>
  <c r="AN622" i="2" s="1"/>
  <c r="AM623" i="2"/>
  <c r="AN623" i="2" s="1"/>
  <c r="AM624" i="2"/>
  <c r="AN624" i="2" s="1"/>
  <c r="AM625" i="2"/>
  <c r="AN625" i="2" s="1"/>
  <c r="AM626" i="2"/>
  <c r="AN626" i="2" s="1"/>
  <c r="AM627" i="2"/>
  <c r="AN627" i="2" s="1"/>
  <c r="AM628" i="2"/>
  <c r="AN628" i="2" s="1"/>
  <c r="AM629" i="2"/>
  <c r="AN629" i="2" s="1"/>
  <c r="AM630" i="2"/>
  <c r="AN630" i="2" s="1"/>
  <c r="AM631" i="2"/>
  <c r="AN631" i="2" s="1"/>
  <c r="AM632" i="2"/>
  <c r="AN632" i="2" s="1"/>
  <c r="AM633" i="2"/>
  <c r="AN633" i="2" s="1"/>
  <c r="AM634" i="2"/>
  <c r="AN634" i="2" s="1"/>
  <c r="AM635" i="2"/>
  <c r="AN635" i="2" s="1"/>
  <c r="AM636" i="2"/>
  <c r="AN636" i="2" s="1"/>
  <c r="AM637" i="2"/>
  <c r="AN637" i="2" s="1"/>
  <c r="AM638" i="2"/>
  <c r="AN638" i="2" s="1"/>
  <c r="AM639" i="2"/>
  <c r="AN639" i="2" s="1"/>
  <c r="AM640" i="2"/>
  <c r="AN640" i="2" s="1"/>
  <c r="AM641" i="2"/>
  <c r="AN641" i="2" s="1"/>
  <c r="AM642" i="2"/>
  <c r="AN642" i="2" s="1"/>
  <c r="AM643" i="2"/>
  <c r="AN643" i="2" s="1"/>
  <c r="AM644" i="2"/>
  <c r="AN644" i="2" s="1"/>
  <c r="AM645" i="2"/>
  <c r="AN645" i="2" s="1"/>
  <c r="AM646" i="2"/>
  <c r="AN646" i="2" s="1"/>
  <c r="AM647" i="2"/>
  <c r="AN647" i="2" s="1"/>
  <c r="AM648" i="2"/>
  <c r="AN648" i="2" s="1"/>
  <c r="AM649" i="2"/>
  <c r="AN649" i="2" s="1"/>
  <c r="AM650" i="2"/>
  <c r="AN650" i="2" s="1"/>
  <c r="AM651" i="2"/>
  <c r="AN651" i="2" s="1"/>
  <c r="AM652" i="2"/>
  <c r="AN652" i="2" s="1"/>
  <c r="AM653" i="2"/>
  <c r="AN653" i="2" s="1"/>
  <c r="AM654" i="2"/>
  <c r="AN654" i="2" s="1"/>
  <c r="AM655" i="2"/>
  <c r="AN655" i="2" s="1"/>
  <c r="AM656" i="2"/>
  <c r="AN656" i="2" s="1"/>
  <c r="AM657" i="2"/>
  <c r="AN657" i="2" s="1"/>
  <c r="AM658" i="2"/>
  <c r="AN658" i="2" s="1"/>
  <c r="AM659" i="2"/>
  <c r="AN659" i="2" s="1"/>
  <c r="AM660" i="2"/>
  <c r="AN660" i="2" s="1"/>
  <c r="AM661" i="2"/>
  <c r="AN661" i="2" s="1"/>
  <c r="AM662" i="2"/>
  <c r="AN662" i="2" s="1"/>
  <c r="AM663" i="2"/>
  <c r="AN663" i="2" s="1"/>
  <c r="AM664" i="2"/>
  <c r="AN664" i="2" s="1"/>
  <c r="AM665" i="2"/>
  <c r="AN665" i="2" s="1"/>
  <c r="AM666" i="2"/>
  <c r="AN666" i="2" s="1"/>
  <c r="AM667" i="2"/>
  <c r="AN667" i="2" s="1"/>
  <c r="AM668" i="2"/>
  <c r="AN668" i="2" s="1"/>
  <c r="AM669" i="2"/>
  <c r="AN669" i="2" s="1"/>
  <c r="AM670" i="2"/>
  <c r="AN670" i="2" s="1"/>
  <c r="AM671" i="2"/>
  <c r="AN671" i="2" s="1"/>
  <c r="AM672" i="2"/>
  <c r="AN672" i="2" s="1"/>
  <c r="AM673" i="2"/>
  <c r="AN673" i="2" s="1"/>
  <c r="AM674" i="2"/>
  <c r="AN674" i="2" s="1"/>
  <c r="AM675" i="2"/>
  <c r="AN675" i="2" s="1"/>
  <c r="AM676" i="2"/>
  <c r="AN676" i="2" s="1"/>
  <c r="AM677" i="2"/>
  <c r="AN677" i="2" s="1"/>
  <c r="AM678" i="2"/>
  <c r="AN678" i="2" s="1"/>
  <c r="AM679" i="2"/>
  <c r="AN679" i="2" s="1"/>
  <c r="AM680" i="2"/>
  <c r="AN680" i="2" s="1"/>
  <c r="AM681" i="2"/>
  <c r="AN681" i="2" s="1"/>
  <c r="AM682" i="2"/>
  <c r="AN682" i="2" s="1"/>
  <c r="AM683" i="2"/>
  <c r="AN683" i="2" s="1"/>
  <c r="AM684" i="2"/>
  <c r="AN684" i="2" s="1"/>
  <c r="AM685" i="2"/>
  <c r="AN685" i="2" s="1"/>
  <c r="AM686" i="2"/>
  <c r="AN686" i="2" s="1"/>
  <c r="AM687" i="2"/>
  <c r="AN687" i="2" s="1"/>
  <c r="AM688" i="2"/>
  <c r="AN688" i="2" s="1"/>
  <c r="AM689" i="2"/>
  <c r="AN689" i="2" s="1"/>
  <c r="AM690" i="2"/>
  <c r="AN690" i="2" s="1"/>
  <c r="AM691" i="2"/>
  <c r="AN691" i="2" s="1"/>
  <c r="AM692" i="2"/>
  <c r="AN692" i="2" s="1"/>
  <c r="AM693" i="2"/>
  <c r="AN693" i="2" s="1"/>
  <c r="AM694" i="2"/>
  <c r="AN694" i="2" s="1"/>
  <c r="AM695" i="2"/>
  <c r="AN695" i="2" s="1"/>
  <c r="AM696" i="2"/>
  <c r="AN696" i="2" s="1"/>
  <c r="AM697" i="2"/>
  <c r="AN697" i="2" s="1"/>
  <c r="AM698" i="2"/>
  <c r="AN698" i="2" s="1"/>
  <c r="AM699" i="2"/>
  <c r="AN699" i="2" s="1"/>
  <c r="AM700" i="2"/>
  <c r="AN700" i="2" s="1"/>
  <c r="AM701" i="2"/>
  <c r="AN701" i="2" s="1"/>
  <c r="AM702" i="2"/>
  <c r="AN702" i="2" s="1"/>
  <c r="AM703" i="2"/>
  <c r="AN703" i="2" s="1"/>
  <c r="AM704" i="2"/>
  <c r="AN704" i="2" s="1"/>
  <c r="AM705" i="2"/>
  <c r="AN705" i="2" s="1"/>
  <c r="AM706" i="2"/>
  <c r="AN706" i="2" s="1"/>
  <c r="AM707" i="2"/>
  <c r="AN707" i="2" s="1"/>
  <c r="AM708" i="2"/>
  <c r="AN708" i="2" s="1"/>
  <c r="AM709" i="2"/>
  <c r="AN709" i="2" s="1"/>
  <c r="AM710" i="2"/>
  <c r="AN710" i="2" s="1"/>
  <c r="AM711" i="2"/>
  <c r="AN711" i="2" s="1"/>
  <c r="AM712" i="2"/>
  <c r="AN712" i="2" s="1"/>
  <c r="AM713" i="2"/>
  <c r="AN713" i="2" s="1"/>
  <c r="AM714" i="2"/>
  <c r="AN714" i="2" s="1"/>
  <c r="AM715" i="2"/>
  <c r="AN715" i="2" s="1"/>
  <c r="AM716" i="2"/>
  <c r="AN716" i="2" s="1"/>
  <c r="AM717" i="2"/>
  <c r="AN717" i="2" s="1"/>
  <c r="AM718" i="2"/>
  <c r="AN718" i="2" s="1"/>
  <c r="AM719" i="2"/>
  <c r="AN719" i="2" s="1"/>
  <c r="AM720" i="2"/>
  <c r="AN720" i="2" s="1"/>
  <c r="AM721" i="2"/>
  <c r="AN721" i="2" s="1"/>
  <c r="AM722" i="2"/>
  <c r="AN722" i="2" s="1"/>
  <c r="AM723" i="2"/>
  <c r="AN723" i="2" s="1"/>
  <c r="AM724" i="2"/>
  <c r="AN724" i="2" s="1"/>
  <c r="AM725" i="2"/>
  <c r="AN725" i="2" s="1"/>
  <c r="AM726" i="2"/>
  <c r="AN726" i="2" s="1"/>
  <c r="AM727" i="2"/>
  <c r="AN727" i="2" s="1"/>
  <c r="AM728" i="2"/>
  <c r="AN728" i="2" s="1"/>
  <c r="AM729" i="2"/>
  <c r="AN729" i="2" s="1"/>
  <c r="AM730" i="2"/>
  <c r="AN730" i="2" s="1"/>
  <c r="AM731" i="2"/>
  <c r="AN731" i="2" s="1"/>
  <c r="AM732" i="2"/>
  <c r="AN732" i="2" s="1"/>
  <c r="AM733" i="2"/>
  <c r="AN733" i="2" s="1"/>
  <c r="AM734" i="2"/>
  <c r="AN734" i="2" s="1"/>
  <c r="AM735" i="2"/>
  <c r="AN735" i="2" s="1"/>
  <c r="AM736" i="2"/>
  <c r="AN736" i="2" s="1"/>
  <c r="AM737" i="2"/>
  <c r="AN737" i="2" s="1"/>
  <c r="AM738" i="2"/>
  <c r="AN738" i="2" s="1"/>
  <c r="AM739" i="2"/>
  <c r="AN739" i="2" s="1"/>
  <c r="AM740" i="2"/>
  <c r="AN740" i="2" s="1"/>
  <c r="AM741" i="2"/>
  <c r="AN741" i="2" s="1"/>
  <c r="AM742" i="2"/>
  <c r="AN742" i="2" s="1"/>
  <c r="AM743" i="2"/>
  <c r="AN743" i="2" s="1"/>
  <c r="AM744" i="2"/>
  <c r="AN744" i="2" s="1"/>
  <c r="AM745" i="2"/>
  <c r="AN745" i="2" s="1"/>
  <c r="AM746" i="2"/>
  <c r="AN746" i="2" s="1"/>
  <c r="AM747" i="2"/>
  <c r="AN747" i="2" s="1"/>
  <c r="AM748" i="2"/>
  <c r="AN748" i="2" s="1"/>
  <c r="AM749" i="2"/>
  <c r="AN749" i="2" s="1"/>
  <c r="AM750" i="2"/>
  <c r="AN750" i="2" s="1"/>
  <c r="AM751" i="2"/>
  <c r="AN751" i="2" s="1"/>
  <c r="AM752" i="2"/>
  <c r="AN752" i="2" s="1"/>
  <c r="AM753" i="2"/>
  <c r="AN753" i="2" s="1"/>
  <c r="AM754" i="2"/>
  <c r="AN754" i="2" s="1"/>
  <c r="AM755" i="2"/>
  <c r="AN755" i="2" s="1"/>
  <c r="AM756" i="2"/>
  <c r="AN756" i="2" s="1"/>
  <c r="AM757" i="2"/>
  <c r="AN757" i="2" s="1"/>
  <c r="AM758" i="2"/>
  <c r="AN758" i="2" s="1"/>
  <c r="AM759" i="2"/>
  <c r="AN759" i="2" s="1"/>
  <c r="AM760" i="2"/>
  <c r="AN760" i="2" s="1"/>
  <c r="AM761" i="2"/>
  <c r="AN761" i="2" s="1"/>
  <c r="AM762" i="2"/>
  <c r="AN762" i="2" s="1"/>
  <c r="AM763" i="2"/>
  <c r="AN763" i="2" s="1"/>
  <c r="AM764" i="2"/>
  <c r="AN764" i="2" s="1"/>
  <c r="AM765" i="2"/>
  <c r="AN765" i="2" s="1"/>
  <c r="AM766" i="2"/>
  <c r="AN766" i="2" s="1"/>
  <c r="AM767" i="2"/>
  <c r="AN767" i="2" s="1"/>
  <c r="AM768" i="2"/>
  <c r="AN768" i="2" s="1"/>
  <c r="AM769" i="2"/>
  <c r="AN769" i="2" s="1"/>
  <c r="AM770" i="2"/>
  <c r="AN770" i="2" s="1"/>
  <c r="AM771" i="2"/>
  <c r="AN771" i="2" s="1"/>
  <c r="AM772" i="2"/>
  <c r="AN772" i="2" s="1"/>
  <c r="AM773" i="2"/>
  <c r="AN773" i="2" s="1"/>
  <c r="AM774" i="2"/>
  <c r="AN774" i="2" s="1"/>
  <c r="AM775" i="2"/>
  <c r="AN775" i="2" s="1"/>
  <c r="AM776" i="2"/>
  <c r="AN776" i="2" s="1"/>
  <c r="AM777" i="2"/>
  <c r="AN777" i="2" s="1"/>
  <c r="AM778" i="2"/>
  <c r="AN778" i="2" s="1"/>
  <c r="AM779" i="2"/>
  <c r="AN779" i="2" s="1"/>
  <c r="AM780" i="2"/>
  <c r="AN780" i="2" s="1"/>
  <c r="AM781" i="2"/>
  <c r="AN781" i="2" s="1"/>
  <c r="AM782" i="2"/>
  <c r="AN782" i="2" s="1"/>
  <c r="AM783" i="2"/>
  <c r="AN783" i="2" s="1"/>
  <c r="AM784" i="2"/>
  <c r="AN784" i="2" s="1"/>
  <c r="AM785" i="2"/>
  <c r="AN785" i="2" s="1"/>
  <c r="AM786" i="2"/>
  <c r="AN786" i="2" s="1"/>
  <c r="AM787" i="2"/>
  <c r="AN787" i="2" s="1"/>
  <c r="AM788" i="2"/>
  <c r="AN788" i="2" s="1"/>
  <c r="AM789" i="2"/>
  <c r="AN789" i="2" s="1"/>
  <c r="AM790" i="2"/>
  <c r="AN790" i="2" s="1"/>
  <c r="AM791" i="2"/>
  <c r="AN791" i="2" s="1"/>
  <c r="AM792" i="2"/>
  <c r="AN792" i="2" s="1"/>
  <c r="AM793" i="2"/>
  <c r="AN793" i="2" s="1"/>
  <c r="AM794" i="2"/>
  <c r="AN794" i="2" s="1"/>
  <c r="AM795" i="2"/>
  <c r="AN795" i="2" s="1"/>
  <c r="AM796" i="2"/>
  <c r="AN796" i="2" s="1"/>
  <c r="AM797" i="2"/>
  <c r="AN797" i="2" s="1"/>
  <c r="AM798" i="2"/>
  <c r="AN798" i="2" s="1"/>
  <c r="AM799" i="2"/>
  <c r="AN799" i="2" s="1"/>
  <c r="AM800" i="2"/>
  <c r="AN800" i="2" s="1"/>
  <c r="AM801" i="2"/>
  <c r="AN801" i="2" s="1"/>
  <c r="AM802" i="2"/>
  <c r="AN802" i="2" s="1"/>
  <c r="AM803" i="2"/>
  <c r="AN803" i="2" s="1"/>
  <c r="AM804" i="2"/>
  <c r="AN804" i="2" s="1"/>
  <c r="AM805" i="2"/>
  <c r="AN805" i="2" s="1"/>
  <c r="AM806" i="2"/>
  <c r="AN806" i="2" s="1"/>
  <c r="AM807" i="2"/>
  <c r="AN807" i="2" s="1"/>
  <c r="AM808" i="2"/>
  <c r="AN808" i="2" s="1"/>
  <c r="AM809" i="2"/>
  <c r="AN809" i="2" s="1"/>
  <c r="AM810" i="2"/>
  <c r="AN810" i="2" s="1"/>
  <c r="AM811" i="2"/>
  <c r="AN811" i="2" s="1"/>
  <c r="AM812" i="2"/>
  <c r="AN812" i="2" s="1"/>
  <c r="AM813" i="2"/>
  <c r="AN813" i="2" s="1"/>
  <c r="AM814" i="2"/>
  <c r="AN814" i="2" s="1"/>
  <c r="AM815" i="2"/>
  <c r="AN815" i="2" s="1"/>
  <c r="AM816" i="2"/>
  <c r="AN816" i="2" s="1"/>
  <c r="AM817" i="2"/>
  <c r="AN817" i="2" s="1"/>
  <c r="AM818" i="2"/>
  <c r="AN818" i="2" s="1"/>
  <c r="AM819" i="2"/>
  <c r="AN819" i="2" s="1"/>
  <c r="AM820" i="2"/>
  <c r="AN820" i="2" s="1"/>
  <c r="AM821" i="2"/>
  <c r="AN821" i="2" s="1"/>
  <c r="AM822" i="2"/>
  <c r="AN822" i="2" s="1"/>
  <c r="AM823" i="2"/>
  <c r="AN823" i="2" s="1"/>
  <c r="AM824" i="2"/>
  <c r="AN824" i="2" s="1"/>
  <c r="AM825" i="2"/>
  <c r="AN825" i="2" s="1"/>
  <c r="AM826" i="2"/>
  <c r="AN826" i="2" s="1"/>
  <c r="AM827" i="2"/>
  <c r="AN827" i="2" s="1"/>
  <c r="AM828" i="2"/>
  <c r="AN828" i="2" s="1"/>
  <c r="AM829" i="2"/>
  <c r="AN829" i="2" s="1"/>
  <c r="AM830" i="2"/>
  <c r="AN830" i="2" s="1"/>
  <c r="AM831" i="2"/>
  <c r="AN831" i="2" s="1"/>
  <c r="AM832" i="2"/>
  <c r="AN832" i="2" s="1"/>
  <c r="AM833" i="2"/>
  <c r="AN833" i="2" s="1"/>
  <c r="AM834" i="2"/>
  <c r="AN834" i="2" s="1"/>
  <c r="AM835" i="2"/>
  <c r="AN835" i="2" s="1"/>
  <c r="AM836" i="2"/>
  <c r="AN836" i="2" s="1"/>
  <c r="AM837" i="2"/>
  <c r="AN837" i="2" s="1"/>
  <c r="AM838" i="2"/>
  <c r="AN838" i="2" s="1"/>
  <c r="AM839" i="2"/>
  <c r="AN839" i="2" s="1"/>
  <c r="AM840" i="2"/>
  <c r="AN840" i="2" s="1"/>
  <c r="AM841" i="2"/>
  <c r="AN841" i="2" s="1"/>
  <c r="AM842" i="2"/>
  <c r="AN842" i="2" s="1"/>
  <c r="AM843" i="2"/>
  <c r="AN843" i="2" s="1"/>
  <c r="AM844" i="2"/>
  <c r="AN844" i="2" s="1"/>
  <c r="AM845" i="2"/>
  <c r="AN845" i="2" s="1"/>
  <c r="AM846" i="2"/>
  <c r="AN846" i="2" s="1"/>
  <c r="AM847" i="2"/>
  <c r="AN847" i="2" s="1"/>
  <c r="AM848" i="2"/>
  <c r="AN848" i="2" s="1"/>
  <c r="AM849" i="2"/>
  <c r="AN849" i="2" s="1"/>
  <c r="AM850" i="2"/>
  <c r="AN850" i="2" s="1"/>
  <c r="AM851" i="2"/>
  <c r="AN851" i="2" s="1"/>
  <c r="AM852" i="2"/>
  <c r="AN852" i="2" s="1"/>
  <c r="AM853" i="2"/>
  <c r="AN853" i="2" s="1"/>
  <c r="AM854" i="2"/>
  <c r="AN854" i="2" s="1"/>
  <c r="AM855" i="2"/>
  <c r="AN855" i="2" s="1"/>
  <c r="AM856" i="2"/>
  <c r="AN856" i="2" s="1"/>
  <c r="AM857" i="2"/>
  <c r="AN857" i="2" s="1"/>
  <c r="AM858" i="2"/>
  <c r="AN858" i="2" s="1"/>
  <c r="AM859" i="2"/>
  <c r="AN859" i="2" s="1"/>
  <c r="AM860" i="2"/>
  <c r="AN860" i="2" s="1"/>
  <c r="AM861" i="2"/>
  <c r="AN861" i="2" s="1"/>
  <c r="AM862" i="2"/>
  <c r="AN862" i="2" s="1"/>
  <c r="AM863" i="2"/>
  <c r="AN863" i="2" s="1"/>
  <c r="AM864" i="2"/>
  <c r="AN864" i="2" s="1"/>
  <c r="AM865" i="2"/>
  <c r="AN865" i="2" s="1"/>
  <c r="AM866" i="2"/>
  <c r="AN866" i="2" s="1"/>
  <c r="AM867" i="2"/>
  <c r="AN867" i="2" s="1"/>
  <c r="AM868" i="2"/>
  <c r="AN868" i="2" s="1"/>
  <c r="AM869" i="2"/>
  <c r="AN869" i="2" s="1"/>
  <c r="AM870" i="2"/>
  <c r="AN870" i="2" s="1"/>
  <c r="AM871" i="2"/>
  <c r="AN871" i="2" s="1"/>
  <c r="AM872" i="2"/>
  <c r="AN872" i="2" s="1"/>
  <c r="AM873" i="2"/>
  <c r="AN873" i="2" s="1"/>
  <c r="AM874" i="2"/>
  <c r="AN874" i="2" s="1"/>
  <c r="AM875" i="2"/>
  <c r="AN875" i="2" s="1"/>
  <c r="AM876" i="2"/>
  <c r="AN876" i="2" s="1"/>
  <c r="AM877" i="2"/>
  <c r="AN877" i="2" s="1"/>
  <c r="AM878" i="2"/>
  <c r="AN878" i="2" s="1"/>
  <c r="AM879" i="2"/>
  <c r="AN879" i="2" s="1"/>
  <c r="AM880" i="2"/>
  <c r="AN880" i="2" s="1"/>
  <c r="AM881" i="2"/>
  <c r="AN881" i="2" s="1"/>
  <c r="AM882" i="2"/>
  <c r="AN882" i="2" s="1"/>
  <c r="AM883" i="2"/>
  <c r="AN883" i="2" s="1"/>
  <c r="AM884" i="2"/>
  <c r="AN884" i="2" s="1"/>
  <c r="AM885" i="2"/>
  <c r="AN885" i="2" s="1"/>
  <c r="AM886" i="2"/>
  <c r="AN886" i="2" s="1"/>
  <c r="AM887" i="2"/>
  <c r="AN887" i="2" s="1"/>
  <c r="AM888" i="2"/>
  <c r="AN888" i="2" s="1"/>
  <c r="AM889" i="2"/>
  <c r="AN889" i="2" s="1"/>
  <c r="AM890" i="2"/>
  <c r="AN890" i="2" s="1"/>
  <c r="AM891" i="2"/>
  <c r="AN891" i="2" s="1"/>
  <c r="AM892" i="2"/>
  <c r="AN892" i="2" s="1"/>
  <c r="AM893" i="2"/>
  <c r="AN893" i="2" s="1"/>
  <c r="AM894" i="2"/>
  <c r="AN894" i="2" s="1"/>
  <c r="AM895" i="2"/>
  <c r="AN895" i="2" s="1"/>
  <c r="AM896" i="2"/>
  <c r="AN896" i="2" s="1"/>
  <c r="AM897" i="2"/>
  <c r="AN897" i="2" s="1"/>
  <c r="AM898" i="2"/>
  <c r="AN898" i="2" s="1"/>
  <c r="AM899" i="2"/>
  <c r="AN899" i="2" s="1"/>
  <c r="AM900" i="2"/>
  <c r="AN900" i="2" s="1"/>
  <c r="AM901" i="2"/>
  <c r="AN901" i="2" s="1"/>
  <c r="AM902" i="2"/>
  <c r="AN902" i="2" s="1"/>
  <c r="AM903" i="2"/>
  <c r="AN903" i="2" s="1"/>
  <c r="AM904" i="2"/>
  <c r="AN904" i="2" s="1"/>
  <c r="AM905" i="2"/>
  <c r="AN905" i="2" s="1"/>
  <c r="AM906" i="2"/>
  <c r="AN906" i="2" s="1"/>
  <c r="AM907" i="2"/>
  <c r="AN907" i="2" s="1"/>
  <c r="AM908" i="2"/>
  <c r="AN908" i="2" s="1"/>
  <c r="AM909" i="2"/>
  <c r="AN909" i="2" s="1"/>
  <c r="AM910" i="2"/>
  <c r="AN910" i="2" s="1"/>
  <c r="AM911" i="2"/>
  <c r="AN911" i="2" s="1"/>
  <c r="AM912" i="2"/>
  <c r="AN912" i="2" s="1"/>
  <c r="AM913" i="2"/>
  <c r="AN913" i="2" s="1"/>
  <c r="AM914" i="2"/>
  <c r="AN914" i="2" s="1"/>
  <c r="AM915" i="2"/>
  <c r="AN915" i="2" s="1"/>
  <c r="AM916" i="2"/>
  <c r="AN916" i="2" s="1"/>
  <c r="AM917" i="2"/>
  <c r="AN917" i="2" s="1"/>
  <c r="AM918" i="2"/>
  <c r="AN918" i="2" s="1"/>
  <c r="AM919" i="2"/>
  <c r="AN919" i="2" s="1"/>
  <c r="AM920" i="2"/>
  <c r="AN920" i="2" s="1"/>
  <c r="AM921" i="2"/>
  <c r="AN921" i="2" s="1"/>
  <c r="AM922" i="2"/>
  <c r="AN922" i="2" s="1"/>
  <c r="AM923" i="2"/>
  <c r="AN923" i="2" s="1"/>
  <c r="AM924" i="2"/>
  <c r="AN924" i="2" s="1"/>
  <c r="AM925" i="2"/>
  <c r="AN925" i="2" s="1"/>
  <c r="AM926" i="2"/>
  <c r="AN926" i="2" s="1"/>
  <c r="AM927" i="2"/>
  <c r="AN927" i="2" s="1"/>
  <c r="AM928" i="2"/>
  <c r="AN928" i="2" s="1"/>
  <c r="AM929" i="2"/>
  <c r="AN929" i="2" s="1"/>
  <c r="AM930" i="2"/>
  <c r="AN930" i="2" s="1"/>
  <c r="AM931" i="2"/>
  <c r="AN931" i="2" s="1"/>
  <c r="AM932" i="2"/>
  <c r="AN932" i="2" s="1"/>
  <c r="AM933" i="2"/>
  <c r="AN933" i="2" s="1"/>
  <c r="AM934" i="2"/>
  <c r="AN934" i="2" s="1"/>
  <c r="AM935" i="2"/>
  <c r="AN935" i="2" s="1"/>
  <c r="AM936" i="2"/>
  <c r="AN936" i="2" s="1"/>
  <c r="AM937" i="2"/>
  <c r="AN937" i="2" s="1"/>
  <c r="AM938" i="2"/>
  <c r="AN938" i="2" s="1"/>
  <c r="AM939" i="2"/>
  <c r="AN939" i="2" s="1"/>
  <c r="AM940" i="2"/>
  <c r="AN940" i="2" s="1"/>
  <c r="AM941" i="2"/>
  <c r="AN941" i="2" s="1"/>
  <c r="AM942" i="2"/>
  <c r="AN942" i="2" s="1"/>
  <c r="AM943" i="2"/>
  <c r="AN943" i="2" s="1"/>
  <c r="AM944" i="2"/>
  <c r="AN944" i="2" s="1"/>
  <c r="AM945" i="2"/>
  <c r="AN945" i="2" s="1"/>
  <c r="AM946" i="2"/>
  <c r="AN946" i="2" s="1"/>
  <c r="AM947" i="2"/>
  <c r="AN947" i="2" s="1"/>
  <c r="AM948" i="2"/>
  <c r="AN948" i="2" s="1"/>
  <c r="AM949" i="2"/>
  <c r="AN949" i="2" s="1"/>
  <c r="AM950" i="2"/>
  <c r="AN950" i="2" s="1"/>
  <c r="AM951" i="2"/>
  <c r="AN951" i="2" s="1"/>
  <c r="AM952" i="2"/>
  <c r="AN952" i="2" s="1"/>
  <c r="AM953" i="2"/>
  <c r="AN953" i="2" s="1"/>
  <c r="AM954" i="2"/>
  <c r="AN954" i="2" s="1"/>
  <c r="AM955" i="2"/>
  <c r="AN955" i="2" s="1"/>
  <c r="AM956" i="2"/>
  <c r="AN956" i="2" s="1"/>
  <c r="AM957" i="2"/>
  <c r="AN957" i="2" s="1"/>
  <c r="AM958" i="2"/>
  <c r="AN958" i="2" s="1"/>
  <c r="AM959" i="2"/>
  <c r="AN959" i="2" s="1"/>
  <c r="AM960" i="2"/>
  <c r="AN960" i="2" s="1"/>
  <c r="AM961" i="2"/>
  <c r="AN961" i="2" s="1"/>
  <c r="AM962" i="2"/>
  <c r="AN962" i="2" s="1"/>
  <c r="AM963" i="2"/>
  <c r="AN963" i="2" s="1"/>
  <c r="AM964" i="2"/>
  <c r="AN964" i="2" s="1"/>
  <c r="AM965" i="2"/>
  <c r="AN965" i="2" s="1"/>
  <c r="AM966" i="2"/>
  <c r="AN966" i="2" s="1"/>
  <c r="AM967" i="2"/>
  <c r="AN967" i="2" s="1"/>
  <c r="AM968" i="2"/>
  <c r="AN968" i="2" s="1"/>
  <c r="AM969" i="2"/>
  <c r="AN969" i="2" s="1"/>
  <c r="AM970" i="2"/>
  <c r="AN970" i="2" s="1"/>
  <c r="AM971" i="2"/>
  <c r="AN971" i="2" s="1"/>
  <c r="AM972" i="2"/>
  <c r="AN972" i="2" s="1"/>
  <c r="AM973" i="2"/>
  <c r="AN973" i="2" s="1"/>
  <c r="AM974" i="2"/>
  <c r="AN974" i="2" s="1"/>
  <c r="AM975" i="2"/>
  <c r="AN975" i="2" s="1"/>
  <c r="AM976" i="2"/>
  <c r="AN976" i="2" s="1"/>
  <c r="AM977" i="2"/>
  <c r="AN977" i="2" s="1"/>
  <c r="AM978" i="2"/>
  <c r="AN978" i="2" s="1"/>
  <c r="AM979" i="2"/>
  <c r="AN979" i="2" s="1"/>
  <c r="AM980" i="2"/>
  <c r="AN980" i="2" s="1"/>
  <c r="AM981" i="2"/>
  <c r="AN981" i="2" s="1"/>
  <c r="AM982" i="2"/>
  <c r="AN982" i="2" s="1"/>
  <c r="AM983" i="2"/>
  <c r="AN983" i="2" s="1"/>
  <c r="AM984" i="2"/>
  <c r="AN984" i="2" s="1"/>
  <c r="AM985" i="2"/>
  <c r="AN985" i="2" s="1"/>
  <c r="AM986" i="2"/>
  <c r="AN986" i="2" s="1"/>
  <c r="AM987" i="2"/>
  <c r="AN987" i="2" s="1"/>
  <c r="AM988" i="2"/>
  <c r="AN988" i="2" s="1"/>
  <c r="AM989" i="2"/>
  <c r="AN989" i="2" s="1"/>
  <c r="AM990" i="2"/>
  <c r="AN990" i="2" s="1"/>
  <c r="AM991" i="2"/>
  <c r="AN991" i="2" s="1"/>
  <c r="AM992" i="2"/>
  <c r="AN992" i="2" s="1"/>
  <c r="AM993" i="2"/>
  <c r="AN993" i="2" s="1"/>
  <c r="AM994" i="2"/>
  <c r="AN994" i="2" s="1"/>
  <c r="AM995" i="2"/>
  <c r="AN995" i="2" s="1"/>
  <c r="AM996" i="2"/>
  <c r="AN996" i="2" s="1"/>
  <c r="AM997" i="2"/>
  <c r="AN997" i="2" s="1"/>
  <c r="AM998" i="2"/>
  <c r="AN998" i="2" s="1"/>
  <c r="AM999" i="2"/>
  <c r="AN999" i="2" s="1"/>
  <c r="AM1000" i="2"/>
  <c r="AN1000" i="2" s="1"/>
  <c r="AM1001" i="2"/>
  <c r="AN1001" i="2" s="1"/>
  <c r="AM1002" i="2"/>
  <c r="AN1002" i="2" s="1"/>
  <c r="AM1003" i="2"/>
  <c r="AN1003" i="2" s="1"/>
  <c r="AM1004" i="2"/>
  <c r="AN1004" i="2" s="1"/>
  <c r="AM1005" i="2"/>
  <c r="AN1005" i="2" s="1"/>
  <c r="AM1006" i="2"/>
  <c r="AN1006" i="2" s="1"/>
  <c r="AM1007" i="2"/>
  <c r="AN1007" i="2" s="1"/>
  <c r="AM1008" i="2"/>
  <c r="AN1008" i="2" s="1"/>
  <c r="AM1009" i="2"/>
  <c r="AN1009" i="2" s="1"/>
  <c r="AM1010" i="2"/>
  <c r="AN1010" i="2" s="1"/>
  <c r="AM1011" i="2"/>
  <c r="AN1011" i="2" s="1"/>
  <c r="AM1012" i="2"/>
  <c r="AN1012" i="2" s="1"/>
  <c r="AM1013" i="2"/>
  <c r="AN1013" i="2" s="1"/>
  <c r="AM1014" i="2"/>
  <c r="AN1014" i="2" s="1"/>
  <c r="AM1015" i="2"/>
  <c r="AN1015" i="2" s="1"/>
  <c r="AM1016" i="2"/>
  <c r="AN1016" i="2" s="1"/>
  <c r="AM1017" i="2"/>
  <c r="AN1017" i="2" s="1"/>
  <c r="AM1018" i="2"/>
  <c r="AN1018" i="2" s="1"/>
  <c r="AM1019" i="2"/>
  <c r="AN1019" i="2" s="1"/>
  <c r="AM1020" i="2"/>
  <c r="AN1020" i="2" s="1"/>
  <c r="AM1021" i="2"/>
  <c r="AN1021" i="2" s="1"/>
  <c r="AM1022" i="2"/>
  <c r="AN1022" i="2" s="1"/>
  <c r="AM1023" i="2"/>
  <c r="AN1023" i="2" s="1"/>
  <c r="AM1024" i="2"/>
  <c r="AN1024" i="2" s="1"/>
  <c r="AM1025" i="2"/>
  <c r="AN1025" i="2" s="1"/>
  <c r="AM1026" i="2"/>
  <c r="AN1026" i="2" s="1"/>
  <c r="AM1027" i="2"/>
  <c r="AN1027" i="2" s="1"/>
  <c r="AM1028" i="2"/>
  <c r="AN1028" i="2" s="1"/>
  <c r="AM1029" i="2"/>
  <c r="AN1029" i="2" s="1"/>
  <c r="AM1030" i="2"/>
  <c r="AN1030" i="2" s="1"/>
  <c r="AM1031" i="2"/>
  <c r="AN1031" i="2" s="1"/>
  <c r="AM1032" i="2"/>
  <c r="AN1032" i="2" s="1"/>
  <c r="AM1033" i="2"/>
  <c r="AN1033" i="2" s="1"/>
  <c r="AM1034" i="2"/>
  <c r="AN1034" i="2" s="1"/>
  <c r="AM1035" i="2"/>
  <c r="AN1035" i="2" s="1"/>
  <c r="AM1036" i="2"/>
  <c r="AN1036" i="2" s="1"/>
  <c r="AM1037" i="2"/>
  <c r="AN1037" i="2" s="1"/>
  <c r="AM1038" i="2"/>
  <c r="AN1038" i="2" s="1"/>
  <c r="AM1039" i="2"/>
  <c r="AN1039" i="2" s="1"/>
  <c r="AM1040" i="2"/>
  <c r="AN1040" i="2" s="1"/>
  <c r="AM1041" i="2"/>
  <c r="AN1041" i="2" s="1"/>
  <c r="AM1042" i="2"/>
  <c r="AN1042" i="2" s="1"/>
  <c r="AM1043" i="2"/>
  <c r="AN1043" i="2" s="1"/>
  <c r="AM1044" i="2"/>
  <c r="AN1044" i="2" s="1"/>
  <c r="AM1045" i="2"/>
  <c r="AN1045" i="2" s="1"/>
  <c r="AM1046" i="2"/>
  <c r="AN1046" i="2" s="1"/>
  <c r="AM1047" i="2"/>
  <c r="AN1047" i="2" s="1"/>
  <c r="AM1048" i="2"/>
  <c r="AN1048" i="2" s="1"/>
  <c r="AM1049" i="2"/>
  <c r="AN1049" i="2" s="1"/>
  <c r="AM1050" i="2"/>
  <c r="AN1050" i="2" s="1"/>
  <c r="AM1051" i="2"/>
  <c r="AN1051" i="2" s="1"/>
  <c r="AM1052" i="2"/>
  <c r="AN1052" i="2" s="1"/>
  <c r="AM1053" i="2"/>
  <c r="AN1053" i="2" s="1"/>
  <c r="AM1054" i="2"/>
  <c r="AN1054" i="2" s="1"/>
  <c r="AM1055" i="2"/>
  <c r="AN1055" i="2" s="1"/>
  <c r="AM1056" i="2"/>
  <c r="AN1056" i="2" s="1"/>
  <c r="AM1057" i="2"/>
  <c r="AN1057" i="2" s="1"/>
  <c r="AM1058" i="2"/>
  <c r="AN1058" i="2" s="1"/>
  <c r="AM1059" i="2"/>
  <c r="AN1059" i="2" s="1"/>
  <c r="AM1060" i="2"/>
  <c r="AN1060" i="2" s="1"/>
  <c r="AM1061" i="2"/>
  <c r="AN1061" i="2" s="1"/>
  <c r="AM1062" i="2"/>
  <c r="AN1062" i="2" s="1"/>
  <c r="AM1063" i="2"/>
  <c r="AN1063" i="2" s="1"/>
  <c r="AM1064" i="2"/>
  <c r="AN1064" i="2" s="1"/>
  <c r="AM1065" i="2"/>
  <c r="AN1065" i="2" s="1"/>
  <c r="AM1066" i="2"/>
  <c r="AN1066" i="2" s="1"/>
  <c r="AM1067" i="2"/>
  <c r="AN1067" i="2" s="1"/>
  <c r="AM1068" i="2"/>
  <c r="AN1068" i="2" s="1"/>
  <c r="AM1069" i="2"/>
  <c r="AN1069" i="2" s="1"/>
  <c r="AM1070" i="2"/>
  <c r="AN1070" i="2" s="1"/>
  <c r="AM1071" i="2"/>
  <c r="AN1071" i="2" s="1"/>
  <c r="AM1072" i="2"/>
  <c r="AN1072" i="2" s="1"/>
  <c r="AM1073" i="2"/>
  <c r="AN1073" i="2" s="1"/>
  <c r="AM1074" i="2"/>
  <c r="AN1074" i="2" s="1"/>
  <c r="AM1075" i="2"/>
  <c r="AN1075" i="2" s="1"/>
  <c r="AM1076" i="2"/>
  <c r="AN1076" i="2" s="1"/>
  <c r="AM1077" i="2"/>
  <c r="AN1077" i="2" s="1"/>
  <c r="AM1078" i="2"/>
  <c r="AN1078" i="2" s="1"/>
  <c r="AM1079" i="2"/>
  <c r="AN1079" i="2" s="1"/>
  <c r="AM1080" i="2"/>
  <c r="AN1080" i="2" s="1"/>
  <c r="AM1081" i="2"/>
  <c r="AN1081" i="2" s="1"/>
  <c r="AM1082" i="2"/>
  <c r="AN1082" i="2" s="1"/>
  <c r="AM1083" i="2"/>
  <c r="AN1083" i="2" s="1"/>
  <c r="AM1084" i="2"/>
  <c r="AN1084" i="2" s="1"/>
  <c r="AM1085" i="2"/>
  <c r="AN1085" i="2" s="1"/>
  <c r="AM1086" i="2"/>
  <c r="AN1086" i="2" s="1"/>
  <c r="AM1087" i="2"/>
  <c r="AN1087" i="2" s="1"/>
  <c r="AM1088" i="2"/>
  <c r="AN1088" i="2" s="1"/>
  <c r="AM1089" i="2"/>
  <c r="AN1089" i="2" s="1"/>
  <c r="AM1090" i="2"/>
  <c r="AN1090" i="2" s="1"/>
  <c r="AM1091" i="2"/>
  <c r="AN1091" i="2" s="1"/>
  <c r="AM1092" i="2"/>
  <c r="AN1092" i="2" s="1"/>
  <c r="AM1093" i="2"/>
  <c r="AN1093" i="2" s="1"/>
  <c r="AM1094" i="2"/>
  <c r="AN1094" i="2" s="1"/>
  <c r="AM1095" i="2"/>
  <c r="AN1095" i="2" s="1"/>
  <c r="AM1096" i="2"/>
  <c r="AN1096" i="2" s="1"/>
  <c r="AM1097" i="2"/>
  <c r="AN1097" i="2" s="1"/>
  <c r="AM1098" i="2"/>
  <c r="AN1098" i="2" s="1"/>
  <c r="AM1099" i="2"/>
  <c r="AN1099" i="2" s="1"/>
  <c r="AM1100" i="2"/>
  <c r="AN1100" i="2" s="1"/>
  <c r="AM1101" i="2"/>
  <c r="AN1101" i="2" s="1"/>
  <c r="AM1102" i="2"/>
  <c r="AN1102" i="2" s="1"/>
  <c r="AM1103" i="2"/>
  <c r="AN1103" i="2" s="1"/>
  <c r="AM1104" i="2"/>
  <c r="AN1104" i="2" s="1"/>
  <c r="AM1105" i="2"/>
  <c r="AN1105" i="2" s="1"/>
  <c r="AM1106" i="2"/>
  <c r="AN1106" i="2" s="1"/>
  <c r="AM1107" i="2"/>
  <c r="AN1107" i="2" s="1"/>
  <c r="AM1108" i="2"/>
  <c r="AN1108" i="2" s="1"/>
  <c r="AM1109" i="2"/>
  <c r="AN1109" i="2" s="1"/>
  <c r="AM1110" i="2"/>
  <c r="AN1110" i="2" s="1"/>
  <c r="AM1111" i="2"/>
  <c r="AN1111" i="2" s="1"/>
  <c r="AM1112" i="2"/>
  <c r="AN1112" i="2" s="1"/>
  <c r="AM1113" i="2"/>
  <c r="AN1113" i="2" s="1"/>
  <c r="AM1114" i="2"/>
  <c r="AN1114" i="2" s="1"/>
  <c r="AM1115" i="2"/>
  <c r="AN1115" i="2" s="1"/>
  <c r="AM1116" i="2"/>
  <c r="AN1116" i="2" s="1"/>
  <c r="AM1117" i="2"/>
  <c r="AN1117" i="2" s="1"/>
  <c r="AM1118" i="2"/>
  <c r="AN1118" i="2" s="1"/>
  <c r="AM1119" i="2"/>
  <c r="AN1119" i="2" s="1"/>
  <c r="AM1120" i="2"/>
  <c r="AN1120" i="2" s="1"/>
  <c r="AM1121" i="2"/>
  <c r="AN1121" i="2" s="1"/>
  <c r="AM1122" i="2"/>
  <c r="AN1122" i="2" s="1"/>
  <c r="AM1123" i="2"/>
  <c r="AN1123" i="2" s="1"/>
  <c r="AM1124" i="2"/>
  <c r="AN1124" i="2" s="1"/>
  <c r="AM1125" i="2"/>
  <c r="AN1125" i="2" s="1"/>
  <c r="AM1126" i="2"/>
  <c r="AN1126" i="2" s="1"/>
  <c r="AM1127" i="2"/>
  <c r="AN1127" i="2" s="1"/>
  <c r="AM1128" i="2"/>
  <c r="AN1128" i="2" s="1"/>
  <c r="AM1129" i="2"/>
  <c r="AN1129" i="2" s="1"/>
  <c r="AM1130" i="2"/>
  <c r="AN1130" i="2" s="1"/>
  <c r="AM1131" i="2"/>
  <c r="AN1131" i="2" s="1"/>
  <c r="AM1132" i="2"/>
  <c r="AN1132" i="2" s="1"/>
  <c r="AM1133" i="2"/>
  <c r="AN1133" i="2" s="1"/>
  <c r="AM1134" i="2"/>
  <c r="AN1134" i="2" s="1"/>
  <c r="AM1135" i="2"/>
  <c r="AN1135" i="2" s="1"/>
  <c r="AM1136" i="2"/>
  <c r="AN1136" i="2" s="1"/>
  <c r="AM1137" i="2"/>
  <c r="AN1137" i="2" s="1"/>
  <c r="AM1138" i="2"/>
  <c r="AN1138" i="2" s="1"/>
  <c r="AM1139" i="2"/>
  <c r="AN1139" i="2" s="1"/>
  <c r="AM1140" i="2"/>
  <c r="AN1140" i="2" s="1"/>
  <c r="AM1141" i="2"/>
  <c r="AN1141" i="2" s="1"/>
  <c r="AM1142" i="2"/>
  <c r="AN1142" i="2" s="1"/>
  <c r="AM1143" i="2"/>
  <c r="AN1143" i="2" s="1"/>
  <c r="AM1144" i="2"/>
  <c r="AN1144" i="2" s="1"/>
  <c r="AM1145" i="2"/>
  <c r="AN1145" i="2" s="1"/>
  <c r="AM1146" i="2"/>
  <c r="AN1146" i="2" s="1"/>
  <c r="AM1147" i="2"/>
  <c r="AN1147" i="2" s="1"/>
  <c r="AM1148" i="2"/>
  <c r="AN1148" i="2" s="1"/>
  <c r="AM1149" i="2"/>
  <c r="AN1149" i="2" s="1"/>
  <c r="AM1150" i="2"/>
  <c r="AN1150" i="2" s="1"/>
  <c r="AM1151" i="2"/>
  <c r="AN1151" i="2" s="1"/>
  <c r="AM1152" i="2"/>
  <c r="AN1152" i="2" s="1"/>
  <c r="AM1153" i="2"/>
  <c r="AN1153" i="2" s="1"/>
  <c r="AM1154" i="2"/>
  <c r="AN1154" i="2" s="1"/>
  <c r="AM1155" i="2"/>
  <c r="AN1155" i="2" s="1"/>
  <c r="AM1156" i="2"/>
  <c r="AN1156" i="2" s="1"/>
  <c r="AM1157" i="2"/>
  <c r="AN1157" i="2" s="1"/>
  <c r="AM1158" i="2"/>
  <c r="AN1158" i="2" s="1"/>
  <c r="AM1159" i="2"/>
  <c r="AN1159" i="2" s="1"/>
  <c r="AM1160" i="2"/>
  <c r="AN1160" i="2" s="1"/>
  <c r="AM1161" i="2"/>
  <c r="AN1161" i="2" s="1"/>
  <c r="AM1162" i="2"/>
  <c r="AN1162" i="2" s="1"/>
  <c r="AM1163" i="2"/>
  <c r="AN1163" i="2" s="1"/>
  <c r="AM1164" i="2"/>
  <c r="AN1164" i="2" s="1"/>
  <c r="AM1165" i="2"/>
  <c r="AN1165" i="2" s="1"/>
  <c r="AM1166" i="2"/>
  <c r="AN1166" i="2" s="1"/>
  <c r="AM1167" i="2"/>
  <c r="AN1167" i="2" s="1"/>
  <c r="AM1168" i="2"/>
  <c r="AN1168" i="2" s="1"/>
  <c r="AM1169" i="2"/>
  <c r="AN1169" i="2" s="1"/>
  <c r="AM1170" i="2"/>
  <c r="AN1170" i="2" s="1"/>
  <c r="AM1171" i="2"/>
  <c r="AN1171" i="2" s="1"/>
  <c r="AM1172" i="2"/>
  <c r="AN1172" i="2" s="1"/>
  <c r="AM1173" i="2"/>
  <c r="AN1173" i="2" s="1"/>
  <c r="AM1174" i="2"/>
  <c r="AN1174" i="2" s="1"/>
  <c r="AM1175" i="2"/>
  <c r="AN1175" i="2" s="1"/>
  <c r="AM1176" i="2"/>
  <c r="AN1176" i="2" s="1"/>
  <c r="AM1177" i="2"/>
  <c r="AN1177" i="2" s="1"/>
  <c r="AM1178" i="2"/>
  <c r="AN1178" i="2" s="1"/>
  <c r="AM1179" i="2"/>
  <c r="AN1179" i="2" s="1"/>
  <c r="AM1180" i="2"/>
  <c r="AN1180" i="2" s="1"/>
  <c r="AM1181" i="2"/>
  <c r="AN1181" i="2" s="1"/>
  <c r="AM1182" i="2"/>
  <c r="AN1182" i="2" s="1"/>
  <c r="AM1183" i="2"/>
  <c r="AN1183" i="2" s="1"/>
  <c r="AM1184" i="2"/>
  <c r="AN1184" i="2" s="1"/>
  <c r="AM1185" i="2"/>
  <c r="AN1185" i="2" s="1"/>
  <c r="AM1186" i="2"/>
  <c r="AN1186" i="2" s="1"/>
  <c r="AM1187" i="2"/>
  <c r="AN1187" i="2" s="1"/>
  <c r="AM1188" i="2"/>
  <c r="AN1188" i="2" s="1"/>
  <c r="AM1189" i="2"/>
  <c r="AN1189" i="2" s="1"/>
  <c r="AM1190" i="2"/>
  <c r="AN1190" i="2" s="1"/>
  <c r="AM1191" i="2"/>
  <c r="AN1191" i="2" s="1"/>
  <c r="AM1192" i="2"/>
  <c r="AN1192" i="2" s="1"/>
  <c r="AM1193" i="2"/>
  <c r="AN1193" i="2" s="1"/>
  <c r="AM1194" i="2"/>
  <c r="AN1194" i="2" s="1"/>
  <c r="AM1195" i="2"/>
  <c r="AN1195" i="2" s="1"/>
  <c r="AM1196" i="2"/>
  <c r="AN1196" i="2" s="1"/>
  <c r="AM1197" i="2"/>
  <c r="AN1197" i="2" s="1"/>
  <c r="AM1198" i="2"/>
  <c r="AN1198" i="2" s="1"/>
  <c r="AM1199" i="2"/>
  <c r="AN1199" i="2" s="1"/>
  <c r="AM1200" i="2"/>
  <c r="AN1200" i="2" s="1"/>
  <c r="AM1201" i="2"/>
  <c r="AN1201" i="2" s="1"/>
  <c r="AM1202" i="2"/>
  <c r="AN1202" i="2" s="1"/>
  <c r="AM1203" i="2"/>
  <c r="AN1203" i="2" s="1"/>
  <c r="AM1204" i="2"/>
  <c r="AN1204" i="2" s="1"/>
  <c r="AM1205" i="2"/>
  <c r="AN1205" i="2" s="1"/>
  <c r="AM1206" i="2"/>
  <c r="AN1206" i="2" s="1"/>
  <c r="AM1207" i="2"/>
  <c r="AN1207" i="2" s="1"/>
  <c r="AM1208" i="2"/>
  <c r="AN1208" i="2" s="1"/>
  <c r="AM1209" i="2"/>
  <c r="AN1209" i="2" s="1"/>
  <c r="AM1210" i="2"/>
  <c r="AN1210" i="2" s="1"/>
  <c r="AM1211" i="2"/>
  <c r="AN1211" i="2" s="1"/>
  <c r="AM1212" i="2"/>
  <c r="AN1212" i="2" s="1"/>
  <c r="AM1213" i="2"/>
  <c r="AN1213" i="2" s="1"/>
  <c r="AM1214" i="2"/>
  <c r="AN1214" i="2" s="1"/>
  <c r="AM1215" i="2"/>
  <c r="AN1215" i="2" s="1"/>
  <c r="AM1216" i="2"/>
  <c r="AN1216" i="2" s="1"/>
  <c r="AM1217" i="2"/>
  <c r="AN1217" i="2" s="1"/>
  <c r="AM1218" i="2"/>
  <c r="AN1218" i="2" s="1"/>
  <c r="AM1219" i="2"/>
  <c r="AN1219" i="2" s="1"/>
  <c r="AM1220" i="2"/>
  <c r="AN1220" i="2" s="1"/>
  <c r="AM1221" i="2"/>
  <c r="AN1221" i="2" s="1"/>
  <c r="AM1222" i="2"/>
  <c r="AN1222" i="2" s="1"/>
  <c r="AM1223" i="2"/>
  <c r="AN1223" i="2" s="1"/>
  <c r="AM1224" i="2"/>
  <c r="AN1224" i="2" s="1"/>
  <c r="AM1225" i="2"/>
  <c r="AN1225" i="2" s="1"/>
  <c r="AM1226" i="2"/>
  <c r="AN1226" i="2" s="1"/>
  <c r="AM1227" i="2"/>
  <c r="AN1227" i="2" s="1"/>
  <c r="AM1228" i="2"/>
  <c r="AN1228" i="2" s="1"/>
  <c r="AM1229" i="2"/>
  <c r="AN1229" i="2" s="1"/>
  <c r="AM1230" i="2"/>
  <c r="AN1230" i="2" s="1"/>
  <c r="AM1231" i="2"/>
  <c r="AN1231" i="2" s="1"/>
  <c r="AM1232" i="2"/>
  <c r="AN1232" i="2" s="1"/>
  <c r="AM1233" i="2"/>
  <c r="AN1233" i="2" s="1"/>
  <c r="AM1234" i="2"/>
  <c r="AN1234" i="2" s="1"/>
  <c r="AM1235" i="2"/>
  <c r="AN1235" i="2" s="1"/>
  <c r="AM1236" i="2"/>
  <c r="AN1236" i="2" s="1"/>
  <c r="AM1237" i="2"/>
  <c r="AN1237" i="2" s="1"/>
  <c r="AM1238" i="2"/>
  <c r="AN1238" i="2" s="1"/>
  <c r="AM1239" i="2"/>
  <c r="AN1239" i="2" s="1"/>
  <c r="AM1240" i="2"/>
  <c r="AN1240" i="2" s="1"/>
  <c r="AM1241" i="2"/>
  <c r="AN1241" i="2" s="1"/>
  <c r="AM1242" i="2"/>
  <c r="AN1242" i="2" s="1"/>
  <c r="AM1243" i="2"/>
  <c r="AN1243" i="2" s="1"/>
  <c r="AM1244" i="2"/>
  <c r="AN1244" i="2" s="1"/>
  <c r="AM1245" i="2"/>
  <c r="AN1245" i="2" s="1"/>
  <c r="AM1246" i="2"/>
  <c r="AN1246" i="2" s="1"/>
  <c r="AM1247" i="2"/>
  <c r="AN1247" i="2" s="1"/>
  <c r="AM1248" i="2"/>
  <c r="AN1248" i="2" s="1"/>
  <c r="AM1249" i="2"/>
  <c r="AN1249" i="2" s="1"/>
  <c r="AM1250" i="2"/>
  <c r="AN1250" i="2" s="1"/>
  <c r="AM1251" i="2"/>
  <c r="AN1251" i="2" s="1"/>
  <c r="AM1252" i="2"/>
  <c r="AN1252" i="2" s="1"/>
  <c r="AM1253" i="2"/>
  <c r="AN1253" i="2" s="1"/>
  <c r="AM1254" i="2"/>
  <c r="AN1254" i="2" s="1"/>
  <c r="AM1255" i="2"/>
  <c r="AN1255" i="2" s="1"/>
  <c r="AM1256" i="2"/>
  <c r="AN1256" i="2" s="1"/>
  <c r="AM1257" i="2"/>
  <c r="AN1257" i="2" s="1"/>
  <c r="AM1258" i="2"/>
  <c r="AN1258" i="2" s="1"/>
  <c r="AM1259" i="2"/>
  <c r="AN1259" i="2" s="1"/>
  <c r="AM1260" i="2"/>
  <c r="AN1260" i="2" s="1"/>
  <c r="AM1261" i="2"/>
  <c r="AN1261" i="2" s="1"/>
  <c r="AM1262" i="2"/>
  <c r="AN1262" i="2" s="1"/>
  <c r="AM1263" i="2"/>
  <c r="AN1263" i="2" s="1"/>
  <c r="AM1264" i="2"/>
  <c r="AN1264" i="2" s="1"/>
  <c r="AM1265" i="2"/>
  <c r="AN1265" i="2" s="1"/>
  <c r="AM1266" i="2"/>
  <c r="AN1266" i="2" s="1"/>
  <c r="AM1267" i="2"/>
  <c r="AN1267" i="2" s="1"/>
  <c r="AM1268" i="2"/>
  <c r="AN1268" i="2" s="1"/>
  <c r="AM1269" i="2"/>
  <c r="AN1269" i="2" s="1"/>
  <c r="AM1270" i="2"/>
  <c r="AN1270" i="2" s="1"/>
  <c r="AM1271" i="2"/>
  <c r="AN1271" i="2" s="1"/>
  <c r="AM1272" i="2"/>
  <c r="AN1272" i="2" s="1"/>
  <c r="AM1273" i="2"/>
  <c r="AN1273" i="2" s="1"/>
  <c r="AM1274" i="2"/>
  <c r="AN1274" i="2" s="1"/>
  <c r="AM1275" i="2"/>
  <c r="AN1275" i="2" s="1"/>
  <c r="AM1276" i="2"/>
  <c r="AN1276" i="2" s="1"/>
  <c r="AM1277" i="2"/>
  <c r="AN1277" i="2" s="1"/>
  <c r="AM1278" i="2"/>
  <c r="AN1278" i="2" s="1"/>
  <c r="AM1279" i="2"/>
  <c r="AN1279" i="2" s="1"/>
  <c r="AM1280" i="2"/>
  <c r="AN1280" i="2" s="1"/>
  <c r="AM1281" i="2"/>
  <c r="AN1281" i="2" s="1"/>
  <c r="AM1282" i="2"/>
  <c r="AN1282" i="2" s="1"/>
  <c r="AM1283" i="2"/>
  <c r="AN1283" i="2" s="1"/>
  <c r="AM1284" i="2"/>
  <c r="AN1284" i="2" s="1"/>
  <c r="AM1285" i="2"/>
  <c r="AN1285" i="2" s="1"/>
  <c r="AM1286" i="2"/>
  <c r="AN1286" i="2" s="1"/>
  <c r="AM1287" i="2"/>
  <c r="AN1287" i="2" s="1"/>
  <c r="AM1288" i="2"/>
  <c r="AN1288" i="2" s="1"/>
  <c r="AM1289" i="2"/>
  <c r="AN1289" i="2" s="1"/>
  <c r="AM1290" i="2"/>
  <c r="AN1290" i="2" s="1"/>
  <c r="AM1291" i="2"/>
  <c r="AN1291" i="2" s="1"/>
  <c r="AM1292" i="2"/>
  <c r="AN1292" i="2" s="1"/>
  <c r="AM1293" i="2"/>
  <c r="AN1293" i="2" s="1"/>
  <c r="AM1294" i="2"/>
  <c r="AN1294" i="2" s="1"/>
  <c r="AM1295" i="2"/>
  <c r="AN1295" i="2" s="1"/>
  <c r="AM1296" i="2"/>
  <c r="AN1296" i="2" s="1"/>
  <c r="AM1297" i="2"/>
  <c r="AN1297" i="2" s="1"/>
  <c r="AM1298" i="2"/>
  <c r="AN1298" i="2" s="1"/>
  <c r="AM1299" i="2"/>
  <c r="AN1299" i="2" s="1"/>
  <c r="AM1300" i="2"/>
  <c r="AN1300" i="2" s="1"/>
  <c r="AM1301" i="2"/>
  <c r="AN1301" i="2" s="1"/>
  <c r="AM1302" i="2"/>
  <c r="AN1302" i="2" s="1"/>
  <c r="AM1303" i="2"/>
  <c r="AN1303" i="2" s="1"/>
  <c r="AM1304" i="2"/>
  <c r="AN1304" i="2" s="1"/>
  <c r="AM1305" i="2"/>
  <c r="AN1305" i="2" s="1"/>
  <c r="AM1306" i="2"/>
  <c r="AN1306" i="2" s="1"/>
  <c r="AM1307" i="2"/>
  <c r="AN1307" i="2" s="1"/>
  <c r="AM1308" i="2"/>
  <c r="AN1308" i="2" s="1"/>
  <c r="AM1309" i="2"/>
  <c r="AN1309" i="2" s="1"/>
  <c r="AM1310" i="2"/>
  <c r="AN1310" i="2" s="1"/>
  <c r="AM1311" i="2"/>
  <c r="AN1311" i="2" s="1"/>
  <c r="AM1312" i="2"/>
  <c r="AN1312" i="2" s="1"/>
  <c r="AM1313" i="2"/>
  <c r="AN1313" i="2" s="1"/>
  <c r="AM1314" i="2"/>
  <c r="AN1314" i="2" s="1"/>
  <c r="AM1315" i="2"/>
  <c r="AN1315" i="2" s="1"/>
  <c r="AM1316" i="2"/>
  <c r="AN1316" i="2" s="1"/>
  <c r="AM1317" i="2"/>
  <c r="AN1317" i="2" s="1"/>
  <c r="AM1318" i="2"/>
  <c r="AN1318" i="2" s="1"/>
  <c r="AM1319" i="2"/>
  <c r="AN1319" i="2" s="1"/>
  <c r="AM1320" i="2"/>
  <c r="AN1320" i="2" s="1"/>
  <c r="AM1321" i="2"/>
  <c r="AN1321" i="2" s="1"/>
  <c r="AM1322" i="2"/>
  <c r="AN1322" i="2" s="1"/>
  <c r="AM1323" i="2"/>
  <c r="AN1323" i="2" s="1"/>
  <c r="AM1324" i="2"/>
  <c r="AN1324" i="2" s="1"/>
  <c r="AM1325" i="2"/>
  <c r="AN1325" i="2" s="1"/>
  <c r="AM1326" i="2"/>
  <c r="AN1326" i="2" s="1"/>
  <c r="AM1327" i="2"/>
  <c r="AN1327" i="2" s="1"/>
  <c r="AM1328" i="2"/>
  <c r="AN1328" i="2" s="1"/>
  <c r="AM1329" i="2"/>
  <c r="AN1329" i="2" s="1"/>
  <c r="AM1330" i="2"/>
  <c r="AN1330" i="2" s="1"/>
  <c r="AM1331" i="2"/>
  <c r="AN1331" i="2" s="1"/>
  <c r="AM1332" i="2"/>
  <c r="AN1332" i="2" s="1"/>
  <c r="AM1333" i="2"/>
  <c r="AN1333" i="2" s="1"/>
  <c r="AM1334" i="2"/>
  <c r="AN1334" i="2" s="1"/>
  <c r="AM1335" i="2"/>
  <c r="AN1335" i="2" s="1"/>
  <c r="AM1336" i="2"/>
  <c r="AN1336" i="2" s="1"/>
  <c r="AM1337" i="2"/>
  <c r="AN1337" i="2" s="1"/>
  <c r="AM1338" i="2"/>
  <c r="AN1338" i="2" s="1"/>
  <c r="AM1339" i="2"/>
  <c r="AN1339" i="2" s="1"/>
  <c r="AM1340" i="2"/>
  <c r="AN1340" i="2" s="1"/>
  <c r="AM1341" i="2"/>
  <c r="AN1341" i="2" s="1"/>
  <c r="AM1342" i="2"/>
  <c r="AN1342" i="2" s="1"/>
  <c r="AM1343" i="2"/>
  <c r="AN1343" i="2" s="1"/>
  <c r="AM1344" i="2"/>
  <c r="AN1344" i="2" s="1"/>
  <c r="AM1345" i="2"/>
  <c r="AN1345" i="2" s="1"/>
  <c r="AM1346" i="2"/>
  <c r="AN1346" i="2" s="1"/>
  <c r="AM1347" i="2"/>
  <c r="AN1347" i="2" s="1"/>
  <c r="AM1348" i="2"/>
  <c r="AN1348" i="2" s="1"/>
  <c r="AM1349" i="2"/>
  <c r="AN1349" i="2" s="1"/>
  <c r="AM1350" i="2"/>
  <c r="AN1350" i="2" s="1"/>
  <c r="AM1351" i="2"/>
  <c r="AN1351" i="2" s="1"/>
  <c r="AM1352" i="2"/>
  <c r="AN1352" i="2" s="1"/>
  <c r="AM1353" i="2"/>
  <c r="AN1353" i="2" s="1"/>
  <c r="AM1354" i="2"/>
  <c r="AN1354" i="2" s="1"/>
  <c r="AM1355" i="2"/>
  <c r="AN1355" i="2" s="1"/>
  <c r="AM1356" i="2"/>
  <c r="AN1356" i="2" s="1"/>
  <c r="AM1357" i="2"/>
  <c r="AN1357" i="2" s="1"/>
  <c r="AM1358" i="2"/>
  <c r="AN1358" i="2" s="1"/>
  <c r="AM1359" i="2"/>
  <c r="AN1359" i="2" s="1"/>
  <c r="AM1360" i="2"/>
  <c r="AN1360" i="2" s="1"/>
  <c r="AM1361" i="2"/>
  <c r="AN1361" i="2" s="1"/>
  <c r="AM1362" i="2"/>
  <c r="AN1362" i="2" s="1"/>
  <c r="AM1363" i="2"/>
  <c r="AN1363" i="2" s="1"/>
  <c r="AM1364" i="2"/>
  <c r="AN1364" i="2" s="1"/>
  <c r="AM1365" i="2"/>
  <c r="AN1365" i="2" s="1"/>
  <c r="AM1366" i="2"/>
  <c r="AN1366" i="2" s="1"/>
  <c r="AM1367" i="2"/>
  <c r="AN1367" i="2" s="1"/>
  <c r="AM1368" i="2"/>
  <c r="AN1368" i="2" s="1"/>
  <c r="AM1369" i="2"/>
  <c r="AN1369" i="2" s="1"/>
  <c r="AM1370" i="2"/>
  <c r="AN1370" i="2" s="1"/>
  <c r="AM1371" i="2"/>
  <c r="AN1371" i="2" s="1"/>
  <c r="AM1372" i="2"/>
  <c r="AN1372" i="2" s="1"/>
  <c r="AM1373" i="2"/>
  <c r="AN1373" i="2" s="1"/>
  <c r="AM1374" i="2"/>
  <c r="AN1374" i="2" s="1"/>
  <c r="AM1375" i="2"/>
  <c r="AN1375" i="2" s="1"/>
  <c r="AM1376" i="2"/>
  <c r="AN1376" i="2" s="1"/>
  <c r="AM1377" i="2"/>
  <c r="AN1377" i="2" s="1"/>
  <c r="AM1378" i="2"/>
  <c r="AN1378" i="2" s="1"/>
  <c r="AM1379" i="2"/>
  <c r="AN1379" i="2" s="1"/>
  <c r="AM1380" i="2"/>
  <c r="AN1380" i="2" s="1"/>
  <c r="AM1381" i="2"/>
  <c r="AN1381" i="2" s="1"/>
  <c r="AM1382" i="2"/>
  <c r="AN1382" i="2" s="1"/>
  <c r="AM1383" i="2"/>
  <c r="AN1383" i="2" s="1"/>
  <c r="AM1384" i="2"/>
  <c r="AN1384" i="2" s="1"/>
  <c r="AM1385" i="2"/>
  <c r="AN1385" i="2" s="1"/>
  <c r="AM1386" i="2"/>
  <c r="AN1386" i="2" s="1"/>
  <c r="AM1387" i="2"/>
  <c r="AN1387" i="2" s="1"/>
  <c r="AM1388" i="2"/>
  <c r="AN1388" i="2" s="1"/>
  <c r="AM1389" i="2"/>
  <c r="AN1389" i="2" s="1"/>
  <c r="AM1390" i="2"/>
  <c r="AN1390" i="2" s="1"/>
  <c r="AM1391" i="2"/>
  <c r="AN1391" i="2" s="1"/>
  <c r="AM1392" i="2"/>
  <c r="AN1392" i="2" s="1"/>
  <c r="AM1393" i="2"/>
  <c r="AN1393" i="2" s="1"/>
  <c r="AM1394" i="2"/>
  <c r="AN1394" i="2" s="1"/>
  <c r="AM1395" i="2"/>
  <c r="AN1395" i="2" s="1"/>
  <c r="AM1396" i="2"/>
  <c r="AN1396" i="2" s="1"/>
  <c r="AM1397" i="2"/>
  <c r="AN1397" i="2" s="1"/>
  <c r="AM1398" i="2"/>
  <c r="AN1398" i="2" s="1"/>
  <c r="AM1399" i="2"/>
  <c r="AN1399" i="2" s="1"/>
  <c r="AM1400" i="2"/>
  <c r="AN1400" i="2" s="1"/>
  <c r="AM1401" i="2"/>
  <c r="AN1401" i="2" s="1"/>
  <c r="AM1402" i="2"/>
  <c r="AN1402" i="2" s="1"/>
  <c r="AM1403" i="2"/>
  <c r="AN1403" i="2" s="1"/>
  <c r="AM1404" i="2"/>
  <c r="AN1404" i="2" s="1"/>
  <c r="AM1405" i="2"/>
  <c r="AN1405" i="2" s="1"/>
  <c r="AM1406" i="2"/>
  <c r="AN1406" i="2" s="1"/>
  <c r="AM1407" i="2"/>
  <c r="AN1407" i="2" s="1"/>
  <c r="AM1408" i="2"/>
  <c r="AN1408" i="2" s="1"/>
  <c r="AM1409" i="2"/>
  <c r="AN1409" i="2" s="1"/>
  <c r="AM1410" i="2"/>
  <c r="AN1410" i="2" s="1"/>
  <c r="AM1411" i="2"/>
  <c r="AN1411" i="2" s="1"/>
  <c r="AM1412" i="2"/>
  <c r="AN1412" i="2" s="1"/>
  <c r="AM1413" i="2"/>
  <c r="AN1413" i="2" s="1"/>
  <c r="AM1414" i="2"/>
  <c r="AN1414" i="2" s="1"/>
  <c r="AM1415" i="2"/>
  <c r="AN1415" i="2" s="1"/>
  <c r="AM1416" i="2"/>
  <c r="AN1416" i="2" s="1"/>
  <c r="AM1417" i="2"/>
  <c r="AN1417" i="2" s="1"/>
  <c r="AM1418" i="2"/>
  <c r="AN1418" i="2" s="1"/>
  <c r="AM1419" i="2"/>
  <c r="AN1419" i="2" s="1"/>
  <c r="AM1420" i="2"/>
  <c r="AN1420" i="2" s="1"/>
  <c r="AM1421" i="2"/>
  <c r="AN1421" i="2" s="1"/>
  <c r="AM1422" i="2"/>
  <c r="AN1422" i="2" s="1"/>
  <c r="AM1423" i="2"/>
  <c r="AN1423" i="2" s="1"/>
  <c r="AM1424" i="2"/>
  <c r="AN1424" i="2" s="1"/>
  <c r="AM1425" i="2"/>
  <c r="AN1425" i="2" s="1"/>
  <c r="AM1426" i="2"/>
  <c r="AN1426" i="2" s="1"/>
  <c r="AM1427" i="2"/>
  <c r="AN1427" i="2" s="1"/>
  <c r="AM1428" i="2"/>
  <c r="AN1428" i="2" s="1"/>
  <c r="AM1429" i="2"/>
  <c r="AN1429" i="2" s="1"/>
  <c r="AM1430" i="2"/>
  <c r="AN1430" i="2" s="1"/>
  <c r="AM1431" i="2"/>
  <c r="AN1431" i="2" s="1"/>
  <c r="AM1432" i="2"/>
  <c r="AN1432" i="2" s="1"/>
  <c r="AM1433" i="2"/>
  <c r="AN1433" i="2" s="1"/>
  <c r="AM1434" i="2"/>
  <c r="AN1434" i="2" s="1"/>
  <c r="AM1435" i="2"/>
  <c r="AN1435" i="2" s="1"/>
  <c r="AM1436" i="2"/>
  <c r="AN1436" i="2" s="1"/>
  <c r="AM1437" i="2"/>
  <c r="AN1437" i="2" s="1"/>
  <c r="AM1438" i="2"/>
  <c r="AN1438" i="2" s="1"/>
  <c r="AM1439" i="2"/>
  <c r="AN1439" i="2" s="1"/>
  <c r="AM1440" i="2"/>
  <c r="AN1440" i="2" s="1"/>
  <c r="AM1441" i="2"/>
  <c r="AN1441" i="2" s="1"/>
  <c r="AM1442" i="2"/>
  <c r="AN1442" i="2" s="1"/>
  <c r="AM1443" i="2"/>
  <c r="AN1443" i="2" s="1"/>
  <c r="AM1444" i="2"/>
  <c r="AN1444" i="2" s="1"/>
  <c r="AM1445" i="2"/>
  <c r="AN1445" i="2" s="1"/>
  <c r="AM1446" i="2"/>
  <c r="AN1446" i="2" s="1"/>
  <c r="AM1447" i="2"/>
  <c r="AN1447" i="2" s="1"/>
  <c r="AM1448" i="2"/>
  <c r="AN1448" i="2" s="1"/>
  <c r="AM1449" i="2"/>
  <c r="AN1449" i="2" s="1"/>
  <c r="AM1450" i="2"/>
  <c r="AN1450" i="2" s="1"/>
  <c r="AM1451" i="2"/>
  <c r="AN1451" i="2" s="1"/>
  <c r="AM1452" i="2"/>
  <c r="AN1452" i="2" s="1"/>
  <c r="AM1453" i="2"/>
  <c r="AN1453" i="2" s="1"/>
  <c r="AM1454" i="2"/>
  <c r="AN1454" i="2" s="1"/>
  <c r="AM1455" i="2"/>
  <c r="AN1455" i="2" s="1"/>
  <c r="AM1456" i="2"/>
  <c r="AN1456" i="2" s="1"/>
  <c r="AM1457" i="2"/>
  <c r="AN1457" i="2" s="1"/>
  <c r="AM1458" i="2"/>
  <c r="AN1458" i="2" s="1"/>
  <c r="AM1459" i="2"/>
  <c r="AN1459" i="2" s="1"/>
  <c r="AM1460" i="2"/>
  <c r="AN1460" i="2" s="1"/>
  <c r="AM1461" i="2"/>
  <c r="AN1461" i="2" s="1"/>
  <c r="AM1462" i="2"/>
  <c r="AN1462" i="2" s="1"/>
  <c r="AM1463" i="2"/>
  <c r="AN1463" i="2" s="1"/>
  <c r="AM1464" i="2"/>
  <c r="AN1464" i="2" s="1"/>
  <c r="AM1465" i="2"/>
  <c r="AN1465" i="2" s="1"/>
  <c r="AM1466" i="2"/>
  <c r="AN1466" i="2" s="1"/>
  <c r="AM1467" i="2"/>
  <c r="AN1467" i="2" s="1"/>
  <c r="AM1468" i="2"/>
  <c r="AN1468" i="2" s="1"/>
  <c r="AM1469" i="2"/>
  <c r="AN1469" i="2" s="1"/>
  <c r="AM1470" i="2"/>
  <c r="AN1470" i="2" s="1"/>
  <c r="AM1471" i="2"/>
  <c r="AN1471" i="2" s="1"/>
  <c r="AM1472" i="2"/>
  <c r="AN1472" i="2" s="1"/>
  <c r="AM1473" i="2"/>
  <c r="AN1473" i="2" s="1"/>
  <c r="AM1474" i="2"/>
  <c r="AN1474" i="2" s="1"/>
  <c r="AM1475" i="2"/>
  <c r="AN1475" i="2" s="1"/>
  <c r="AM1476" i="2"/>
  <c r="AN1476" i="2" s="1"/>
  <c r="AM1477" i="2"/>
  <c r="AN1477" i="2" s="1"/>
  <c r="AM1478" i="2"/>
  <c r="AN1478" i="2" s="1"/>
  <c r="AM1479" i="2"/>
  <c r="AN1479" i="2" s="1"/>
  <c r="AM1480" i="2"/>
  <c r="AN1480" i="2" s="1"/>
  <c r="AM1481" i="2"/>
  <c r="AN1481" i="2" s="1"/>
  <c r="AM1482" i="2"/>
  <c r="AN1482" i="2" s="1"/>
  <c r="AM1483" i="2"/>
  <c r="AN1483" i="2" s="1"/>
  <c r="AM1484" i="2"/>
  <c r="AN1484" i="2" s="1"/>
  <c r="AM1485" i="2"/>
  <c r="AN1485" i="2" s="1"/>
  <c r="AM1486" i="2"/>
  <c r="AN1486" i="2" s="1"/>
  <c r="AM1487" i="2"/>
  <c r="AN1487" i="2" s="1"/>
  <c r="AM1488" i="2"/>
  <c r="AN1488" i="2" s="1"/>
  <c r="AM1489" i="2"/>
  <c r="AN1489" i="2" s="1"/>
  <c r="AM1490" i="2"/>
  <c r="AN1490" i="2" s="1"/>
  <c r="AM1491" i="2"/>
  <c r="AN1491" i="2" s="1"/>
  <c r="AM1492" i="2"/>
  <c r="AN1492" i="2" s="1"/>
  <c r="AM1493" i="2"/>
  <c r="AN1493" i="2" s="1"/>
  <c r="AM1494" i="2"/>
  <c r="AN1494" i="2" s="1"/>
  <c r="AM1495" i="2"/>
  <c r="AN1495" i="2" s="1"/>
  <c r="AM1496" i="2"/>
  <c r="AN1496" i="2" s="1"/>
  <c r="AM1497" i="2"/>
  <c r="AN1497" i="2" s="1"/>
  <c r="AM1498" i="2"/>
  <c r="AN1498" i="2" s="1"/>
  <c r="AM1499" i="2"/>
  <c r="AN1499" i="2" s="1"/>
  <c r="AM1500" i="2"/>
  <c r="AN1500" i="2" s="1"/>
  <c r="AM1501" i="2"/>
  <c r="AN1501" i="2" s="1"/>
  <c r="AM1502" i="2"/>
  <c r="AN1502" i="2" s="1"/>
  <c r="AM1503" i="2"/>
  <c r="AN1503" i="2" s="1"/>
  <c r="AM1504" i="2"/>
  <c r="AN1504" i="2" s="1"/>
  <c r="AM1505" i="2"/>
  <c r="AN1505" i="2" s="1"/>
  <c r="AM1506" i="2"/>
  <c r="AN1506" i="2" s="1"/>
  <c r="AM1507" i="2"/>
  <c r="AN1507" i="2" s="1"/>
  <c r="AM1508" i="2"/>
  <c r="AN1508" i="2" s="1"/>
  <c r="AM1509" i="2"/>
  <c r="AN1509" i="2" s="1"/>
  <c r="AM1510" i="2"/>
  <c r="AN1510" i="2" s="1"/>
  <c r="AM1511" i="2"/>
  <c r="AN1511" i="2" s="1"/>
  <c r="AM1512" i="2"/>
  <c r="AN1512" i="2" s="1"/>
  <c r="AM1513" i="2"/>
  <c r="AN1513" i="2" s="1"/>
  <c r="AM1514" i="2"/>
  <c r="AN1514" i="2" s="1"/>
  <c r="AM1515" i="2"/>
  <c r="AN1515" i="2" s="1"/>
  <c r="AM1516" i="2"/>
  <c r="AN1516" i="2" s="1"/>
  <c r="AM1517" i="2"/>
  <c r="AN1517" i="2" s="1"/>
  <c r="AM1518" i="2"/>
  <c r="AN1518" i="2" s="1"/>
  <c r="AM1519" i="2"/>
  <c r="AN1519" i="2" s="1"/>
  <c r="AM1520" i="2"/>
  <c r="AN1520" i="2" s="1"/>
  <c r="AM1521" i="2"/>
  <c r="AN1521" i="2" s="1"/>
  <c r="AM1522" i="2"/>
  <c r="AN1522" i="2" s="1"/>
  <c r="AM1523" i="2"/>
  <c r="AN1523" i="2" s="1"/>
  <c r="AM1524" i="2"/>
  <c r="AN1524" i="2" s="1"/>
  <c r="AM1525" i="2"/>
  <c r="AN1525" i="2" s="1"/>
  <c r="AM1526" i="2"/>
  <c r="AN1526" i="2" s="1"/>
  <c r="AM1527" i="2"/>
  <c r="AN1527" i="2" s="1"/>
  <c r="AM1528" i="2"/>
  <c r="AN1528" i="2" s="1"/>
  <c r="AM1529" i="2"/>
  <c r="AN1529" i="2" s="1"/>
  <c r="AM1530" i="2"/>
  <c r="AN1530" i="2" s="1"/>
  <c r="AM1531" i="2"/>
  <c r="AN1531" i="2" s="1"/>
  <c r="AM1532" i="2"/>
  <c r="AN1532" i="2" s="1"/>
  <c r="AM1533" i="2"/>
  <c r="AN1533" i="2" s="1"/>
  <c r="AM1534" i="2"/>
  <c r="AN1534" i="2" s="1"/>
  <c r="AM1535" i="2"/>
  <c r="AN1535" i="2" s="1"/>
  <c r="AM1536" i="2"/>
  <c r="AN1536" i="2" s="1"/>
  <c r="AM1537" i="2"/>
  <c r="AN1537" i="2" s="1"/>
  <c r="AM1538" i="2"/>
  <c r="AN1538" i="2" s="1"/>
  <c r="AM1539" i="2"/>
  <c r="AN1539" i="2" s="1"/>
  <c r="AM1540" i="2"/>
  <c r="AN1540" i="2" s="1"/>
  <c r="AM1541" i="2"/>
  <c r="AN1541" i="2" s="1"/>
  <c r="AM1542" i="2"/>
  <c r="AN1542" i="2" s="1"/>
  <c r="AM1543" i="2"/>
  <c r="AN1543" i="2" s="1"/>
  <c r="AM1544" i="2"/>
  <c r="AN1544" i="2" s="1"/>
  <c r="AM1545" i="2"/>
  <c r="AN1545" i="2" s="1"/>
  <c r="AM1546" i="2"/>
  <c r="AN1546" i="2" s="1"/>
  <c r="AM1547" i="2"/>
  <c r="AN1547" i="2" s="1"/>
  <c r="AM1548" i="2"/>
  <c r="AN1548" i="2" s="1"/>
  <c r="AM1549" i="2"/>
  <c r="AN1549" i="2" s="1"/>
  <c r="AM1550" i="2"/>
  <c r="AN1550" i="2" s="1"/>
  <c r="AM1551" i="2"/>
  <c r="AN1551" i="2" s="1"/>
  <c r="AM1552" i="2"/>
  <c r="AN1552" i="2" s="1"/>
  <c r="AM1553" i="2"/>
  <c r="AN1553" i="2" s="1"/>
  <c r="AM1554" i="2"/>
  <c r="AN1554" i="2" s="1"/>
  <c r="AM1555" i="2"/>
  <c r="AN1555" i="2" s="1"/>
  <c r="AM1556" i="2"/>
  <c r="AN1556" i="2" s="1"/>
  <c r="AM1557" i="2"/>
  <c r="AN1557" i="2" s="1"/>
  <c r="AM1558" i="2"/>
  <c r="AN1558" i="2" s="1"/>
  <c r="AM1559" i="2"/>
  <c r="AN1559" i="2" s="1"/>
  <c r="AM1560" i="2"/>
  <c r="AN1560" i="2" s="1"/>
  <c r="AM1561" i="2"/>
  <c r="AN1561" i="2" s="1"/>
  <c r="AM1562" i="2"/>
  <c r="AN1562" i="2" s="1"/>
  <c r="AM1563" i="2"/>
  <c r="AN1563" i="2" s="1"/>
  <c r="AM1564" i="2"/>
  <c r="AN1564" i="2" s="1"/>
  <c r="AM1565" i="2"/>
  <c r="AN1565" i="2" s="1"/>
  <c r="AM1566" i="2"/>
  <c r="AN1566" i="2" s="1"/>
  <c r="AM1567" i="2"/>
  <c r="AN1567" i="2" s="1"/>
  <c r="AM1568" i="2"/>
  <c r="AN1568" i="2" s="1"/>
  <c r="AM1569" i="2"/>
  <c r="AN1569" i="2" s="1"/>
  <c r="AM1570" i="2"/>
  <c r="AN1570" i="2" s="1"/>
  <c r="AM1571" i="2"/>
  <c r="AN1571" i="2" s="1"/>
  <c r="AM1572" i="2"/>
  <c r="AN1572" i="2" s="1"/>
  <c r="AM1573" i="2"/>
  <c r="AN1573" i="2" s="1"/>
  <c r="AM1574" i="2"/>
  <c r="AN1574" i="2" s="1"/>
  <c r="AM1575" i="2"/>
  <c r="AN1575" i="2" s="1"/>
  <c r="AM1576" i="2"/>
  <c r="AN1576" i="2" s="1"/>
  <c r="AM1577" i="2"/>
  <c r="AN1577" i="2" s="1"/>
  <c r="AM1578" i="2"/>
  <c r="AN1578" i="2" s="1"/>
  <c r="AM1579" i="2"/>
  <c r="AN1579" i="2" s="1"/>
  <c r="AM1580" i="2"/>
  <c r="AN1580" i="2" s="1"/>
  <c r="AM1581" i="2"/>
  <c r="AN1581" i="2" s="1"/>
  <c r="AM1582" i="2"/>
  <c r="AN1582" i="2" s="1"/>
  <c r="AM1583" i="2"/>
  <c r="AN1583" i="2" s="1"/>
  <c r="AM1584" i="2"/>
  <c r="AN1584" i="2" s="1"/>
  <c r="AM1585" i="2"/>
  <c r="AN1585" i="2" s="1"/>
  <c r="AM1586" i="2"/>
  <c r="AN1586" i="2" s="1"/>
  <c r="AM1587" i="2"/>
  <c r="AN1587" i="2" s="1"/>
  <c r="AM1588" i="2"/>
  <c r="AN1588" i="2" s="1"/>
  <c r="AM1589" i="2"/>
  <c r="AN1589" i="2" s="1"/>
  <c r="AM1590" i="2"/>
  <c r="AN1590" i="2" s="1"/>
  <c r="AM1591" i="2"/>
  <c r="AN1591" i="2" s="1"/>
  <c r="AM1592" i="2"/>
  <c r="AN1592" i="2" s="1"/>
  <c r="AM1593" i="2"/>
  <c r="AN1593" i="2" s="1"/>
  <c r="AM1594" i="2"/>
  <c r="AN1594" i="2" s="1"/>
  <c r="AM1595" i="2"/>
  <c r="AN1595" i="2" s="1"/>
  <c r="AM1596" i="2"/>
  <c r="AN1596" i="2" s="1"/>
  <c r="AM1597" i="2"/>
  <c r="AN1597" i="2" s="1"/>
  <c r="AM1598" i="2"/>
  <c r="AN1598" i="2" s="1"/>
  <c r="AM1599" i="2"/>
  <c r="AN1599" i="2" s="1"/>
  <c r="AM1600" i="2"/>
  <c r="AN1600" i="2" s="1"/>
  <c r="AM1601" i="2"/>
  <c r="AN1601" i="2" s="1"/>
  <c r="AM1602" i="2"/>
  <c r="AN1602" i="2" s="1"/>
  <c r="AM1603" i="2"/>
  <c r="AN1603" i="2" s="1"/>
  <c r="AM1604" i="2"/>
  <c r="AN1604" i="2" s="1"/>
  <c r="AM1605" i="2"/>
  <c r="AN1605" i="2" s="1"/>
  <c r="AM1606" i="2"/>
  <c r="AN1606" i="2" s="1"/>
  <c r="AM1607" i="2"/>
  <c r="AN1607" i="2" s="1"/>
  <c r="AM1608" i="2"/>
  <c r="AN1608" i="2" s="1"/>
  <c r="AM1609" i="2"/>
  <c r="AN1609" i="2" s="1"/>
  <c r="AM1610" i="2"/>
  <c r="AN1610" i="2" s="1"/>
  <c r="AM1611" i="2"/>
  <c r="AN1611" i="2" s="1"/>
  <c r="AM1612" i="2"/>
  <c r="AN1612" i="2" s="1"/>
  <c r="AM1613" i="2"/>
  <c r="AN1613" i="2" s="1"/>
  <c r="AM1614" i="2"/>
  <c r="AN1614" i="2" s="1"/>
  <c r="AM1615" i="2"/>
  <c r="AN1615" i="2" s="1"/>
  <c r="AM1616" i="2"/>
  <c r="AN1616" i="2" s="1"/>
  <c r="AM1617" i="2"/>
  <c r="AN1617" i="2" s="1"/>
  <c r="AM1618" i="2"/>
  <c r="AN1618" i="2" s="1"/>
  <c r="AM1619" i="2"/>
  <c r="AN1619" i="2" s="1"/>
  <c r="AM1620" i="2"/>
  <c r="AN1620" i="2" s="1"/>
  <c r="AM1621" i="2"/>
  <c r="AN1621" i="2" s="1"/>
  <c r="AM1622" i="2"/>
  <c r="AN1622" i="2" s="1"/>
  <c r="AM1623" i="2"/>
  <c r="AN1623" i="2" s="1"/>
  <c r="AM1624" i="2"/>
  <c r="AN1624" i="2" s="1"/>
  <c r="AM1625" i="2"/>
  <c r="AN1625" i="2" s="1"/>
  <c r="AM1626" i="2"/>
  <c r="AN1626" i="2" s="1"/>
  <c r="AM1627" i="2"/>
  <c r="AN1627" i="2" s="1"/>
  <c r="AM1628" i="2"/>
  <c r="AN1628" i="2" s="1"/>
  <c r="AM1629" i="2"/>
  <c r="AN1629" i="2" s="1"/>
  <c r="AM1630" i="2"/>
  <c r="AN1630" i="2" s="1"/>
  <c r="AM1631" i="2"/>
  <c r="AN1631" i="2" s="1"/>
  <c r="AM1632" i="2"/>
  <c r="AN1632" i="2" s="1"/>
  <c r="AM1633" i="2"/>
  <c r="AN1633" i="2" s="1"/>
  <c r="AM1634" i="2"/>
  <c r="AN1634" i="2" s="1"/>
  <c r="AM1635" i="2"/>
  <c r="AN1635" i="2" s="1"/>
  <c r="AM1636" i="2"/>
  <c r="AN1636" i="2" s="1"/>
  <c r="AM1637" i="2"/>
  <c r="AN1637" i="2" s="1"/>
  <c r="AM1638" i="2"/>
  <c r="AN1638" i="2" s="1"/>
  <c r="AM1639" i="2"/>
  <c r="AN1639" i="2" s="1"/>
  <c r="AM1640" i="2"/>
  <c r="AN1640" i="2" s="1"/>
  <c r="AM1641" i="2"/>
  <c r="AN1641" i="2" s="1"/>
  <c r="AM1642" i="2"/>
  <c r="AN1642" i="2" s="1"/>
  <c r="AM1643" i="2"/>
  <c r="AN1643" i="2" s="1"/>
  <c r="AM1644" i="2"/>
  <c r="AN1644" i="2" s="1"/>
  <c r="AM1645" i="2"/>
  <c r="AN1645" i="2" s="1"/>
  <c r="AM1646" i="2"/>
  <c r="AN1646" i="2" s="1"/>
  <c r="AM1647" i="2"/>
  <c r="AN1647" i="2" s="1"/>
  <c r="AM1648" i="2"/>
  <c r="AN1648" i="2" s="1"/>
  <c r="AM1649" i="2"/>
  <c r="AN1649" i="2" s="1"/>
  <c r="AM1650" i="2"/>
  <c r="AN1650" i="2" s="1"/>
  <c r="AM1651" i="2"/>
  <c r="AN1651" i="2" s="1"/>
  <c r="AM1652" i="2"/>
  <c r="AN1652" i="2" s="1"/>
  <c r="AM1653" i="2"/>
  <c r="AN1653" i="2" s="1"/>
  <c r="AM1654" i="2"/>
  <c r="AN1654" i="2" s="1"/>
  <c r="AM1655" i="2"/>
  <c r="AN1655" i="2" s="1"/>
  <c r="AM1656" i="2"/>
  <c r="AN1656" i="2" s="1"/>
  <c r="AM1657" i="2"/>
  <c r="AN1657" i="2" s="1"/>
  <c r="AM1658" i="2"/>
  <c r="AN1658" i="2" s="1"/>
  <c r="AM1659" i="2"/>
  <c r="AN1659" i="2" s="1"/>
  <c r="AM1660" i="2"/>
  <c r="AN1660" i="2" s="1"/>
  <c r="AM1661" i="2"/>
  <c r="AN1661" i="2" s="1"/>
  <c r="AM1662" i="2"/>
  <c r="AN1662" i="2" s="1"/>
  <c r="AM1663" i="2"/>
  <c r="AN1663" i="2" s="1"/>
  <c r="AM1664" i="2"/>
  <c r="AN1664" i="2" s="1"/>
  <c r="AM1665" i="2"/>
  <c r="AN1665" i="2" s="1"/>
  <c r="AM1666" i="2"/>
  <c r="AN1666" i="2" s="1"/>
  <c r="AM1667" i="2"/>
  <c r="AN1667" i="2" s="1"/>
  <c r="AM1668" i="2"/>
  <c r="AN1668" i="2" s="1"/>
  <c r="AM1669" i="2"/>
  <c r="AN1669" i="2" s="1"/>
  <c r="AM1670" i="2"/>
  <c r="AN1670" i="2" s="1"/>
  <c r="AM1671" i="2"/>
  <c r="AN1671" i="2" s="1"/>
  <c r="AM1672" i="2"/>
  <c r="AN1672" i="2" s="1"/>
  <c r="AM1673" i="2"/>
  <c r="AN1673" i="2" s="1"/>
  <c r="AM1674" i="2"/>
  <c r="AN1674" i="2" s="1"/>
  <c r="AM1675" i="2"/>
  <c r="AN1675" i="2" s="1"/>
  <c r="AM1676" i="2"/>
  <c r="AN1676" i="2" s="1"/>
  <c r="AM1677" i="2"/>
  <c r="AN1677" i="2" s="1"/>
  <c r="AM1678" i="2"/>
  <c r="AN1678" i="2" s="1"/>
  <c r="AM1679" i="2"/>
  <c r="AN1679" i="2" s="1"/>
  <c r="AM1680" i="2"/>
  <c r="AN1680" i="2" s="1"/>
  <c r="AM1681" i="2"/>
  <c r="AN1681" i="2" s="1"/>
  <c r="AM1682" i="2"/>
  <c r="AN1682" i="2" s="1"/>
  <c r="AM1683" i="2"/>
  <c r="AN1683" i="2" s="1"/>
  <c r="AM1684" i="2"/>
  <c r="AN1684" i="2" s="1"/>
  <c r="AM1685" i="2"/>
  <c r="AN1685" i="2" s="1"/>
  <c r="AM1686" i="2"/>
  <c r="AN1686" i="2" s="1"/>
  <c r="AM1687" i="2"/>
  <c r="AN1687" i="2" s="1"/>
  <c r="AM1688" i="2"/>
  <c r="AN1688" i="2" s="1"/>
  <c r="AM1689" i="2"/>
  <c r="AN1689" i="2" s="1"/>
  <c r="AM1690" i="2"/>
  <c r="AN1690" i="2" s="1"/>
  <c r="AM1691" i="2"/>
  <c r="AN1691" i="2" s="1"/>
  <c r="AM1692" i="2"/>
  <c r="AN1692" i="2" s="1"/>
  <c r="AM1693" i="2"/>
  <c r="AN1693" i="2" s="1"/>
  <c r="AM1694" i="2"/>
  <c r="AN1694" i="2" s="1"/>
  <c r="AM1695" i="2"/>
  <c r="AN1695" i="2" s="1"/>
  <c r="AM1696" i="2"/>
  <c r="AN1696" i="2" s="1"/>
  <c r="AM1697" i="2"/>
  <c r="AN1697" i="2" s="1"/>
  <c r="AM1698" i="2"/>
  <c r="AN1698" i="2" s="1"/>
  <c r="AM1699" i="2"/>
  <c r="AN1699" i="2" s="1"/>
  <c r="AM1700" i="2"/>
  <c r="AN1700" i="2" s="1"/>
  <c r="AM1701" i="2"/>
  <c r="AN1701" i="2" s="1"/>
  <c r="AM1702" i="2"/>
  <c r="AN1702" i="2" s="1"/>
  <c r="AM1703" i="2"/>
  <c r="AN1703" i="2" s="1"/>
  <c r="AM1704" i="2"/>
  <c r="AN1704" i="2" s="1"/>
  <c r="AM1705" i="2"/>
  <c r="AN1705" i="2" s="1"/>
  <c r="AM1706" i="2"/>
  <c r="AN1706" i="2" s="1"/>
  <c r="AM1707" i="2"/>
  <c r="AN1707" i="2" s="1"/>
  <c r="AM1708" i="2"/>
  <c r="AN1708" i="2" s="1"/>
  <c r="AM1709" i="2"/>
  <c r="AN1709" i="2" s="1"/>
  <c r="AM1710" i="2"/>
  <c r="AN1710" i="2" s="1"/>
  <c r="AM1711" i="2"/>
  <c r="AN1711" i="2" s="1"/>
  <c r="AM1712" i="2"/>
  <c r="AN1712" i="2" s="1"/>
  <c r="AM1713" i="2"/>
  <c r="AN1713" i="2" s="1"/>
  <c r="AM1714" i="2"/>
  <c r="AN1714" i="2" s="1"/>
  <c r="AM1715" i="2"/>
  <c r="AN1715" i="2" s="1"/>
  <c r="AM1716" i="2"/>
  <c r="AN1716" i="2" s="1"/>
  <c r="AM1717" i="2"/>
  <c r="AN1717" i="2" s="1"/>
  <c r="AM1718" i="2"/>
  <c r="AN1718" i="2" s="1"/>
  <c r="AM1719" i="2"/>
  <c r="AN1719" i="2" s="1"/>
  <c r="AM1720" i="2"/>
  <c r="AN1720" i="2" s="1"/>
  <c r="AM1721" i="2"/>
  <c r="AN1721" i="2" s="1"/>
  <c r="AM1722" i="2"/>
  <c r="AN1722" i="2" s="1"/>
  <c r="AM1723" i="2"/>
  <c r="AN1723" i="2" s="1"/>
  <c r="AM1724" i="2"/>
  <c r="AN1724" i="2" s="1"/>
  <c r="AM1725" i="2"/>
  <c r="AN1725" i="2" s="1"/>
  <c r="AM1726" i="2"/>
  <c r="AN1726" i="2" s="1"/>
  <c r="AM1727" i="2"/>
  <c r="AN1727" i="2" s="1"/>
  <c r="AM1728" i="2"/>
  <c r="AN1728" i="2" s="1"/>
  <c r="AM1729" i="2"/>
  <c r="AN1729" i="2" s="1"/>
  <c r="AM1730" i="2"/>
  <c r="AN1730" i="2" s="1"/>
  <c r="AM1731" i="2"/>
  <c r="AN1731" i="2" s="1"/>
  <c r="AM1732" i="2"/>
  <c r="AN1732" i="2" s="1"/>
  <c r="AM1733" i="2"/>
  <c r="AN1733" i="2" s="1"/>
  <c r="AM1734" i="2"/>
  <c r="AN1734" i="2" s="1"/>
  <c r="AM1735" i="2"/>
  <c r="AN1735" i="2" s="1"/>
  <c r="AM1736" i="2"/>
  <c r="AN1736" i="2" s="1"/>
  <c r="AM1737" i="2"/>
  <c r="AN1737" i="2" s="1"/>
  <c r="AM1738" i="2"/>
  <c r="AN1738" i="2" s="1"/>
  <c r="AM1739" i="2"/>
  <c r="AN1739" i="2" s="1"/>
  <c r="AM1740" i="2"/>
  <c r="AN1740" i="2" s="1"/>
  <c r="AM1741" i="2"/>
  <c r="AN1741" i="2" s="1"/>
  <c r="AM1742" i="2"/>
  <c r="AN1742" i="2" s="1"/>
  <c r="AM1743" i="2"/>
  <c r="AN1743" i="2" s="1"/>
  <c r="AM1744" i="2"/>
  <c r="AN1744" i="2" s="1"/>
  <c r="AM1745" i="2"/>
  <c r="AN1745" i="2" s="1"/>
  <c r="AM1746" i="2"/>
  <c r="AN1746" i="2" s="1"/>
  <c r="AM1747" i="2"/>
  <c r="AN1747" i="2" s="1"/>
  <c r="AM1748" i="2"/>
  <c r="AN1748" i="2" s="1"/>
  <c r="AM1749" i="2"/>
  <c r="AN1749" i="2" s="1"/>
  <c r="AM1750" i="2"/>
  <c r="AN1750" i="2" s="1"/>
  <c r="AM1751" i="2"/>
  <c r="AN1751" i="2" s="1"/>
  <c r="AM1752" i="2"/>
  <c r="AN1752" i="2" s="1"/>
  <c r="AM1753" i="2"/>
  <c r="AN1753" i="2" s="1"/>
  <c r="AM1754" i="2"/>
  <c r="AN1754" i="2" s="1"/>
  <c r="AM1755" i="2"/>
  <c r="AN1755" i="2" s="1"/>
  <c r="AM1756" i="2"/>
  <c r="AN1756" i="2" s="1"/>
  <c r="AM1757" i="2"/>
  <c r="AN1757" i="2" s="1"/>
  <c r="AM1758" i="2"/>
  <c r="AN1758" i="2" s="1"/>
  <c r="AM1759" i="2"/>
  <c r="AN1759" i="2" s="1"/>
  <c r="AM1760" i="2"/>
  <c r="AN1760" i="2" s="1"/>
  <c r="AM1761" i="2"/>
  <c r="AN1761" i="2" s="1"/>
  <c r="AM1762" i="2"/>
  <c r="AN1762" i="2" s="1"/>
  <c r="AM1763" i="2"/>
  <c r="AN1763" i="2" s="1"/>
  <c r="AM1764" i="2"/>
  <c r="AN1764" i="2" s="1"/>
  <c r="AM1765" i="2"/>
  <c r="AN1765" i="2" s="1"/>
  <c r="AM1766" i="2"/>
  <c r="AN1766" i="2" s="1"/>
  <c r="AM1767" i="2"/>
  <c r="AN1767" i="2" s="1"/>
  <c r="AM1768" i="2"/>
  <c r="AN1768" i="2" s="1"/>
  <c r="AM1769" i="2"/>
  <c r="AN1769" i="2" s="1"/>
  <c r="AM1770" i="2"/>
  <c r="AN1770" i="2" s="1"/>
  <c r="AM1771" i="2"/>
  <c r="AN1771" i="2" s="1"/>
  <c r="AM1772" i="2"/>
  <c r="AN1772" i="2" s="1"/>
  <c r="AM1773" i="2"/>
  <c r="AN1773" i="2" s="1"/>
  <c r="AM1774" i="2"/>
  <c r="AN1774" i="2" s="1"/>
  <c r="AM1775" i="2"/>
  <c r="AN1775" i="2" s="1"/>
  <c r="AM1776" i="2"/>
  <c r="AN1776" i="2" s="1"/>
  <c r="AM1777" i="2"/>
  <c r="AN1777" i="2" s="1"/>
  <c r="AM1778" i="2"/>
  <c r="AN1778" i="2" s="1"/>
  <c r="AM1779" i="2"/>
  <c r="AN1779" i="2" s="1"/>
  <c r="AM1780" i="2"/>
  <c r="AN1780" i="2" s="1"/>
  <c r="AM1781" i="2"/>
  <c r="AN1781" i="2" s="1"/>
  <c r="AM1782" i="2"/>
  <c r="AN1782" i="2" s="1"/>
  <c r="AM1783" i="2"/>
  <c r="AN1783" i="2" s="1"/>
  <c r="AM1784" i="2"/>
  <c r="AN1784" i="2" s="1"/>
  <c r="AM1785" i="2"/>
  <c r="AN1785" i="2" s="1"/>
  <c r="AM1786" i="2"/>
  <c r="AN1786" i="2" s="1"/>
  <c r="AM1787" i="2"/>
  <c r="AN1787" i="2" s="1"/>
  <c r="AM1788" i="2"/>
  <c r="AN1788" i="2" s="1"/>
  <c r="AM1789" i="2"/>
  <c r="AN1789" i="2" s="1"/>
  <c r="AM1790" i="2"/>
  <c r="AN1790" i="2" s="1"/>
  <c r="AM1791" i="2"/>
  <c r="AN1791" i="2" s="1"/>
  <c r="AM1792" i="2"/>
  <c r="AN1792" i="2" s="1"/>
  <c r="AM1793" i="2"/>
  <c r="AN1793" i="2" s="1"/>
  <c r="AM1794" i="2"/>
  <c r="AN1794" i="2" s="1"/>
  <c r="AM1795" i="2"/>
  <c r="AN1795" i="2" s="1"/>
  <c r="AM1796" i="2"/>
  <c r="AN1796" i="2" s="1"/>
  <c r="AM1797" i="2"/>
  <c r="AN1797" i="2" s="1"/>
  <c r="AM1798" i="2"/>
  <c r="AN1798" i="2" s="1"/>
  <c r="AM1799" i="2"/>
  <c r="AN1799" i="2" s="1"/>
  <c r="AM1800" i="2"/>
  <c r="AN1800" i="2" s="1"/>
  <c r="AM1801" i="2"/>
  <c r="AN1801" i="2" s="1"/>
  <c r="AM1802" i="2"/>
  <c r="AN1802" i="2" s="1"/>
  <c r="AM1803" i="2"/>
  <c r="AN1803" i="2" s="1"/>
  <c r="AM1804" i="2"/>
  <c r="AN1804" i="2" s="1"/>
  <c r="AM1805" i="2"/>
  <c r="AN1805" i="2" s="1"/>
  <c r="AM1806" i="2"/>
  <c r="AN1806" i="2" s="1"/>
  <c r="AM1807" i="2"/>
  <c r="AN1807" i="2" s="1"/>
  <c r="AM1808" i="2"/>
  <c r="AN1808" i="2" s="1"/>
  <c r="AM1809" i="2"/>
  <c r="AN1809" i="2" s="1"/>
  <c r="AM1810" i="2"/>
  <c r="AN1810" i="2" s="1"/>
  <c r="AM1811" i="2"/>
  <c r="AN1811" i="2" s="1"/>
  <c r="AM1812" i="2"/>
  <c r="AN1812" i="2" s="1"/>
  <c r="AM1813" i="2"/>
  <c r="AN1813" i="2" s="1"/>
  <c r="AM1814" i="2"/>
  <c r="AN1814" i="2" s="1"/>
  <c r="AM1815" i="2"/>
  <c r="AN1815" i="2" s="1"/>
  <c r="AM1816" i="2"/>
  <c r="AN1816" i="2" s="1"/>
  <c r="AM1817" i="2"/>
  <c r="AN1817" i="2" s="1"/>
  <c r="AM1818" i="2"/>
  <c r="AN1818" i="2" s="1"/>
  <c r="AM1819" i="2"/>
  <c r="AN1819" i="2" s="1"/>
  <c r="AM1820" i="2"/>
  <c r="AN1820" i="2" s="1"/>
  <c r="AM1821" i="2"/>
  <c r="AN1821" i="2" s="1"/>
  <c r="AM1822" i="2"/>
  <c r="AN1822" i="2" s="1"/>
  <c r="AM1823" i="2"/>
  <c r="AN1823" i="2" s="1"/>
  <c r="AM1824" i="2"/>
  <c r="AN1824" i="2" s="1"/>
  <c r="AM1825" i="2"/>
  <c r="AN1825" i="2" s="1"/>
  <c r="AM1826" i="2"/>
  <c r="AN1826" i="2" s="1"/>
  <c r="AM1827" i="2"/>
  <c r="AN1827" i="2" s="1"/>
  <c r="AM1828" i="2"/>
  <c r="AN1828" i="2" s="1"/>
  <c r="AM1829" i="2"/>
  <c r="AN1829" i="2" s="1"/>
  <c r="AM1830" i="2"/>
  <c r="AN1830" i="2" s="1"/>
  <c r="AM1831" i="2"/>
  <c r="AN1831" i="2" s="1"/>
  <c r="AM1832" i="2"/>
  <c r="AN1832" i="2" s="1"/>
  <c r="AM1833" i="2"/>
  <c r="AN1833" i="2" s="1"/>
  <c r="AM1834" i="2"/>
  <c r="AN1834" i="2" s="1"/>
  <c r="AM1835" i="2"/>
  <c r="AN1835" i="2" s="1"/>
  <c r="AM1836" i="2"/>
  <c r="AN1836" i="2" s="1"/>
  <c r="AM1837" i="2"/>
  <c r="AN1837" i="2" s="1"/>
  <c r="AM1838" i="2"/>
  <c r="AN1838" i="2" s="1"/>
  <c r="AM1839" i="2"/>
  <c r="AN1839" i="2" s="1"/>
  <c r="AM1840" i="2"/>
  <c r="AN1840" i="2" s="1"/>
  <c r="AM1841" i="2"/>
  <c r="AN1841" i="2" s="1"/>
  <c r="AM1842" i="2"/>
  <c r="AN1842" i="2" s="1"/>
  <c r="AM1843" i="2"/>
  <c r="AN1843" i="2" s="1"/>
  <c r="AM1844" i="2"/>
  <c r="AN1844" i="2" s="1"/>
  <c r="AM1845" i="2"/>
  <c r="AN1845" i="2" s="1"/>
  <c r="AM1846" i="2"/>
  <c r="AN1846" i="2" s="1"/>
  <c r="AM1847" i="2"/>
  <c r="AN1847" i="2" s="1"/>
  <c r="AM1848" i="2"/>
  <c r="AN1848" i="2" s="1"/>
  <c r="AM1849" i="2"/>
  <c r="AN1849" i="2" s="1"/>
  <c r="AM1850" i="2"/>
  <c r="AN1850" i="2" s="1"/>
  <c r="AM1851" i="2"/>
  <c r="AN1851" i="2" s="1"/>
  <c r="AM1852" i="2"/>
  <c r="AN1852" i="2" s="1"/>
  <c r="AM1853" i="2"/>
  <c r="AN1853" i="2" s="1"/>
  <c r="AM1854" i="2"/>
  <c r="AN1854" i="2" s="1"/>
  <c r="AM1855" i="2"/>
  <c r="AN1855" i="2" s="1"/>
  <c r="AM1856" i="2"/>
  <c r="AN1856" i="2" s="1"/>
  <c r="AM1857" i="2"/>
  <c r="AN1857" i="2" s="1"/>
  <c r="AM1858" i="2"/>
  <c r="AN1858" i="2" s="1"/>
  <c r="AM1859" i="2"/>
  <c r="AN1859" i="2" s="1"/>
  <c r="AM1860" i="2"/>
  <c r="AN1860" i="2" s="1"/>
  <c r="AM1861" i="2"/>
  <c r="AN1861" i="2" s="1"/>
  <c r="AM1862" i="2"/>
  <c r="AN1862" i="2" s="1"/>
  <c r="AM1863" i="2"/>
  <c r="AN1863" i="2" s="1"/>
  <c r="AM1864" i="2"/>
  <c r="AN1864" i="2" s="1"/>
  <c r="AM1865" i="2"/>
  <c r="AN1865" i="2" s="1"/>
  <c r="AM1866" i="2"/>
  <c r="AN1866" i="2" s="1"/>
  <c r="AM1867" i="2"/>
  <c r="AN1867" i="2" s="1"/>
  <c r="AM1868" i="2"/>
  <c r="AN1868" i="2" s="1"/>
  <c r="AM1869" i="2"/>
  <c r="AN1869" i="2" s="1"/>
  <c r="AM1870" i="2"/>
  <c r="AN1870" i="2" s="1"/>
  <c r="AM1871" i="2"/>
  <c r="AN1871" i="2" s="1"/>
  <c r="AM1872" i="2"/>
  <c r="AN1872" i="2" s="1"/>
  <c r="AM1873" i="2"/>
  <c r="AN1873" i="2" s="1"/>
  <c r="AM1874" i="2"/>
  <c r="AN1874" i="2" s="1"/>
  <c r="AM1875" i="2"/>
  <c r="AN1875" i="2" s="1"/>
  <c r="AM1876" i="2"/>
  <c r="AN1876" i="2" s="1"/>
  <c r="AM1877" i="2"/>
  <c r="AN1877" i="2" s="1"/>
  <c r="AM1878" i="2"/>
  <c r="AN1878" i="2" s="1"/>
  <c r="AM1879" i="2"/>
  <c r="AN1879" i="2" s="1"/>
  <c r="AM1880" i="2"/>
  <c r="AN1880" i="2" s="1"/>
  <c r="AM1881" i="2"/>
  <c r="AN1881" i="2" s="1"/>
  <c r="AM1882" i="2"/>
  <c r="AN1882" i="2" s="1"/>
  <c r="AM1883" i="2"/>
  <c r="AN1883" i="2" s="1"/>
  <c r="AM1884" i="2"/>
  <c r="AN1884" i="2" s="1"/>
  <c r="AM1885" i="2"/>
  <c r="AN1885" i="2" s="1"/>
  <c r="AM1886" i="2"/>
  <c r="AN1886" i="2" s="1"/>
  <c r="AM1887" i="2"/>
  <c r="AN1887" i="2" s="1"/>
  <c r="AM1888" i="2"/>
  <c r="AN1888" i="2" s="1"/>
  <c r="AM1889" i="2"/>
  <c r="AN1889" i="2" s="1"/>
  <c r="AM1890" i="2"/>
  <c r="AN1890" i="2" s="1"/>
  <c r="AM1891" i="2"/>
  <c r="AN1891" i="2" s="1"/>
  <c r="AM1892" i="2"/>
  <c r="AN1892" i="2" s="1"/>
  <c r="AM1893" i="2"/>
  <c r="AN1893" i="2" s="1"/>
  <c r="AM1894" i="2"/>
  <c r="AN1894" i="2" s="1"/>
  <c r="AM1895" i="2"/>
  <c r="AN1895" i="2" s="1"/>
  <c r="AM1896" i="2"/>
  <c r="AN1896" i="2" s="1"/>
  <c r="AM1897" i="2"/>
  <c r="AN1897" i="2" s="1"/>
  <c r="AM1898" i="2"/>
  <c r="AN1898" i="2" s="1"/>
  <c r="AM1899" i="2"/>
  <c r="AN1899" i="2" s="1"/>
  <c r="AM1900" i="2"/>
  <c r="AN1900" i="2" s="1"/>
  <c r="AM1901" i="2"/>
  <c r="AN1901" i="2" s="1"/>
  <c r="AM1902" i="2"/>
  <c r="AN1902" i="2" s="1"/>
  <c r="AM1903" i="2"/>
  <c r="AN1903" i="2" s="1"/>
  <c r="AM1904" i="2"/>
  <c r="AN1904" i="2" s="1"/>
  <c r="AM1905" i="2"/>
  <c r="AN1905" i="2" s="1"/>
  <c r="AM1906" i="2"/>
  <c r="AN1906" i="2" s="1"/>
  <c r="AM1907" i="2"/>
  <c r="AN1907" i="2" s="1"/>
  <c r="AM1908" i="2"/>
  <c r="AN1908" i="2" s="1"/>
  <c r="AM1909" i="2"/>
  <c r="AN1909" i="2" s="1"/>
  <c r="AM1910" i="2"/>
  <c r="AN1910" i="2" s="1"/>
  <c r="AM1911" i="2"/>
  <c r="AN1911" i="2" s="1"/>
  <c r="AM1912" i="2"/>
  <c r="AN1912" i="2" s="1"/>
  <c r="AM1913" i="2"/>
  <c r="AN1913" i="2" s="1"/>
  <c r="AM1914" i="2"/>
  <c r="AN1914" i="2" s="1"/>
  <c r="AM1915" i="2"/>
  <c r="AN1915" i="2" s="1"/>
  <c r="AM1916" i="2"/>
  <c r="AN1916" i="2" s="1"/>
  <c r="AM1917" i="2"/>
  <c r="AN1917" i="2" s="1"/>
  <c r="AM1918" i="2"/>
  <c r="AN1918" i="2" s="1"/>
  <c r="AM1919" i="2"/>
  <c r="AN1919" i="2" s="1"/>
  <c r="AM1920" i="2"/>
  <c r="AN1920" i="2" s="1"/>
  <c r="AM1921" i="2"/>
  <c r="AN1921" i="2" s="1"/>
  <c r="AM1922" i="2"/>
  <c r="AN1922" i="2" s="1"/>
  <c r="AM1923" i="2"/>
  <c r="AN1923" i="2" s="1"/>
  <c r="AM1924" i="2"/>
  <c r="AN1924" i="2" s="1"/>
  <c r="AM1925" i="2"/>
  <c r="AN1925" i="2" s="1"/>
  <c r="AM1926" i="2"/>
  <c r="AN1926" i="2" s="1"/>
  <c r="AM1927" i="2"/>
  <c r="AN1927" i="2" s="1"/>
  <c r="AM1928" i="2"/>
  <c r="AN1928" i="2" s="1"/>
  <c r="AM1929" i="2"/>
  <c r="AN1929" i="2" s="1"/>
  <c r="AM1930" i="2"/>
  <c r="AN1930" i="2" s="1"/>
  <c r="AM1931" i="2"/>
  <c r="AN1931" i="2" s="1"/>
  <c r="AM1932" i="2"/>
  <c r="AN1932" i="2" s="1"/>
  <c r="AM1933" i="2"/>
  <c r="AN1933" i="2" s="1"/>
  <c r="AM1934" i="2"/>
  <c r="AN1934" i="2" s="1"/>
  <c r="AM1935" i="2"/>
  <c r="AN1935" i="2" s="1"/>
  <c r="AM1936" i="2"/>
  <c r="AN1936" i="2" s="1"/>
  <c r="AM1937" i="2"/>
  <c r="AN1937" i="2" s="1"/>
  <c r="AM1938" i="2"/>
  <c r="AN1938" i="2" s="1"/>
  <c r="AM1939" i="2"/>
  <c r="AN1939" i="2" s="1"/>
  <c r="AM1940" i="2"/>
  <c r="AN1940" i="2" s="1"/>
  <c r="AM1941" i="2"/>
  <c r="AN1941" i="2" s="1"/>
  <c r="AM1942" i="2"/>
  <c r="AN1942" i="2" s="1"/>
  <c r="AM1943" i="2"/>
  <c r="AN1943" i="2" s="1"/>
  <c r="AM1944" i="2"/>
  <c r="AN1944" i="2" s="1"/>
  <c r="AM1945" i="2"/>
  <c r="AN1945" i="2" s="1"/>
  <c r="AM1946" i="2"/>
  <c r="AN1946" i="2" s="1"/>
  <c r="AM1947" i="2"/>
  <c r="AN1947" i="2" s="1"/>
  <c r="AM1948" i="2"/>
  <c r="AN1948" i="2" s="1"/>
  <c r="AM1949" i="2"/>
  <c r="AN1949" i="2" s="1"/>
  <c r="AM1950" i="2"/>
  <c r="AN1950" i="2" s="1"/>
  <c r="AM1951" i="2"/>
  <c r="AN1951" i="2" s="1"/>
  <c r="AM1952" i="2"/>
  <c r="AN1952" i="2" s="1"/>
  <c r="AM1953" i="2"/>
  <c r="AN1953" i="2" s="1"/>
  <c r="AM1954" i="2"/>
  <c r="AN1954" i="2" s="1"/>
  <c r="AM1955" i="2"/>
  <c r="AN1955" i="2" s="1"/>
  <c r="AM1956" i="2"/>
  <c r="AN1956" i="2" s="1"/>
  <c r="AM1957" i="2"/>
  <c r="AN1957" i="2" s="1"/>
  <c r="AM1958" i="2"/>
  <c r="AN1958" i="2" s="1"/>
  <c r="AM1959" i="2"/>
  <c r="AN1959" i="2" s="1"/>
  <c r="AM1960" i="2"/>
  <c r="AN1960" i="2" s="1"/>
  <c r="AM1961" i="2"/>
  <c r="AN1961" i="2" s="1"/>
  <c r="AM1962" i="2"/>
  <c r="AN1962" i="2" s="1"/>
  <c r="AM1963" i="2"/>
  <c r="AN1963" i="2" s="1"/>
  <c r="AM1964" i="2"/>
  <c r="AN1964" i="2" s="1"/>
  <c r="AM1965" i="2"/>
  <c r="AN1965" i="2" s="1"/>
  <c r="AM1966" i="2"/>
  <c r="AN1966" i="2" s="1"/>
  <c r="AM1967" i="2"/>
  <c r="AN1967" i="2" s="1"/>
  <c r="AM1968" i="2"/>
  <c r="AN1968" i="2" s="1"/>
  <c r="AM1969" i="2"/>
  <c r="AN1969" i="2" s="1"/>
  <c r="AM1970" i="2"/>
  <c r="AN1970" i="2" s="1"/>
  <c r="AM1971" i="2"/>
  <c r="AN1971" i="2" s="1"/>
  <c r="AM1972" i="2"/>
  <c r="AN1972" i="2" s="1"/>
  <c r="AM1973" i="2"/>
  <c r="AN1973" i="2" s="1"/>
  <c r="AM1974" i="2"/>
  <c r="AN1974" i="2" s="1"/>
  <c r="AM1975" i="2"/>
  <c r="AN1975" i="2" s="1"/>
  <c r="AM1976" i="2"/>
  <c r="AN1976" i="2" s="1"/>
  <c r="AM1977" i="2"/>
  <c r="AN1977" i="2" s="1"/>
  <c r="AM1978" i="2"/>
  <c r="AN1978" i="2" s="1"/>
  <c r="AM1979" i="2"/>
  <c r="AN1979" i="2" s="1"/>
  <c r="AM1980" i="2"/>
  <c r="AN1980" i="2" s="1"/>
  <c r="AM1981" i="2"/>
  <c r="AN1981" i="2" s="1"/>
  <c r="AM1982" i="2"/>
  <c r="AN1982" i="2" s="1"/>
  <c r="AM1983" i="2"/>
  <c r="AN1983" i="2" s="1"/>
  <c r="AM1984" i="2"/>
  <c r="AN1984" i="2" s="1"/>
  <c r="AM1985" i="2"/>
  <c r="AN1985" i="2" s="1"/>
  <c r="AM1986" i="2"/>
  <c r="AN1986" i="2" s="1"/>
  <c r="AM1987" i="2"/>
  <c r="AN1987" i="2" s="1"/>
  <c r="AM1988" i="2"/>
  <c r="AN1988" i="2" s="1"/>
  <c r="AM1989" i="2"/>
  <c r="AN1989" i="2" s="1"/>
  <c r="AM1990" i="2"/>
  <c r="AN1990" i="2" s="1"/>
  <c r="AM1991" i="2"/>
  <c r="AN1991" i="2" s="1"/>
  <c r="AM1992" i="2"/>
  <c r="AN1992" i="2" s="1"/>
  <c r="AM1993" i="2"/>
  <c r="AN1993" i="2" s="1"/>
  <c r="AM1994" i="2"/>
  <c r="AN1994" i="2" s="1"/>
  <c r="AM1995" i="2"/>
  <c r="AN1995" i="2" s="1"/>
  <c r="AM1996" i="2"/>
  <c r="AN1996" i="2" s="1"/>
  <c r="AM1997" i="2"/>
  <c r="AN1997" i="2" s="1"/>
  <c r="AM1998" i="2"/>
  <c r="AN1998" i="2" s="1"/>
  <c r="AM1999" i="2"/>
  <c r="AN1999" i="2" s="1"/>
  <c r="AM2000" i="2"/>
  <c r="AN2000" i="2" s="1"/>
  <c r="AM2001" i="2"/>
  <c r="AN2001" i="2" s="1"/>
  <c r="AM2002" i="2"/>
  <c r="AN2002" i="2" s="1"/>
  <c r="AM2003" i="2"/>
  <c r="AN2003" i="2" s="1"/>
  <c r="AM2004" i="2"/>
  <c r="AN2004" i="2" s="1"/>
  <c r="AM2005" i="2"/>
  <c r="AN2005" i="2" s="1"/>
  <c r="AM2006" i="2"/>
  <c r="AN2006" i="2" s="1"/>
  <c r="AM2007" i="2"/>
  <c r="AN2007" i="2" s="1"/>
  <c r="AM2008" i="2"/>
  <c r="AN2008" i="2" s="1"/>
  <c r="AM2009" i="2"/>
  <c r="AN2009" i="2" s="1"/>
  <c r="AM2010" i="2"/>
  <c r="AN2010" i="2" s="1"/>
  <c r="AM2011" i="2"/>
  <c r="AN2011" i="2" s="1"/>
  <c r="AM2012" i="2"/>
  <c r="AN2012" i="2" s="1"/>
  <c r="AM2013" i="2"/>
  <c r="AN2013" i="2" s="1"/>
  <c r="AM2014" i="2"/>
  <c r="AN2014" i="2" s="1"/>
  <c r="AM2015" i="2"/>
  <c r="AN2015" i="2" s="1"/>
  <c r="AM2016" i="2"/>
  <c r="AN2016" i="2" s="1"/>
  <c r="AM2017" i="2"/>
  <c r="AN2017" i="2" s="1"/>
  <c r="AM2018" i="2"/>
  <c r="AN2018" i="2" s="1"/>
  <c r="AM2019" i="2"/>
  <c r="AN2019" i="2" s="1"/>
  <c r="AM2020" i="2"/>
  <c r="AN2020" i="2" s="1"/>
  <c r="AM2021" i="2"/>
  <c r="AN2021" i="2" s="1"/>
  <c r="AM2022" i="2"/>
  <c r="AN2022" i="2" s="1"/>
  <c r="AM2023" i="2"/>
  <c r="AN2023" i="2" s="1"/>
  <c r="AM2024" i="2"/>
  <c r="AN2024" i="2" s="1"/>
  <c r="AM2025" i="2"/>
  <c r="AN2025" i="2" s="1"/>
  <c r="AM2026" i="2"/>
  <c r="AN2026" i="2" s="1"/>
  <c r="AM2027" i="2"/>
  <c r="AN2027" i="2" s="1"/>
  <c r="AM2028" i="2"/>
  <c r="AN2028" i="2" s="1"/>
  <c r="AM2029" i="2"/>
  <c r="AN2029" i="2" s="1"/>
  <c r="AM2030" i="2"/>
  <c r="AN2030" i="2" s="1"/>
  <c r="AM2031" i="2"/>
  <c r="AN2031" i="2" s="1"/>
  <c r="AM2032" i="2"/>
  <c r="AN2032" i="2" s="1"/>
  <c r="AM2033" i="2"/>
  <c r="AN2033" i="2" s="1"/>
  <c r="AM2034" i="2"/>
  <c r="AN2034" i="2" s="1"/>
  <c r="AM2035" i="2"/>
  <c r="AN2035" i="2" s="1"/>
  <c r="AM2036" i="2"/>
  <c r="AN2036" i="2" s="1"/>
  <c r="AM2037" i="2"/>
  <c r="AN2037" i="2" s="1"/>
  <c r="AM2038" i="2"/>
  <c r="AN2038" i="2" s="1"/>
  <c r="AM2039" i="2"/>
  <c r="AN2039" i="2" s="1"/>
  <c r="AM2040" i="2"/>
  <c r="AN2040" i="2" s="1"/>
  <c r="AM2041" i="2"/>
  <c r="AN2041" i="2" s="1"/>
  <c r="AM2042" i="2"/>
  <c r="AN2042" i="2" s="1"/>
  <c r="AM2043" i="2"/>
  <c r="AN2043" i="2" s="1"/>
  <c r="AM2044" i="2"/>
  <c r="AN2044" i="2" s="1"/>
  <c r="AM2045" i="2"/>
  <c r="AN2045" i="2" s="1"/>
  <c r="AM2046" i="2"/>
  <c r="AN2046" i="2" s="1"/>
  <c r="AM2047" i="2"/>
  <c r="AN2047" i="2" s="1"/>
  <c r="AM2048" i="2"/>
  <c r="AN2048" i="2" s="1"/>
  <c r="AM2049" i="2"/>
  <c r="AN2049" i="2" s="1"/>
  <c r="AM2050" i="2"/>
  <c r="AN2050" i="2" s="1"/>
  <c r="AM2051" i="2"/>
  <c r="AN2051" i="2" s="1"/>
  <c r="AM2052" i="2"/>
  <c r="AN2052" i="2" s="1"/>
  <c r="AM2053" i="2"/>
  <c r="AN2053" i="2" s="1"/>
  <c r="AM2054" i="2"/>
  <c r="AN2054" i="2" s="1"/>
  <c r="AM2055" i="2"/>
  <c r="AN2055" i="2" s="1"/>
  <c r="AM2056" i="2"/>
  <c r="AN2056" i="2" s="1"/>
  <c r="AM2057" i="2"/>
  <c r="AN2057" i="2" s="1"/>
  <c r="AM2058" i="2"/>
  <c r="AN2058" i="2" s="1"/>
  <c r="AM2059" i="2"/>
  <c r="AN2059" i="2" s="1"/>
  <c r="AM2060" i="2"/>
  <c r="AN2060" i="2" s="1"/>
  <c r="AM2061" i="2"/>
  <c r="AN2061" i="2" s="1"/>
  <c r="AM2062" i="2"/>
  <c r="AN2062" i="2" s="1"/>
  <c r="AM2063" i="2"/>
  <c r="AN2063" i="2" s="1"/>
  <c r="AM2064" i="2"/>
  <c r="AN2064" i="2" s="1"/>
  <c r="AM2065" i="2"/>
  <c r="AN2065" i="2" s="1"/>
  <c r="AM2066" i="2"/>
  <c r="AN2066" i="2" s="1"/>
  <c r="AM2067" i="2"/>
  <c r="AN2067" i="2" s="1"/>
  <c r="AM2068" i="2"/>
  <c r="AN2068" i="2" s="1"/>
  <c r="AM2069" i="2"/>
  <c r="AN2069" i="2" s="1"/>
  <c r="AM2070" i="2"/>
  <c r="AN2070" i="2" s="1"/>
  <c r="AM2071" i="2"/>
  <c r="AN2071" i="2" s="1"/>
  <c r="AM2072" i="2"/>
  <c r="AN2072" i="2" s="1"/>
  <c r="AM2073" i="2"/>
  <c r="AN2073" i="2" s="1"/>
  <c r="AM2074" i="2"/>
  <c r="AN2074" i="2" s="1"/>
  <c r="AM2075" i="2"/>
  <c r="AN2075" i="2" s="1"/>
  <c r="AM2076" i="2"/>
  <c r="AN2076" i="2" s="1"/>
  <c r="AM2077" i="2"/>
  <c r="AN2077" i="2" s="1"/>
  <c r="AM2078" i="2"/>
  <c r="AN2078" i="2" s="1"/>
  <c r="AM2079" i="2"/>
  <c r="AN2079" i="2" s="1"/>
  <c r="AM2080" i="2"/>
  <c r="AN2080" i="2" s="1"/>
  <c r="AM2081" i="2"/>
  <c r="AN2081" i="2" s="1"/>
  <c r="AM2082" i="2"/>
  <c r="AN2082" i="2" s="1"/>
  <c r="AM2083" i="2"/>
  <c r="AN2083" i="2" s="1"/>
  <c r="AM2084" i="2"/>
  <c r="AN2084" i="2" s="1"/>
  <c r="AM2085" i="2"/>
  <c r="AN2085" i="2" s="1"/>
  <c r="AM2086" i="2"/>
  <c r="AN2086" i="2" s="1"/>
  <c r="AM2087" i="2"/>
  <c r="AN2087" i="2" s="1"/>
  <c r="AM2088" i="2"/>
  <c r="AN2088" i="2" s="1"/>
  <c r="AM2089" i="2"/>
  <c r="AN2089" i="2" s="1"/>
  <c r="AM2090" i="2"/>
  <c r="AN2090" i="2" s="1"/>
  <c r="AM2091" i="2"/>
  <c r="AN2091" i="2" s="1"/>
  <c r="AM2092" i="2"/>
  <c r="AN2092" i="2" s="1"/>
  <c r="AM2093" i="2"/>
  <c r="AN2093" i="2" s="1"/>
  <c r="AM2094" i="2"/>
  <c r="AN2094" i="2" s="1"/>
  <c r="AM2095" i="2"/>
  <c r="AN2095" i="2" s="1"/>
  <c r="AM2096" i="2"/>
  <c r="AN2096" i="2" s="1"/>
  <c r="AM2097" i="2"/>
  <c r="AN2097" i="2" s="1"/>
  <c r="AM2098" i="2"/>
  <c r="AN2098" i="2" s="1"/>
  <c r="AM2099" i="2"/>
  <c r="AN2099" i="2" s="1"/>
  <c r="AM2100" i="2"/>
  <c r="AN2100" i="2" s="1"/>
  <c r="AM2101" i="2"/>
  <c r="AN2101" i="2" s="1"/>
  <c r="AM2102" i="2"/>
  <c r="AN2102" i="2" s="1"/>
  <c r="AM2103" i="2"/>
  <c r="AN2103" i="2" s="1"/>
  <c r="AM2104" i="2"/>
  <c r="AN2104" i="2" s="1"/>
  <c r="AM2105" i="2"/>
  <c r="AN2105" i="2" s="1"/>
  <c r="AM2106" i="2"/>
  <c r="AN2106" i="2" s="1"/>
  <c r="AM2107" i="2"/>
  <c r="AN2107" i="2" s="1"/>
  <c r="AM2108" i="2"/>
  <c r="AN2108" i="2" s="1"/>
  <c r="AM2109" i="2"/>
  <c r="AN2109" i="2" s="1"/>
  <c r="AM2110" i="2"/>
  <c r="AN2110" i="2" s="1"/>
  <c r="AM2111" i="2"/>
  <c r="AN2111" i="2" s="1"/>
  <c r="AM2112" i="2"/>
  <c r="AN2112" i="2" s="1"/>
  <c r="AM2113" i="2"/>
  <c r="AN2113" i="2" s="1"/>
  <c r="AM2114" i="2"/>
  <c r="AN2114" i="2" s="1"/>
  <c r="AM2115" i="2"/>
  <c r="AN2115" i="2" s="1"/>
  <c r="AM2116" i="2"/>
  <c r="AN2116" i="2" s="1"/>
  <c r="AM2117" i="2"/>
  <c r="AN2117" i="2" s="1"/>
  <c r="AM2118" i="2"/>
  <c r="AN2118" i="2" s="1"/>
  <c r="AM2119" i="2"/>
  <c r="AN2119" i="2" s="1"/>
  <c r="AM2120" i="2"/>
  <c r="AN2120" i="2" s="1"/>
  <c r="AM2121" i="2"/>
  <c r="AN2121" i="2" s="1"/>
  <c r="AM2122" i="2"/>
  <c r="AN2122" i="2" s="1"/>
  <c r="AM2123" i="2"/>
  <c r="AN2123" i="2" s="1"/>
  <c r="AM2124" i="2"/>
  <c r="AN2124" i="2" s="1"/>
  <c r="AM2125" i="2"/>
  <c r="AN2125" i="2" s="1"/>
  <c r="AM2126" i="2"/>
  <c r="AN2126" i="2" s="1"/>
  <c r="AM2127" i="2"/>
  <c r="AN2127" i="2" s="1"/>
  <c r="AM2128" i="2"/>
  <c r="AN2128" i="2" s="1"/>
  <c r="AM2129" i="2"/>
  <c r="AN2129" i="2" s="1"/>
  <c r="AM2130" i="2"/>
  <c r="AN2130" i="2" s="1"/>
  <c r="AM2131" i="2"/>
  <c r="AN2131" i="2" s="1"/>
  <c r="AM2132" i="2"/>
  <c r="AN2132" i="2" s="1"/>
  <c r="AM2133" i="2"/>
  <c r="AN2133" i="2" s="1"/>
  <c r="AM2134" i="2"/>
  <c r="AN2134" i="2" s="1"/>
  <c r="AM2135" i="2"/>
  <c r="AN2135" i="2" s="1"/>
  <c r="AM2136" i="2"/>
  <c r="AN2136" i="2" s="1"/>
  <c r="AM2137" i="2"/>
  <c r="AN2137" i="2" s="1"/>
  <c r="AM2138" i="2"/>
  <c r="AN2138" i="2" s="1"/>
  <c r="AM2139" i="2"/>
  <c r="AN2139" i="2" s="1"/>
  <c r="AM2140" i="2"/>
  <c r="AN2140" i="2" s="1"/>
  <c r="AM2141" i="2"/>
  <c r="AN2141" i="2" s="1"/>
  <c r="AM2142" i="2"/>
  <c r="AN2142" i="2" s="1"/>
  <c r="AM2143" i="2"/>
  <c r="AN2143" i="2" s="1"/>
  <c r="AM2144" i="2"/>
  <c r="AN2144" i="2" s="1"/>
  <c r="AM2145" i="2"/>
  <c r="AN2145" i="2" s="1"/>
  <c r="AM2146" i="2"/>
  <c r="AN2146" i="2" s="1"/>
  <c r="AM2147" i="2"/>
  <c r="AN2147" i="2" s="1"/>
  <c r="AM2148" i="2"/>
  <c r="AN2148" i="2" s="1"/>
  <c r="AM2149" i="2"/>
  <c r="AN2149" i="2" s="1"/>
  <c r="AM2150" i="2"/>
  <c r="AN2150" i="2" s="1"/>
  <c r="AM2151" i="2"/>
  <c r="AN2151" i="2" s="1"/>
  <c r="AM2152" i="2"/>
  <c r="AN2152" i="2" s="1"/>
  <c r="AM2153" i="2"/>
  <c r="AN2153" i="2" s="1"/>
  <c r="AM2154" i="2"/>
  <c r="AN2154" i="2" s="1"/>
  <c r="AM2155" i="2"/>
  <c r="AN2155" i="2" s="1"/>
  <c r="AM2156" i="2"/>
  <c r="AN2156" i="2" s="1"/>
  <c r="AM2157" i="2"/>
  <c r="AN2157" i="2" s="1"/>
  <c r="AM2158" i="2"/>
  <c r="AN2158" i="2" s="1"/>
  <c r="AM2159" i="2"/>
  <c r="AN2159" i="2" s="1"/>
  <c r="AM2160" i="2"/>
  <c r="AN2160" i="2" s="1"/>
  <c r="AM2161" i="2"/>
  <c r="AN2161" i="2" s="1"/>
  <c r="AM2162" i="2"/>
  <c r="AN2162" i="2" s="1"/>
  <c r="AM2163" i="2"/>
  <c r="AN2163" i="2" s="1"/>
  <c r="AM2164" i="2"/>
  <c r="AN2164" i="2" s="1"/>
  <c r="AM2165" i="2"/>
  <c r="AN2165" i="2" s="1"/>
  <c r="AM2166" i="2"/>
  <c r="AN2166" i="2" s="1"/>
  <c r="AM2167" i="2"/>
  <c r="AN2167" i="2" s="1"/>
  <c r="AM2168" i="2"/>
  <c r="AN2168" i="2" s="1"/>
  <c r="AM2169" i="2"/>
  <c r="AN2169" i="2" s="1"/>
  <c r="AM2170" i="2"/>
  <c r="AN2170" i="2" s="1"/>
  <c r="AM2171" i="2"/>
  <c r="AN2171" i="2" s="1"/>
  <c r="AM2172" i="2"/>
  <c r="AN2172" i="2" s="1"/>
  <c r="AM2173" i="2"/>
  <c r="AN2173" i="2" s="1"/>
  <c r="AM2174" i="2"/>
  <c r="AN2174" i="2" s="1"/>
  <c r="AM2175" i="2"/>
  <c r="AN2175" i="2" s="1"/>
  <c r="AM2176" i="2"/>
  <c r="AN2176" i="2" s="1"/>
  <c r="AM2177" i="2"/>
  <c r="AN2177" i="2" s="1"/>
  <c r="AM2178" i="2"/>
  <c r="AN2178" i="2" s="1"/>
  <c r="AM2179" i="2"/>
  <c r="AN2179" i="2" s="1"/>
  <c r="AM2180" i="2"/>
  <c r="AN2180" i="2" s="1"/>
  <c r="AM2181" i="2"/>
  <c r="AN2181" i="2" s="1"/>
  <c r="AM2182" i="2"/>
  <c r="AN2182" i="2" s="1"/>
  <c r="AM2183" i="2"/>
  <c r="AN2183" i="2" s="1"/>
  <c r="AM2184" i="2"/>
  <c r="AN2184" i="2" s="1"/>
  <c r="AM2185" i="2"/>
  <c r="AN2185" i="2" s="1"/>
  <c r="AM2186" i="2"/>
  <c r="AN2186" i="2" s="1"/>
  <c r="AM2187" i="2"/>
  <c r="AN2187" i="2" s="1"/>
  <c r="AM2188" i="2"/>
  <c r="AN2188" i="2" s="1"/>
  <c r="AM2189" i="2"/>
  <c r="AN2189" i="2" s="1"/>
  <c r="AM2190" i="2"/>
  <c r="AN2190" i="2" s="1"/>
  <c r="AM2191" i="2"/>
  <c r="AN2191" i="2" s="1"/>
  <c r="AM2192" i="2"/>
  <c r="AN2192" i="2" s="1"/>
  <c r="AM2193" i="2"/>
  <c r="AN2193" i="2" s="1"/>
  <c r="AM2194" i="2"/>
  <c r="AN2194" i="2" s="1"/>
  <c r="AM2195" i="2"/>
  <c r="AN2195" i="2" s="1"/>
  <c r="AM2196" i="2"/>
  <c r="AN2196" i="2" s="1"/>
  <c r="AM2197" i="2"/>
  <c r="AN2197" i="2" s="1"/>
  <c r="AM2198" i="2"/>
  <c r="AN2198" i="2" s="1"/>
  <c r="AM2199" i="2"/>
  <c r="AN2199" i="2" s="1"/>
  <c r="AM2200" i="2"/>
  <c r="AN2200" i="2" s="1"/>
  <c r="AM2201" i="2"/>
  <c r="AN2201" i="2" s="1"/>
  <c r="AM2202" i="2"/>
  <c r="AN2202" i="2" s="1"/>
  <c r="AM2203" i="2"/>
  <c r="AN2203" i="2" s="1"/>
  <c r="AM2204" i="2"/>
  <c r="AN2204" i="2" s="1"/>
  <c r="AM2205" i="2"/>
  <c r="AN2205" i="2" s="1"/>
  <c r="AM2206" i="2"/>
  <c r="AN2206" i="2" s="1"/>
  <c r="AM2207" i="2"/>
  <c r="AN2207" i="2" s="1"/>
  <c r="AM2208" i="2"/>
  <c r="AN2208" i="2" s="1"/>
  <c r="AM2209" i="2"/>
  <c r="AN2209" i="2" s="1"/>
  <c r="AM2210" i="2"/>
  <c r="AN2210" i="2" s="1"/>
  <c r="AM2211" i="2"/>
  <c r="AN2211" i="2" s="1"/>
  <c r="AM2212" i="2"/>
  <c r="AN2212" i="2" s="1"/>
  <c r="AM2213" i="2"/>
  <c r="AN2213" i="2" s="1"/>
  <c r="AM2214" i="2"/>
  <c r="AN2214" i="2" s="1"/>
  <c r="AM2215" i="2"/>
  <c r="AN2215" i="2" s="1"/>
  <c r="AM2216" i="2"/>
  <c r="AN2216" i="2" s="1"/>
  <c r="AM2217" i="2"/>
  <c r="AN2217" i="2" s="1"/>
  <c r="AM2218" i="2"/>
  <c r="AN2218" i="2" s="1"/>
  <c r="AM2219" i="2"/>
  <c r="AN2219" i="2" s="1"/>
  <c r="AM2220" i="2"/>
  <c r="AN2220" i="2" s="1"/>
  <c r="AM2221" i="2"/>
  <c r="AN2221" i="2" s="1"/>
  <c r="AM2222" i="2"/>
  <c r="AN2222" i="2" s="1"/>
  <c r="AM2223" i="2"/>
  <c r="AN2223" i="2" s="1"/>
  <c r="AM2224" i="2"/>
  <c r="AN2224" i="2" s="1"/>
  <c r="AM2225" i="2"/>
  <c r="AN2225" i="2" s="1"/>
  <c r="AM2226" i="2"/>
  <c r="AN2226" i="2" s="1"/>
  <c r="AM2227" i="2"/>
  <c r="AN2227" i="2" s="1"/>
  <c r="AM2228" i="2"/>
  <c r="AN2228" i="2" s="1"/>
  <c r="AM2229" i="2"/>
  <c r="AN2229" i="2" s="1"/>
  <c r="AM2230" i="2"/>
  <c r="AN2230" i="2" s="1"/>
  <c r="AM2231" i="2"/>
  <c r="AN2231" i="2" s="1"/>
  <c r="AM2232" i="2"/>
  <c r="AN2232" i="2" s="1"/>
  <c r="AM2233" i="2"/>
  <c r="AN2233" i="2" s="1"/>
  <c r="AM2234" i="2"/>
  <c r="AN2234" i="2" s="1"/>
  <c r="AM2235" i="2"/>
  <c r="AN2235" i="2" s="1"/>
  <c r="AM2236" i="2"/>
  <c r="AN2236" i="2" s="1"/>
  <c r="AM2237" i="2"/>
  <c r="AN2237" i="2" s="1"/>
  <c r="AM2238" i="2"/>
  <c r="AN2238" i="2" s="1"/>
  <c r="AM2239" i="2"/>
  <c r="AN2239" i="2" s="1"/>
  <c r="AM2240" i="2"/>
  <c r="AN2240" i="2" s="1"/>
  <c r="AM2241" i="2"/>
  <c r="AN2241" i="2" s="1"/>
  <c r="AM2242" i="2"/>
  <c r="AN2242" i="2" s="1"/>
  <c r="AM2243" i="2"/>
  <c r="AN2243" i="2" s="1"/>
  <c r="AM2244" i="2"/>
  <c r="AN2244" i="2" s="1"/>
  <c r="AM2245" i="2"/>
  <c r="AN2245" i="2" s="1"/>
  <c r="AM2246" i="2"/>
  <c r="AN2246" i="2" s="1"/>
  <c r="AM2247" i="2"/>
  <c r="AN2247" i="2" s="1"/>
  <c r="AM2248" i="2"/>
  <c r="AN2248" i="2" s="1"/>
  <c r="AM2249" i="2"/>
  <c r="AN2249" i="2" s="1"/>
  <c r="AM2250" i="2"/>
  <c r="AN2250" i="2" s="1"/>
  <c r="AM2251" i="2"/>
  <c r="AN2251" i="2" s="1"/>
  <c r="AM2252" i="2"/>
  <c r="AN2252" i="2" s="1"/>
  <c r="AM2253" i="2"/>
  <c r="AN2253" i="2" s="1"/>
  <c r="AM2254" i="2"/>
  <c r="AN2254" i="2" s="1"/>
  <c r="AM2255" i="2"/>
  <c r="AN2255" i="2" s="1"/>
  <c r="AM2256" i="2"/>
  <c r="AN2256" i="2" s="1"/>
  <c r="AM2257" i="2"/>
  <c r="AN2257" i="2" s="1"/>
  <c r="AM2258" i="2"/>
  <c r="AN2258" i="2" s="1"/>
  <c r="AM2259" i="2"/>
  <c r="AN2259" i="2" s="1"/>
  <c r="AM2260" i="2"/>
  <c r="AN2260" i="2" s="1"/>
  <c r="AM2261" i="2"/>
  <c r="AN2261" i="2" s="1"/>
  <c r="AM2262" i="2"/>
  <c r="AN2262" i="2" s="1"/>
  <c r="AM2263" i="2"/>
  <c r="AN2263" i="2" s="1"/>
  <c r="AM2264" i="2"/>
  <c r="AN2264" i="2" s="1"/>
  <c r="AM2265" i="2"/>
  <c r="AN2265" i="2" s="1"/>
  <c r="AM2266" i="2"/>
  <c r="AN2266" i="2" s="1"/>
  <c r="AM2267" i="2"/>
  <c r="AN2267" i="2" s="1"/>
  <c r="AM2268" i="2"/>
  <c r="AN2268" i="2" s="1"/>
  <c r="AM2269" i="2"/>
  <c r="AN2269" i="2" s="1"/>
  <c r="AM2270" i="2"/>
  <c r="AN2270" i="2" s="1"/>
  <c r="AM2271" i="2"/>
  <c r="AN2271" i="2" s="1"/>
  <c r="AM2272" i="2"/>
  <c r="AN2272" i="2" s="1"/>
  <c r="AM2273" i="2"/>
  <c r="AN2273" i="2" s="1"/>
  <c r="AM2274" i="2"/>
  <c r="AN2274" i="2" s="1"/>
  <c r="AM2275" i="2"/>
  <c r="AN2275" i="2" s="1"/>
  <c r="AM2276" i="2"/>
  <c r="AN2276" i="2" s="1"/>
  <c r="AM2277" i="2"/>
  <c r="AN2277" i="2" s="1"/>
  <c r="AM2278" i="2"/>
  <c r="AN2278" i="2" s="1"/>
  <c r="AM2279" i="2"/>
  <c r="AN2279" i="2" s="1"/>
  <c r="AM2280" i="2"/>
  <c r="AN2280" i="2" s="1"/>
  <c r="AM2281" i="2"/>
  <c r="AN2281" i="2" s="1"/>
  <c r="AM2282" i="2"/>
  <c r="AN2282" i="2" s="1"/>
  <c r="AM2283" i="2"/>
  <c r="AN2283" i="2" s="1"/>
  <c r="AM2284" i="2"/>
  <c r="AN2284" i="2" s="1"/>
  <c r="AM2285" i="2"/>
  <c r="AN2285" i="2" s="1"/>
  <c r="AM2286" i="2"/>
  <c r="AN2286" i="2" s="1"/>
  <c r="AM2287" i="2"/>
  <c r="AN2287" i="2" s="1"/>
  <c r="AM2288" i="2"/>
  <c r="AN2288" i="2" s="1"/>
  <c r="AM2289" i="2"/>
  <c r="AN2289" i="2" s="1"/>
  <c r="AM2290" i="2"/>
  <c r="AN2290" i="2" s="1"/>
  <c r="AM2291" i="2"/>
  <c r="AN2291" i="2" s="1"/>
  <c r="AM2292" i="2"/>
  <c r="AN2292" i="2" s="1"/>
  <c r="AM2293" i="2"/>
  <c r="AN2293" i="2" s="1"/>
  <c r="AM2294" i="2"/>
  <c r="AN2294" i="2" s="1"/>
  <c r="AM2295" i="2"/>
  <c r="AN2295" i="2" s="1"/>
  <c r="AM2296" i="2"/>
  <c r="AN2296" i="2" s="1"/>
  <c r="AM2297" i="2"/>
  <c r="AN2297" i="2" s="1"/>
  <c r="AM2298" i="2"/>
  <c r="AN2298" i="2" s="1"/>
  <c r="AM2299" i="2"/>
  <c r="AN2299" i="2" s="1"/>
  <c r="AM2300" i="2"/>
  <c r="AN2300" i="2" s="1"/>
  <c r="AM2301" i="2"/>
  <c r="AN2301" i="2" s="1"/>
  <c r="AM2302" i="2"/>
  <c r="AN2302" i="2" s="1"/>
  <c r="AM2303" i="2"/>
  <c r="AN2303" i="2" s="1"/>
  <c r="AM2304" i="2"/>
  <c r="AN2304" i="2" s="1"/>
  <c r="AM2305" i="2"/>
  <c r="AN2305" i="2" s="1"/>
  <c r="AM2306" i="2"/>
  <c r="AN2306" i="2" s="1"/>
  <c r="AM2307" i="2"/>
  <c r="AN2307" i="2" s="1"/>
  <c r="AM2308" i="2"/>
  <c r="AN2308" i="2" s="1"/>
  <c r="AM2309" i="2"/>
  <c r="AN2309" i="2" s="1"/>
  <c r="AM2310" i="2"/>
  <c r="AN2310" i="2" s="1"/>
  <c r="AM2311" i="2"/>
  <c r="AN2311" i="2" s="1"/>
  <c r="AM2312" i="2"/>
  <c r="AN2312" i="2" s="1"/>
  <c r="AM2313" i="2"/>
  <c r="AN2313" i="2" s="1"/>
  <c r="AM2314" i="2"/>
  <c r="AN2314" i="2" s="1"/>
  <c r="AM2315" i="2"/>
  <c r="AN2315" i="2" s="1"/>
  <c r="AM2316" i="2"/>
  <c r="AN2316" i="2" s="1"/>
  <c r="AM2317" i="2"/>
  <c r="AN2317" i="2" s="1"/>
  <c r="AM2318" i="2"/>
  <c r="AN2318" i="2" s="1"/>
  <c r="AM2319" i="2"/>
  <c r="AN2319" i="2" s="1"/>
  <c r="AM2320" i="2"/>
  <c r="AN2320" i="2" s="1"/>
  <c r="AM2321" i="2"/>
  <c r="AN2321" i="2" s="1"/>
  <c r="AM2322" i="2"/>
  <c r="AN2322" i="2" s="1"/>
  <c r="AM2323" i="2"/>
  <c r="AN2323" i="2" s="1"/>
  <c r="AM2324" i="2"/>
  <c r="AN2324" i="2" s="1"/>
  <c r="AM2325" i="2"/>
  <c r="AN2325" i="2" s="1"/>
  <c r="AM2326" i="2"/>
  <c r="AN2326" i="2" s="1"/>
  <c r="AM2327" i="2"/>
  <c r="AN2327" i="2" s="1"/>
  <c r="AM2328" i="2"/>
  <c r="AN2328" i="2" s="1"/>
  <c r="AM2329" i="2"/>
  <c r="AN2329" i="2" s="1"/>
  <c r="AM2330" i="2"/>
  <c r="AN2330" i="2" s="1"/>
  <c r="AM2331" i="2"/>
  <c r="AN2331" i="2" s="1"/>
  <c r="AM2332" i="2"/>
  <c r="AN2332" i="2" s="1"/>
  <c r="AM2333" i="2"/>
  <c r="AN2333" i="2" s="1"/>
  <c r="AM2334" i="2"/>
  <c r="AN2334" i="2" s="1"/>
  <c r="AM2335" i="2"/>
  <c r="AN2335" i="2" s="1"/>
  <c r="AM2336" i="2"/>
  <c r="AN2336" i="2" s="1"/>
  <c r="AM2337" i="2"/>
  <c r="AN2337" i="2" s="1"/>
  <c r="AM2338" i="2"/>
  <c r="AN2338" i="2" s="1"/>
  <c r="AM2339" i="2"/>
  <c r="AN2339" i="2" s="1"/>
  <c r="AM2340" i="2"/>
  <c r="AN2340" i="2" s="1"/>
  <c r="AM2341" i="2"/>
  <c r="AN2341" i="2" s="1"/>
  <c r="AM2342" i="2"/>
  <c r="AN2342" i="2" s="1"/>
  <c r="AM2343" i="2"/>
  <c r="AN2343" i="2" s="1"/>
  <c r="AM2344" i="2"/>
  <c r="AN2344" i="2" s="1"/>
  <c r="AM2345" i="2"/>
  <c r="AN2345" i="2" s="1"/>
  <c r="AM2346" i="2"/>
  <c r="AN2346" i="2" s="1"/>
  <c r="AM2347" i="2"/>
  <c r="AN2347" i="2" s="1"/>
  <c r="AM2348" i="2"/>
  <c r="AN2348" i="2" s="1"/>
  <c r="AM2349" i="2"/>
  <c r="AN2349" i="2" s="1"/>
  <c r="AM2350" i="2"/>
  <c r="AN2350" i="2" s="1"/>
  <c r="AM2351" i="2"/>
  <c r="AN2351" i="2" s="1"/>
  <c r="AM2352" i="2"/>
  <c r="AN2352" i="2" s="1"/>
  <c r="AM2353" i="2"/>
  <c r="AN2353" i="2" s="1"/>
  <c r="AM2354" i="2"/>
  <c r="AN2354" i="2" s="1"/>
  <c r="AM2355" i="2"/>
  <c r="AN2355" i="2" s="1"/>
  <c r="AM2356" i="2"/>
  <c r="AN2356" i="2" s="1"/>
  <c r="AM2357" i="2"/>
  <c r="AN2357" i="2" s="1"/>
  <c r="AM2358" i="2"/>
  <c r="AN2358" i="2" s="1"/>
  <c r="AM2359" i="2"/>
  <c r="AN2359" i="2" s="1"/>
  <c r="AM2360" i="2"/>
  <c r="AN2360" i="2" s="1"/>
  <c r="AM2361" i="2"/>
  <c r="AN2361" i="2" s="1"/>
  <c r="AM2362" i="2"/>
  <c r="AN2362" i="2" s="1"/>
  <c r="AM2363" i="2"/>
  <c r="AN2363" i="2" s="1"/>
  <c r="AM2364" i="2"/>
  <c r="AN2364" i="2" s="1"/>
  <c r="AM2365" i="2"/>
  <c r="AN2365" i="2" s="1"/>
  <c r="AM2366" i="2"/>
  <c r="AN2366" i="2" s="1"/>
  <c r="AM2367" i="2"/>
  <c r="AN2367" i="2" s="1"/>
  <c r="AM2368" i="2"/>
  <c r="AN2368" i="2" s="1"/>
  <c r="AM2369" i="2"/>
  <c r="AN2369" i="2" s="1"/>
  <c r="AM2370" i="2"/>
  <c r="AN2370" i="2" s="1"/>
  <c r="AM2371" i="2"/>
  <c r="AN2371" i="2" s="1"/>
  <c r="AM2372" i="2"/>
  <c r="AN2372" i="2" s="1"/>
  <c r="AM2373" i="2"/>
  <c r="AN2373" i="2" s="1"/>
  <c r="AM2374" i="2"/>
  <c r="AN2374" i="2" s="1"/>
  <c r="AM2375" i="2"/>
  <c r="AN2375" i="2" s="1"/>
  <c r="AM2376" i="2"/>
  <c r="AN2376" i="2" s="1"/>
  <c r="AM2377" i="2"/>
  <c r="AN2377" i="2" s="1"/>
  <c r="AM2378" i="2"/>
  <c r="AN2378" i="2" s="1"/>
  <c r="AM2379" i="2"/>
  <c r="AN2379" i="2" s="1"/>
  <c r="AM2380" i="2"/>
  <c r="AN2380" i="2" s="1"/>
  <c r="AM2381" i="2"/>
  <c r="AN2381" i="2" s="1"/>
  <c r="AM2382" i="2"/>
  <c r="AN2382" i="2" s="1"/>
  <c r="AM2383" i="2"/>
  <c r="AN2383" i="2" s="1"/>
  <c r="AM2384" i="2"/>
  <c r="AN2384" i="2" s="1"/>
  <c r="AM2385" i="2"/>
  <c r="AN2385" i="2" s="1"/>
  <c r="AM2386" i="2"/>
  <c r="AN2386" i="2" s="1"/>
  <c r="AM2387" i="2"/>
  <c r="AN2387" i="2" s="1"/>
  <c r="AM2388" i="2"/>
  <c r="AN2388" i="2" s="1"/>
  <c r="AM2389" i="2"/>
  <c r="AN2389" i="2" s="1"/>
  <c r="AM2390" i="2"/>
  <c r="AN2390" i="2" s="1"/>
  <c r="AM2391" i="2"/>
  <c r="AN2391" i="2" s="1"/>
  <c r="AM2392" i="2"/>
  <c r="AN2392" i="2" s="1"/>
  <c r="AM2393" i="2"/>
  <c r="AN2393" i="2" s="1"/>
  <c r="AM2394" i="2"/>
  <c r="AN2394" i="2" s="1"/>
  <c r="AM2395" i="2"/>
  <c r="AN2395" i="2" s="1"/>
  <c r="AM2396" i="2"/>
  <c r="AN2396" i="2" s="1"/>
  <c r="AM2397" i="2"/>
  <c r="AN2397" i="2" s="1"/>
  <c r="AM2398" i="2"/>
  <c r="AN2398" i="2" s="1"/>
  <c r="AM2399" i="2"/>
  <c r="AN2399" i="2" s="1"/>
  <c r="AM2400" i="2"/>
  <c r="AN2400" i="2" s="1"/>
  <c r="AM2401" i="2"/>
  <c r="AN2401" i="2" s="1"/>
  <c r="AM2402" i="2"/>
  <c r="AN2402" i="2" s="1"/>
  <c r="AM2403" i="2"/>
  <c r="AN2403" i="2" s="1"/>
  <c r="AM2404" i="2"/>
  <c r="AN2404" i="2" s="1"/>
  <c r="AM2405" i="2"/>
  <c r="AN2405" i="2" s="1"/>
  <c r="AM2406" i="2"/>
  <c r="AN2406" i="2" s="1"/>
  <c r="AM2407" i="2"/>
  <c r="AN2407" i="2" s="1"/>
  <c r="AM2408" i="2"/>
  <c r="AN2408" i="2" s="1"/>
  <c r="AM2409" i="2"/>
  <c r="AN2409" i="2" s="1"/>
  <c r="AM2410" i="2"/>
  <c r="AN2410" i="2" s="1"/>
  <c r="AM2411" i="2"/>
  <c r="AN2411" i="2" s="1"/>
  <c r="AM2412" i="2"/>
  <c r="AN2412" i="2" s="1"/>
  <c r="AM2413" i="2"/>
  <c r="AN2413" i="2" s="1"/>
  <c r="AM2414" i="2"/>
  <c r="AN2414" i="2" s="1"/>
  <c r="AM2415" i="2"/>
  <c r="AN2415" i="2" s="1"/>
  <c r="AM2416" i="2"/>
  <c r="AN2416" i="2" s="1"/>
  <c r="AM2417" i="2"/>
  <c r="AN2417" i="2" s="1"/>
  <c r="AM2418" i="2"/>
  <c r="AN2418" i="2" s="1"/>
  <c r="AM2419" i="2"/>
  <c r="AN2419" i="2" s="1"/>
  <c r="AM2420" i="2"/>
  <c r="AN2420" i="2" s="1"/>
  <c r="AM2421" i="2"/>
  <c r="AN2421" i="2" s="1"/>
  <c r="AM2422" i="2"/>
  <c r="AN2422" i="2" s="1"/>
  <c r="AM2423" i="2"/>
  <c r="AN2423" i="2" s="1"/>
  <c r="AM2424" i="2"/>
  <c r="AN2424" i="2" s="1"/>
  <c r="AM2425" i="2"/>
  <c r="AN2425" i="2" s="1"/>
  <c r="AM2426" i="2"/>
  <c r="AN2426" i="2" s="1"/>
  <c r="AM2427" i="2"/>
  <c r="AN2427" i="2" s="1"/>
  <c r="AM2428" i="2"/>
  <c r="AN2428" i="2" s="1"/>
  <c r="AM2429" i="2"/>
  <c r="AN2429" i="2" s="1"/>
  <c r="AM2430" i="2"/>
  <c r="AN2430" i="2" s="1"/>
  <c r="AM2431" i="2"/>
  <c r="AN2431" i="2" s="1"/>
  <c r="AM2432" i="2"/>
  <c r="AN2432" i="2" s="1"/>
  <c r="AM2433" i="2"/>
  <c r="AN2433" i="2" s="1"/>
  <c r="AM2434" i="2"/>
  <c r="AN2434" i="2" s="1"/>
  <c r="AM2435" i="2"/>
  <c r="AN2435" i="2" s="1"/>
  <c r="AM2436" i="2"/>
  <c r="AN2436" i="2" s="1"/>
  <c r="AM2437" i="2"/>
  <c r="AN2437" i="2" s="1"/>
  <c r="AM2438" i="2"/>
  <c r="AN2438" i="2" s="1"/>
  <c r="AM2439" i="2"/>
  <c r="AN2439" i="2" s="1"/>
  <c r="AM2440" i="2"/>
  <c r="AN2440" i="2" s="1"/>
  <c r="AM2441" i="2"/>
  <c r="AN2441" i="2" s="1"/>
  <c r="AM2442" i="2"/>
  <c r="AN2442" i="2" s="1"/>
  <c r="AM2443" i="2"/>
  <c r="AN2443" i="2" s="1"/>
  <c r="AM2444" i="2"/>
  <c r="AN2444" i="2" s="1"/>
  <c r="AM2445" i="2"/>
  <c r="AN2445" i="2" s="1"/>
  <c r="AM2446" i="2"/>
  <c r="AN2446" i="2" s="1"/>
  <c r="AM2447" i="2"/>
  <c r="AN2447" i="2" s="1"/>
  <c r="AM2448" i="2"/>
  <c r="AN2448" i="2" s="1"/>
  <c r="AM2449" i="2"/>
  <c r="AN2449" i="2" s="1"/>
  <c r="AM2450" i="2"/>
  <c r="AN2450" i="2" s="1"/>
  <c r="AM2451" i="2"/>
  <c r="AN2451" i="2" s="1"/>
  <c r="AM2452" i="2"/>
  <c r="AN2452" i="2" s="1"/>
  <c r="AM2453" i="2"/>
  <c r="AN2453" i="2" s="1"/>
  <c r="AM2454" i="2"/>
  <c r="AN2454" i="2" s="1"/>
  <c r="AM2455" i="2"/>
  <c r="AN2455" i="2" s="1"/>
  <c r="AM2456" i="2"/>
  <c r="AN2456" i="2" s="1"/>
  <c r="AM2457" i="2"/>
  <c r="AN2457" i="2" s="1"/>
  <c r="AM2458" i="2"/>
  <c r="AN2458" i="2" s="1"/>
  <c r="AM2459" i="2"/>
  <c r="AN2459" i="2" s="1"/>
  <c r="AM2460" i="2"/>
  <c r="AN2460" i="2" s="1"/>
  <c r="AM2461" i="2"/>
  <c r="AN2461" i="2" s="1"/>
  <c r="AM2462" i="2"/>
  <c r="AN2462" i="2" s="1"/>
  <c r="AM2463" i="2"/>
  <c r="AN2463" i="2" s="1"/>
  <c r="AM2464" i="2"/>
  <c r="AN2464" i="2" s="1"/>
  <c r="AM2465" i="2"/>
  <c r="AN2465" i="2" s="1"/>
  <c r="AM2466" i="2"/>
  <c r="AN2466" i="2" s="1"/>
  <c r="AM2467" i="2"/>
  <c r="AN2467" i="2" s="1"/>
  <c r="AM2468" i="2"/>
  <c r="AN2468" i="2" s="1"/>
  <c r="AM2469" i="2"/>
  <c r="AN2469" i="2" s="1"/>
  <c r="AM2470" i="2"/>
  <c r="AN2470" i="2" s="1"/>
  <c r="AM2471" i="2"/>
  <c r="AN2471" i="2" s="1"/>
  <c r="AM2472" i="2"/>
  <c r="AN2472" i="2" s="1"/>
  <c r="AM2473" i="2"/>
  <c r="AN2473" i="2" s="1"/>
  <c r="AM2474" i="2"/>
  <c r="AN2474" i="2" s="1"/>
  <c r="AM2475" i="2"/>
  <c r="AN2475" i="2" s="1"/>
  <c r="AM2476" i="2"/>
  <c r="AN2476" i="2" s="1"/>
  <c r="AM2477" i="2"/>
  <c r="AN2477" i="2" s="1"/>
  <c r="AM2478" i="2"/>
  <c r="AN2478" i="2" s="1"/>
  <c r="AM2479" i="2"/>
  <c r="AN2479" i="2" s="1"/>
  <c r="AM2480" i="2"/>
  <c r="AN2480" i="2" s="1"/>
  <c r="AM2481" i="2"/>
  <c r="AN2481" i="2" s="1"/>
  <c r="AM2482" i="2"/>
  <c r="AN2482" i="2" s="1"/>
  <c r="AM2483" i="2"/>
  <c r="AN2483" i="2" s="1"/>
  <c r="AM2484" i="2"/>
  <c r="AN2484" i="2" s="1"/>
  <c r="AM2485" i="2"/>
  <c r="AN2485" i="2" s="1"/>
  <c r="AM2486" i="2"/>
  <c r="AN2486" i="2" s="1"/>
  <c r="AM2487" i="2"/>
  <c r="AN2487" i="2" s="1"/>
  <c r="AM2488" i="2"/>
  <c r="AN2488" i="2" s="1"/>
  <c r="AM2489" i="2"/>
  <c r="AN2489" i="2" s="1"/>
  <c r="AM2490" i="2"/>
  <c r="AN2490" i="2" s="1"/>
  <c r="AM2491" i="2"/>
  <c r="AN2491" i="2" s="1"/>
  <c r="AM2492" i="2"/>
  <c r="AN2492" i="2" s="1"/>
  <c r="AM2493" i="2"/>
  <c r="AN2493" i="2" s="1"/>
  <c r="AM2494" i="2"/>
  <c r="AN2494" i="2" s="1"/>
  <c r="AM2495" i="2"/>
  <c r="AN2495" i="2" s="1"/>
  <c r="AM2496" i="2"/>
  <c r="AN2496" i="2" s="1"/>
  <c r="AM2497" i="2"/>
  <c r="AN2497" i="2" s="1"/>
  <c r="AM2498" i="2"/>
  <c r="AN2498" i="2" s="1"/>
  <c r="AM2499" i="2"/>
  <c r="AN2499" i="2" s="1"/>
  <c r="AM2500" i="2"/>
  <c r="AN2500" i="2" s="1"/>
  <c r="AM2501" i="2"/>
  <c r="AN2501" i="2" s="1"/>
  <c r="AM2502" i="2"/>
  <c r="AN2502" i="2" s="1"/>
  <c r="AM2503" i="2"/>
  <c r="AN2503" i="2" s="1"/>
  <c r="AM2504" i="2"/>
  <c r="AN2504" i="2" s="1"/>
  <c r="AM2505" i="2"/>
  <c r="AN2505" i="2" s="1"/>
  <c r="AM2506" i="2"/>
  <c r="AN2506" i="2" s="1"/>
  <c r="AM2507" i="2"/>
  <c r="AN2507" i="2" s="1"/>
  <c r="AM2508" i="2"/>
  <c r="AN2508" i="2" s="1"/>
  <c r="AM2509" i="2"/>
  <c r="AN2509" i="2" s="1"/>
  <c r="AM2510" i="2"/>
  <c r="AN2510" i="2" s="1"/>
  <c r="AM2511" i="2"/>
  <c r="AN2511" i="2" s="1"/>
  <c r="AM2512" i="2"/>
  <c r="AN2512" i="2" s="1"/>
  <c r="AM2513" i="2"/>
  <c r="AN2513" i="2" s="1"/>
  <c r="AM2514" i="2"/>
  <c r="AN2514" i="2" s="1"/>
  <c r="AM2515" i="2"/>
  <c r="AN2515" i="2" s="1"/>
  <c r="AM2516" i="2"/>
  <c r="AN2516" i="2" s="1"/>
  <c r="AM2517" i="2"/>
  <c r="AN2517" i="2" s="1"/>
  <c r="AM2518" i="2"/>
  <c r="AN2518" i="2" s="1"/>
  <c r="AM2519" i="2"/>
  <c r="AN2519" i="2" s="1"/>
  <c r="AM2520" i="2"/>
  <c r="AN2520" i="2" s="1"/>
  <c r="AM2521" i="2"/>
  <c r="AN2521" i="2" s="1"/>
  <c r="AM2522" i="2"/>
  <c r="AN2522" i="2" s="1"/>
  <c r="AM2523" i="2"/>
  <c r="AN2523" i="2" s="1"/>
  <c r="AM2524" i="2"/>
  <c r="AN2524" i="2" s="1"/>
  <c r="AM2525" i="2"/>
  <c r="AN2525" i="2" s="1"/>
  <c r="AM2526" i="2"/>
  <c r="AN2526" i="2" s="1"/>
  <c r="AM2527" i="2"/>
  <c r="AN2527" i="2" s="1"/>
  <c r="AM2528" i="2"/>
  <c r="AN2528" i="2" s="1"/>
  <c r="AM2529" i="2"/>
  <c r="AN2529" i="2" s="1"/>
  <c r="AM2530" i="2"/>
  <c r="AN2530" i="2" s="1"/>
  <c r="AM2531" i="2"/>
  <c r="AN2531" i="2" s="1"/>
  <c r="AM2532" i="2"/>
  <c r="AN2532" i="2" s="1"/>
  <c r="AM2533" i="2"/>
  <c r="AN2533" i="2" s="1"/>
  <c r="AM2534" i="2"/>
  <c r="AN2534" i="2" s="1"/>
  <c r="AM2535" i="2"/>
  <c r="AN2535" i="2" s="1"/>
  <c r="AM2536" i="2"/>
  <c r="AN2536" i="2" s="1"/>
  <c r="AM2537" i="2"/>
  <c r="AN2537" i="2" s="1"/>
  <c r="AM2538" i="2"/>
  <c r="AN2538" i="2" s="1"/>
  <c r="AM2539" i="2"/>
  <c r="AN2539" i="2" s="1"/>
  <c r="AM2540" i="2"/>
  <c r="AN2540" i="2" s="1"/>
  <c r="AM2541" i="2"/>
  <c r="AN2541" i="2" s="1"/>
  <c r="AM2542" i="2"/>
  <c r="AN2542" i="2" s="1"/>
  <c r="AM2543" i="2"/>
  <c r="AN2543" i="2" s="1"/>
  <c r="AM2544" i="2"/>
  <c r="AN2544" i="2" s="1"/>
  <c r="AM2545" i="2"/>
  <c r="AN2545" i="2" s="1"/>
  <c r="AM2546" i="2"/>
  <c r="AN2546" i="2" s="1"/>
  <c r="AM2547" i="2"/>
  <c r="AN2547" i="2" s="1"/>
  <c r="AM2548" i="2"/>
  <c r="AN2548" i="2" s="1"/>
  <c r="AM2549" i="2"/>
  <c r="AN2549" i="2" s="1"/>
  <c r="AM2550" i="2"/>
  <c r="AN2550" i="2" s="1"/>
  <c r="AM2551" i="2"/>
  <c r="AN2551" i="2" s="1"/>
  <c r="AM2552" i="2"/>
  <c r="AN2552" i="2" s="1"/>
  <c r="AM2553" i="2"/>
  <c r="AN2553" i="2" s="1"/>
  <c r="AM2554" i="2"/>
  <c r="AN2554" i="2" s="1"/>
  <c r="AM2555" i="2"/>
  <c r="AN2555" i="2" s="1"/>
  <c r="AM2556" i="2"/>
  <c r="AN2556" i="2" s="1"/>
  <c r="AM2557" i="2"/>
  <c r="AN2557" i="2" s="1"/>
  <c r="AM2558" i="2"/>
  <c r="AN2558" i="2" s="1"/>
  <c r="AM2559" i="2"/>
  <c r="AN2559" i="2" s="1"/>
  <c r="AM2560" i="2"/>
  <c r="AN2560" i="2" s="1"/>
  <c r="AM2561" i="2"/>
  <c r="AN2561" i="2" s="1"/>
  <c r="AM2562" i="2"/>
  <c r="AN2562" i="2" s="1"/>
  <c r="AM2563" i="2"/>
  <c r="AN2563" i="2" s="1"/>
  <c r="AM2564" i="2"/>
  <c r="AN2564" i="2" s="1"/>
  <c r="AM2565" i="2"/>
  <c r="AN2565" i="2" s="1"/>
  <c r="AM2566" i="2"/>
  <c r="AN2566" i="2" s="1"/>
  <c r="AM2567" i="2"/>
  <c r="AN2567" i="2" s="1"/>
  <c r="AM2568" i="2"/>
  <c r="AN2568" i="2" s="1"/>
  <c r="AM2569" i="2"/>
  <c r="AN2569" i="2" s="1"/>
  <c r="AM2570" i="2"/>
  <c r="AN2570" i="2" s="1"/>
  <c r="AM2571" i="2"/>
  <c r="AN2571" i="2" s="1"/>
  <c r="AM2572" i="2"/>
  <c r="AN2572" i="2" s="1"/>
  <c r="AM2573" i="2"/>
  <c r="AN2573" i="2" s="1"/>
  <c r="AM2574" i="2"/>
  <c r="AN2574" i="2" s="1"/>
  <c r="AM2575" i="2"/>
  <c r="AN2575" i="2" s="1"/>
  <c r="AM2576" i="2"/>
  <c r="AN2576" i="2" s="1"/>
  <c r="AM2577" i="2"/>
  <c r="AN2577" i="2" s="1"/>
  <c r="AM2578" i="2"/>
  <c r="AN2578" i="2" s="1"/>
  <c r="AM2579" i="2"/>
  <c r="AN2579" i="2" s="1"/>
  <c r="AM2580" i="2"/>
  <c r="AN2580" i="2" s="1"/>
  <c r="AM2581" i="2"/>
  <c r="AN2581" i="2" s="1"/>
  <c r="AM2582" i="2"/>
  <c r="AN2582" i="2" s="1"/>
  <c r="AM2583" i="2"/>
  <c r="AN2583" i="2" s="1"/>
  <c r="AM2584" i="2"/>
  <c r="AN2584" i="2" s="1"/>
  <c r="AM2585" i="2"/>
  <c r="AN2585" i="2" s="1"/>
  <c r="AM2586" i="2"/>
  <c r="AN2586" i="2" s="1"/>
  <c r="AM2587" i="2"/>
  <c r="AN2587" i="2" s="1"/>
  <c r="AM2588" i="2"/>
  <c r="AN2588" i="2" s="1"/>
  <c r="AM2589" i="2"/>
  <c r="AN2589" i="2" s="1"/>
  <c r="AM2590" i="2"/>
  <c r="AN2590" i="2" s="1"/>
  <c r="AM2591" i="2"/>
  <c r="AN2591" i="2" s="1"/>
  <c r="AM2592" i="2"/>
  <c r="AN2592" i="2" s="1"/>
  <c r="AM2593" i="2"/>
  <c r="AN2593" i="2" s="1"/>
  <c r="AM2594" i="2"/>
  <c r="AN2594" i="2" s="1"/>
  <c r="AM2595" i="2"/>
  <c r="AN2595" i="2" s="1"/>
  <c r="AM2596" i="2"/>
  <c r="AN2596" i="2" s="1"/>
  <c r="AM2597" i="2"/>
  <c r="AN2597" i="2" s="1"/>
  <c r="AM2598" i="2"/>
  <c r="AN2598" i="2" s="1"/>
  <c r="AM2599" i="2"/>
  <c r="AN2599" i="2" s="1"/>
  <c r="AM2600" i="2"/>
  <c r="AN2600" i="2" s="1"/>
  <c r="AM2601" i="2"/>
  <c r="AN2601" i="2" s="1"/>
  <c r="AM2602" i="2"/>
  <c r="AN2602" i="2" s="1"/>
  <c r="AM2603" i="2"/>
  <c r="AN2603" i="2" s="1"/>
  <c r="AM2604" i="2"/>
  <c r="AN2604" i="2" s="1"/>
  <c r="AM2605" i="2"/>
  <c r="AN2605" i="2" s="1"/>
  <c r="AM2606" i="2"/>
  <c r="AN2606" i="2" s="1"/>
  <c r="AM2607" i="2"/>
  <c r="AN2607" i="2" s="1"/>
  <c r="AM2608" i="2"/>
  <c r="AN2608" i="2" s="1"/>
  <c r="AM2609" i="2"/>
  <c r="AN2609" i="2" s="1"/>
  <c r="AM2610" i="2"/>
  <c r="AN2610" i="2" s="1"/>
  <c r="AM2611" i="2"/>
  <c r="AN2611" i="2" s="1"/>
  <c r="AM2612" i="2"/>
  <c r="AN2612" i="2" s="1"/>
  <c r="AM2613" i="2"/>
  <c r="AN2613" i="2" s="1"/>
  <c r="AM2614" i="2"/>
  <c r="AN2614" i="2" s="1"/>
  <c r="AM2615" i="2"/>
  <c r="AN2615" i="2" s="1"/>
  <c r="AM2616" i="2"/>
  <c r="AN2616" i="2" s="1"/>
  <c r="AM2617" i="2"/>
  <c r="AN2617" i="2" s="1"/>
  <c r="AM2618" i="2"/>
  <c r="AN2618" i="2" s="1"/>
  <c r="AM2619" i="2"/>
  <c r="AN2619" i="2" s="1"/>
  <c r="AM2620" i="2"/>
  <c r="AN2620" i="2" s="1"/>
  <c r="AM2621" i="2"/>
  <c r="AN2621" i="2" s="1"/>
  <c r="AM2622" i="2"/>
  <c r="AN2622" i="2" s="1"/>
  <c r="AM2623" i="2"/>
  <c r="AN2623" i="2" s="1"/>
  <c r="AM2624" i="2"/>
  <c r="AN2624" i="2" s="1"/>
  <c r="AM2625" i="2"/>
  <c r="AN2625" i="2" s="1"/>
  <c r="AM2626" i="2"/>
  <c r="AN2626" i="2" s="1"/>
  <c r="AM2627" i="2"/>
  <c r="AN2627" i="2" s="1"/>
  <c r="AM2628" i="2"/>
  <c r="AN2628" i="2" s="1"/>
  <c r="AM2629" i="2"/>
  <c r="AN2629" i="2" s="1"/>
  <c r="AM2630" i="2"/>
  <c r="AN2630" i="2" s="1"/>
  <c r="AM2631" i="2"/>
  <c r="AN2631" i="2" s="1"/>
  <c r="AM2632" i="2"/>
  <c r="AN2632" i="2" s="1"/>
  <c r="AM2633" i="2"/>
  <c r="AN2633" i="2" s="1"/>
  <c r="AM2634" i="2"/>
  <c r="AN2634" i="2" s="1"/>
  <c r="AM2635" i="2"/>
  <c r="AN2635" i="2" s="1"/>
  <c r="AM2636" i="2"/>
  <c r="AN2636" i="2" s="1"/>
  <c r="AM2637" i="2"/>
  <c r="AN2637" i="2" s="1"/>
  <c r="AM2638" i="2"/>
  <c r="AN2638" i="2" s="1"/>
  <c r="AM2639" i="2"/>
  <c r="AN2639" i="2" s="1"/>
  <c r="AM2640" i="2"/>
  <c r="AN2640" i="2" s="1"/>
  <c r="AM2641" i="2"/>
  <c r="AN2641" i="2" s="1"/>
  <c r="AM2642" i="2"/>
  <c r="AN2642" i="2" s="1"/>
  <c r="AM2643" i="2"/>
  <c r="AN2643" i="2" s="1"/>
  <c r="AM2644" i="2"/>
  <c r="AN2644" i="2" s="1"/>
  <c r="AM2645" i="2"/>
  <c r="AN2645" i="2" s="1"/>
  <c r="AM2646" i="2"/>
  <c r="AN2646" i="2" s="1"/>
  <c r="AM2647" i="2"/>
  <c r="AN2647" i="2" s="1"/>
  <c r="AM2648" i="2"/>
  <c r="AN2648" i="2" s="1"/>
  <c r="AM2649" i="2"/>
  <c r="AN2649" i="2" s="1"/>
  <c r="AM2650" i="2"/>
  <c r="AN2650" i="2" s="1"/>
  <c r="AM2651" i="2"/>
  <c r="AN2651" i="2" s="1"/>
  <c r="AM2652" i="2"/>
  <c r="AN2652" i="2" s="1"/>
  <c r="AM2653" i="2"/>
  <c r="AN2653" i="2" s="1"/>
  <c r="AM2654" i="2"/>
  <c r="AN2654" i="2" s="1"/>
  <c r="AM2655" i="2"/>
  <c r="AN2655" i="2" s="1"/>
  <c r="AM2656" i="2"/>
  <c r="AN2656" i="2" s="1"/>
  <c r="AM2657" i="2"/>
  <c r="AN2657" i="2" s="1"/>
  <c r="AM2658" i="2"/>
  <c r="AN2658" i="2" s="1"/>
  <c r="AM2659" i="2"/>
  <c r="AN2659" i="2" s="1"/>
  <c r="AM2660" i="2"/>
  <c r="AN2660" i="2" s="1"/>
  <c r="AM2661" i="2"/>
  <c r="AN2661" i="2" s="1"/>
  <c r="AM2662" i="2"/>
  <c r="AN2662" i="2" s="1"/>
  <c r="AM2663" i="2"/>
  <c r="AN2663" i="2" s="1"/>
  <c r="AM2664" i="2"/>
  <c r="AN2664" i="2" s="1"/>
  <c r="AM2665" i="2"/>
  <c r="AN2665" i="2" s="1"/>
  <c r="AM2666" i="2"/>
  <c r="AN2666" i="2" s="1"/>
  <c r="AM2667" i="2"/>
  <c r="AN2667" i="2" s="1"/>
  <c r="AM2668" i="2"/>
  <c r="AN2668" i="2" s="1"/>
  <c r="AM2669" i="2"/>
  <c r="AN2669" i="2" s="1"/>
  <c r="AM2670" i="2"/>
  <c r="AN2670" i="2" s="1"/>
  <c r="AM2671" i="2"/>
  <c r="AN2671" i="2" s="1"/>
  <c r="AM2672" i="2"/>
  <c r="AN2672" i="2" s="1"/>
  <c r="AM2673" i="2"/>
  <c r="AN2673" i="2" s="1"/>
  <c r="AM2674" i="2"/>
  <c r="AN2674" i="2" s="1"/>
  <c r="AM2675" i="2"/>
  <c r="AN2675" i="2" s="1"/>
  <c r="AM2676" i="2"/>
  <c r="AN2676" i="2" s="1"/>
  <c r="AM2677" i="2"/>
  <c r="AN2677" i="2" s="1"/>
  <c r="AM2678" i="2"/>
  <c r="AN2678" i="2" s="1"/>
  <c r="AM2679" i="2"/>
  <c r="AN2679" i="2" s="1"/>
  <c r="AM2680" i="2"/>
  <c r="AN2680" i="2" s="1"/>
  <c r="AM2681" i="2"/>
  <c r="AN2681" i="2" s="1"/>
  <c r="AM2682" i="2"/>
  <c r="AN2682" i="2" s="1"/>
  <c r="AM2683" i="2"/>
  <c r="AN2683" i="2" s="1"/>
  <c r="AM2684" i="2"/>
  <c r="AN2684" i="2" s="1"/>
  <c r="AM2685" i="2"/>
  <c r="AN2685" i="2" s="1"/>
  <c r="AM2686" i="2"/>
  <c r="AN2686" i="2" s="1"/>
  <c r="AM2687" i="2"/>
  <c r="AN2687" i="2" s="1"/>
  <c r="AM2688" i="2"/>
  <c r="AN2688" i="2" s="1"/>
  <c r="AM2689" i="2"/>
  <c r="AN2689" i="2" s="1"/>
  <c r="AM2690" i="2"/>
  <c r="AN2690" i="2" s="1"/>
  <c r="AM2691" i="2"/>
  <c r="AN2691" i="2" s="1"/>
  <c r="AM2692" i="2"/>
  <c r="AN2692" i="2" s="1"/>
  <c r="AM2693" i="2"/>
  <c r="AN2693" i="2" s="1"/>
  <c r="AM2694" i="2"/>
  <c r="AN2694" i="2" s="1"/>
  <c r="AM2695" i="2"/>
  <c r="AN2695" i="2" s="1"/>
  <c r="AM2696" i="2"/>
  <c r="AN2696" i="2" s="1"/>
  <c r="AM2697" i="2"/>
  <c r="AN2697" i="2" s="1"/>
  <c r="AM2698" i="2"/>
  <c r="AN2698" i="2" s="1"/>
  <c r="AM2699" i="2"/>
  <c r="AN2699" i="2" s="1"/>
  <c r="AM2700" i="2"/>
  <c r="AN2700" i="2" s="1"/>
  <c r="AM2701" i="2"/>
  <c r="AN2701" i="2" s="1"/>
  <c r="AM2702" i="2"/>
  <c r="AN2702" i="2" s="1"/>
  <c r="AM2703" i="2"/>
  <c r="AN2703" i="2" s="1"/>
  <c r="AM2704" i="2"/>
  <c r="AN2704" i="2" s="1"/>
  <c r="AM2705" i="2"/>
  <c r="AN2705" i="2" s="1"/>
  <c r="AM2706" i="2"/>
  <c r="AN2706" i="2" s="1"/>
  <c r="AM2707" i="2"/>
  <c r="AN2707" i="2" s="1"/>
  <c r="AM2708" i="2"/>
  <c r="AN2708" i="2" s="1"/>
  <c r="AM2709" i="2"/>
  <c r="AN2709" i="2" s="1"/>
  <c r="AM2710" i="2"/>
  <c r="AN2710" i="2" s="1"/>
  <c r="AM2711" i="2"/>
  <c r="AN2711" i="2" s="1"/>
  <c r="AM2712" i="2"/>
  <c r="AN2712" i="2" s="1"/>
  <c r="AM2713" i="2"/>
  <c r="AN2713" i="2" s="1"/>
  <c r="AM2714" i="2"/>
  <c r="AN2714" i="2" s="1"/>
  <c r="AM2715" i="2"/>
  <c r="AN2715" i="2" s="1"/>
  <c r="AM2716" i="2"/>
  <c r="AN2716" i="2" s="1"/>
  <c r="AM2717" i="2"/>
  <c r="AN2717" i="2" s="1"/>
  <c r="AM2718" i="2"/>
  <c r="AN2718" i="2" s="1"/>
  <c r="AM2719" i="2"/>
  <c r="AN2719" i="2" s="1"/>
  <c r="AM2720" i="2"/>
  <c r="AN2720" i="2" s="1"/>
  <c r="AM2721" i="2"/>
  <c r="AN2721" i="2" s="1"/>
  <c r="AM2722" i="2"/>
  <c r="AN2722" i="2" s="1"/>
  <c r="AM2723" i="2"/>
  <c r="AN2723" i="2" s="1"/>
  <c r="AM2724" i="2"/>
  <c r="AN2724" i="2" s="1"/>
  <c r="AM2725" i="2"/>
  <c r="AN2725" i="2" s="1"/>
  <c r="AM2726" i="2"/>
  <c r="AN2726" i="2" s="1"/>
  <c r="AM2727" i="2"/>
  <c r="AN2727" i="2" s="1"/>
  <c r="AM2728" i="2"/>
  <c r="AN2728" i="2" s="1"/>
  <c r="AM2729" i="2"/>
  <c r="AN2729" i="2" s="1"/>
  <c r="AM2730" i="2"/>
  <c r="AN2730" i="2" s="1"/>
  <c r="AM2731" i="2"/>
  <c r="AN2731" i="2" s="1"/>
  <c r="AM2732" i="2"/>
  <c r="AN2732" i="2" s="1"/>
  <c r="AM2733" i="2"/>
  <c r="AN2733" i="2" s="1"/>
  <c r="AM2734" i="2"/>
  <c r="AN2734" i="2" s="1"/>
  <c r="AM2735" i="2"/>
  <c r="AN2735" i="2" s="1"/>
  <c r="AM2736" i="2"/>
  <c r="AN2736" i="2" s="1"/>
  <c r="AM2737" i="2"/>
  <c r="AN2737" i="2" s="1"/>
  <c r="AM2738" i="2"/>
  <c r="AN2738" i="2" s="1"/>
  <c r="AM2739" i="2"/>
  <c r="AN2739" i="2" s="1"/>
  <c r="AM2740" i="2"/>
  <c r="AN2740" i="2" s="1"/>
  <c r="AM2741" i="2"/>
  <c r="AN2741" i="2" s="1"/>
  <c r="AM2742" i="2"/>
  <c r="AN2742" i="2" s="1"/>
  <c r="AM2743" i="2"/>
  <c r="AN2743" i="2" s="1"/>
  <c r="AM2744" i="2"/>
  <c r="AN2744" i="2" s="1"/>
  <c r="AM2745" i="2"/>
  <c r="AN2745" i="2" s="1"/>
  <c r="AM2746" i="2"/>
  <c r="AN2746" i="2" s="1"/>
  <c r="AM2747" i="2"/>
  <c r="AN2747" i="2" s="1"/>
  <c r="AM2748" i="2"/>
  <c r="AN2748" i="2" s="1"/>
  <c r="AM2749" i="2"/>
  <c r="AN2749" i="2" s="1"/>
  <c r="AM2750" i="2"/>
  <c r="AN2750" i="2" s="1"/>
  <c r="AM2751" i="2"/>
  <c r="AN2751" i="2" s="1"/>
  <c r="AM2752" i="2"/>
  <c r="AN2752" i="2" s="1"/>
  <c r="AM2753" i="2"/>
  <c r="AN2753" i="2" s="1"/>
  <c r="AM2754" i="2"/>
  <c r="AN2754" i="2" s="1"/>
  <c r="AM2755" i="2"/>
  <c r="AN2755" i="2" s="1"/>
  <c r="AM2756" i="2"/>
  <c r="AN2756" i="2" s="1"/>
  <c r="AM2757" i="2"/>
  <c r="AN2757" i="2" s="1"/>
  <c r="AM2758" i="2"/>
  <c r="AN2758" i="2" s="1"/>
  <c r="AM2759" i="2"/>
  <c r="AN2759" i="2" s="1"/>
  <c r="AM2760" i="2"/>
  <c r="AN2760" i="2" s="1"/>
  <c r="AM2761" i="2"/>
  <c r="AN2761" i="2" s="1"/>
  <c r="AM2762" i="2"/>
  <c r="AN2762" i="2" s="1"/>
  <c r="AM2763" i="2"/>
  <c r="AN2763" i="2" s="1"/>
  <c r="AM2764" i="2"/>
  <c r="AN2764" i="2" s="1"/>
  <c r="AM2765" i="2"/>
  <c r="AN2765" i="2" s="1"/>
  <c r="AM2766" i="2"/>
  <c r="AN2766" i="2" s="1"/>
  <c r="AM2767" i="2"/>
  <c r="AN2767" i="2" s="1"/>
  <c r="AM2768" i="2"/>
  <c r="AN2768" i="2" s="1"/>
  <c r="AM2769" i="2"/>
  <c r="AN2769" i="2" s="1"/>
  <c r="AM2770" i="2"/>
  <c r="AN2770" i="2" s="1"/>
  <c r="AM2771" i="2"/>
  <c r="AN2771" i="2" s="1"/>
  <c r="AM2772" i="2"/>
  <c r="AN2772" i="2" s="1"/>
  <c r="AM2773" i="2"/>
  <c r="AN2773" i="2" s="1"/>
  <c r="AM2774" i="2"/>
  <c r="AN2774" i="2" s="1"/>
  <c r="AM2775" i="2"/>
  <c r="AN2775" i="2" s="1"/>
  <c r="AM2776" i="2"/>
  <c r="AN2776" i="2" s="1"/>
  <c r="AM2777" i="2"/>
  <c r="AN2777" i="2" s="1"/>
  <c r="AM2778" i="2"/>
  <c r="AN2778" i="2" s="1"/>
  <c r="AM2779" i="2"/>
  <c r="AN2779" i="2" s="1"/>
  <c r="AM2780" i="2"/>
  <c r="AN2780" i="2" s="1"/>
  <c r="AM2781" i="2"/>
  <c r="AN2781" i="2" s="1"/>
  <c r="AM2782" i="2"/>
  <c r="AN2782" i="2" s="1"/>
  <c r="AM2783" i="2"/>
  <c r="AN2783" i="2" s="1"/>
  <c r="AM2784" i="2"/>
  <c r="AN2784" i="2" s="1"/>
  <c r="AM2785" i="2"/>
  <c r="AN2785" i="2" s="1"/>
  <c r="AM2786" i="2"/>
  <c r="AN2786" i="2" s="1"/>
  <c r="AM2787" i="2"/>
  <c r="AN2787" i="2" s="1"/>
  <c r="AM2788" i="2"/>
  <c r="AN2788" i="2" s="1"/>
  <c r="AM2789" i="2"/>
  <c r="AN2789" i="2" s="1"/>
  <c r="AM2790" i="2"/>
  <c r="AN2790" i="2" s="1"/>
  <c r="AM2791" i="2"/>
  <c r="AN2791" i="2" s="1"/>
  <c r="AM2792" i="2"/>
  <c r="AN2792" i="2" s="1"/>
  <c r="AM2793" i="2"/>
  <c r="AN2793" i="2" s="1"/>
  <c r="AM2794" i="2"/>
  <c r="AN2794" i="2" s="1"/>
  <c r="AM2795" i="2"/>
  <c r="AN2795" i="2" s="1"/>
  <c r="AM2796" i="2"/>
  <c r="AN2796" i="2" s="1"/>
  <c r="AM2797" i="2"/>
  <c r="AN2797" i="2" s="1"/>
  <c r="AM2798" i="2"/>
  <c r="AN2798" i="2" s="1"/>
  <c r="AM2799" i="2"/>
  <c r="AN2799" i="2" s="1"/>
  <c r="AM2800" i="2"/>
  <c r="AN2800" i="2" s="1"/>
  <c r="AM2801" i="2"/>
  <c r="AN2801" i="2" s="1"/>
  <c r="AM2802" i="2"/>
  <c r="AN2802" i="2" s="1"/>
  <c r="AM2803" i="2"/>
  <c r="AN2803" i="2" s="1"/>
  <c r="AM2804" i="2"/>
  <c r="AN2804" i="2" s="1"/>
  <c r="AM2805" i="2"/>
  <c r="AN2805" i="2" s="1"/>
  <c r="AM2806" i="2"/>
  <c r="AN2806" i="2" s="1"/>
  <c r="AM2807" i="2"/>
  <c r="AN2807" i="2" s="1"/>
  <c r="AM2808" i="2"/>
  <c r="AN2808" i="2" s="1"/>
  <c r="AM2809" i="2"/>
  <c r="AN2809" i="2" s="1"/>
  <c r="AM2810" i="2"/>
  <c r="AN2810" i="2" s="1"/>
  <c r="AM2811" i="2"/>
  <c r="AN2811" i="2" s="1"/>
  <c r="AM2812" i="2"/>
  <c r="AN2812" i="2" s="1"/>
  <c r="AM2813" i="2"/>
  <c r="AN2813" i="2" s="1"/>
  <c r="AM2814" i="2"/>
  <c r="AN2814" i="2" s="1"/>
  <c r="AM2815" i="2"/>
  <c r="AN2815" i="2" s="1"/>
  <c r="AM2816" i="2"/>
  <c r="AN2816" i="2" s="1"/>
  <c r="AM2817" i="2"/>
  <c r="AN2817" i="2" s="1"/>
  <c r="AM2818" i="2"/>
  <c r="AN2818" i="2" s="1"/>
  <c r="AM2819" i="2"/>
  <c r="AN2819" i="2" s="1"/>
  <c r="AM2820" i="2"/>
  <c r="AN2820" i="2" s="1"/>
  <c r="AM2821" i="2"/>
  <c r="AN2821" i="2" s="1"/>
  <c r="AM2822" i="2"/>
  <c r="AN2822" i="2" s="1"/>
  <c r="AM2823" i="2"/>
  <c r="AN2823" i="2" s="1"/>
  <c r="AM2824" i="2"/>
  <c r="AN2824" i="2" s="1"/>
  <c r="AM2825" i="2"/>
  <c r="AN2825" i="2" s="1"/>
  <c r="AM2826" i="2"/>
  <c r="AN2826" i="2" s="1"/>
  <c r="AM2827" i="2"/>
  <c r="AN2827" i="2" s="1"/>
  <c r="AM2828" i="2"/>
  <c r="AN2828" i="2" s="1"/>
  <c r="AM2829" i="2"/>
  <c r="AN2829" i="2" s="1"/>
  <c r="AM2830" i="2"/>
  <c r="AN2830" i="2" s="1"/>
  <c r="AM2831" i="2"/>
  <c r="AN2831" i="2" s="1"/>
  <c r="AM2832" i="2"/>
  <c r="AN2832" i="2" s="1"/>
  <c r="AM2833" i="2"/>
  <c r="AN2833" i="2" s="1"/>
  <c r="AM2834" i="2"/>
  <c r="AN2834" i="2" s="1"/>
  <c r="AM2835" i="2"/>
  <c r="AN2835" i="2" s="1"/>
  <c r="AM2836" i="2"/>
  <c r="AN2836" i="2" s="1"/>
  <c r="AM2837" i="2"/>
  <c r="AN2837" i="2" s="1"/>
  <c r="AM2838" i="2"/>
  <c r="AN2838" i="2" s="1"/>
  <c r="AM2839" i="2"/>
  <c r="AN2839" i="2" s="1"/>
  <c r="AM2840" i="2"/>
  <c r="AN2840" i="2" s="1"/>
  <c r="AM2841" i="2"/>
  <c r="AN2841" i="2" s="1"/>
  <c r="AM2842" i="2"/>
  <c r="AN2842" i="2" s="1"/>
  <c r="AM2843" i="2"/>
  <c r="AN2843" i="2" s="1"/>
  <c r="AM2844" i="2"/>
  <c r="AN2844" i="2" s="1"/>
  <c r="AM2845" i="2"/>
  <c r="AN2845" i="2" s="1"/>
  <c r="AM2846" i="2"/>
  <c r="AN2846" i="2" s="1"/>
  <c r="AM2847" i="2"/>
  <c r="AN2847" i="2" s="1"/>
  <c r="AM2848" i="2"/>
  <c r="AN2848" i="2" s="1"/>
  <c r="AM2849" i="2"/>
  <c r="AN2849" i="2" s="1"/>
  <c r="AM2850" i="2"/>
  <c r="AN2850" i="2" s="1"/>
  <c r="AM2851" i="2"/>
  <c r="AN2851" i="2" s="1"/>
  <c r="AM2852" i="2"/>
  <c r="AN2852" i="2" s="1"/>
  <c r="AM2853" i="2"/>
  <c r="AN2853" i="2" s="1"/>
  <c r="AM2854" i="2"/>
  <c r="AN2854" i="2" s="1"/>
  <c r="AM2855" i="2"/>
  <c r="AN2855" i="2" s="1"/>
  <c r="AM2856" i="2"/>
  <c r="AN2856" i="2" s="1"/>
  <c r="AM2857" i="2"/>
  <c r="AN2857" i="2" s="1"/>
  <c r="AM2858" i="2"/>
  <c r="AN2858" i="2" s="1"/>
  <c r="AM2859" i="2"/>
  <c r="AN2859" i="2" s="1"/>
  <c r="AM2860" i="2"/>
  <c r="AN2860" i="2" s="1"/>
  <c r="AM2861" i="2"/>
  <c r="AN2861" i="2" s="1"/>
  <c r="AM2862" i="2"/>
  <c r="AN2862" i="2" s="1"/>
  <c r="AM2863" i="2"/>
  <c r="AN2863" i="2" s="1"/>
  <c r="AM2864" i="2"/>
  <c r="AN2864" i="2" s="1"/>
  <c r="AM2865" i="2"/>
  <c r="AN2865" i="2" s="1"/>
  <c r="AM2866" i="2"/>
  <c r="AN2866" i="2" s="1"/>
  <c r="AM2867" i="2"/>
  <c r="AN2867" i="2" s="1"/>
  <c r="AM2868" i="2"/>
  <c r="AN2868" i="2" s="1"/>
  <c r="AM2869" i="2"/>
  <c r="AN2869" i="2" s="1"/>
  <c r="AM2870" i="2"/>
  <c r="AN2870" i="2" s="1"/>
  <c r="AM2871" i="2"/>
  <c r="AN2871" i="2" s="1"/>
  <c r="AM2872" i="2"/>
  <c r="AN2872" i="2" s="1"/>
  <c r="AM2873" i="2"/>
  <c r="AN2873" i="2" s="1"/>
  <c r="AM2874" i="2"/>
  <c r="AN2874" i="2" s="1"/>
  <c r="AM2875" i="2"/>
  <c r="AN2875" i="2" s="1"/>
  <c r="AM2876" i="2"/>
  <c r="AN2876" i="2" s="1"/>
  <c r="AM2877" i="2"/>
  <c r="AN2877" i="2" s="1"/>
  <c r="AM2878" i="2"/>
  <c r="AN2878" i="2" s="1"/>
  <c r="AM2879" i="2"/>
  <c r="AN2879" i="2" s="1"/>
  <c r="AM2880" i="2"/>
  <c r="AN2880" i="2" s="1"/>
  <c r="AM2881" i="2"/>
  <c r="AN2881" i="2" s="1"/>
  <c r="AM2882" i="2"/>
  <c r="AN2882" i="2" s="1"/>
  <c r="AM2883" i="2"/>
  <c r="AN2883" i="2" s="1"/>
  <c r="AM2884" i="2"/>
  <c r="AN2884" i="2" s="1"/>
  <c r="AM2885" i="2"/>
  <c r="AN2885" i="2" s="1"/>
  <c r="AM2886" i="2"/>
  <c r="AN2886" i="2" s="1"/>
  <c r="AM2887" i="2"/>
  <c r="AN2887" i="2" s="1"/>
  <c r="AM2888" i="2"/>
  <c r="AN2888" i="2" s="1"/>
  <c r="AM2889" i="2"/>
  <c r="AN2889" i="2" s="1"/>
  <c r="AM2890" i="2"/>
  <c r="AN2890" i="2" s="1"/>
  <c r="AM2891" i="2"/>
  <c r="AN2891" i="2" s="1"/>
  <c r="AM2892" i="2"/>
  <c r="AN2892" i="2" s="1"/>
  <c r="AM2893" i="2"/>
  <c r="AN2893" i="2" s="1"/>
  <c r="AM2894" i="2"/>
  <c r="AN2894" i="2" s="1"/>
  <c r="AM2895" i="2"/>
  <c r="AN2895" i="2" s="1"/>
  <c r="AM2896" i="2"/>
  <c r="AN2896" i="2" s="1"/>
  <c r="AM2897" i="2"/>
  <c r="AN2897" i="2" s="1"/>
  <c r="AM2898" i="2"/>
  <c r="AN2898" i="2" s="1"/>
  <c r="AM2899" i="2"/>
  <c r="AN2899" i="2" s="1"/>
  <c r="AM2900" i="2"/>
  <c r="AN2900" i="2" s="1"/>
  <c r="AM2901" i="2"/>
  <c r="AN2901" i="2" s="1"/>
  <c r="AM2902" i="2"/>
  <c r="AN2902" i="2" s="1"/>
  <c r="AM2903" i="2"/>
  <c r="AN2903" i="2" s="1"/>
  <c r="AM2904" i="2"/>
  <c r="AN2904" i="2" s="1"/>
  <c r="AM2905" i="2"/>
  <c r="AN2905" i="2" s="1"/>
  <c r="AM2906" i="2"/>
  <c r="AN2906" i="2" s="1"/>
  <c r="AM2907" i="2"/>
  <c r="AN2907" i="2" s="1"/>
  <c r="AM2908" i="2"/>
  <c r="AN2908" i="2" s="1"/>
  <c r="AM2909" i="2"/>
  <c r="AN2909" i="2" s="1"/>
  <c r="AM2910" i="2"/>
  <c r="AN2910" i="2" s="1"/>
  <c r="AM2911" i="2"/>
  <c r="AN2911" i="2" s="1"/>
  <c r="AM2912" i="2"/>
  <c r="AN2912" i="2" s="1"/>
  <c r="AM2913" i="2"/>
  <c r="AN2913" i="2" s="1"/>
  <c r="AM2914" i="2"/>
  <c r="AN2914" i="2" s="1"/>
  <c r="AM2915" i="2"/>
  <c r="AN2915" i="2" s="1"/>
  <c r="AM2916" i="2"/>
  <c r="AN2916" i="2" s="1"/>
  <c r="AM2917" i="2"/>
  <c r="AN2917" i="2" s="1"/>
  <c r="AM2918" i="2"/>
  <c r="AN2918" i="2" s="1"/>
  <c r="AM2919" i="2"/>
  <c r="AN2919" i="2" s="1"/>
  <c r="AM2920" i="2"/>
  <c r="AN2920" i="2" s="1"/>
  <c r="AM2921" i="2"/>
  <c r="AN2921" i="2" s="1"/>
  <c r="AM2922" i="2"/>
  <c r="AN2922" i="2" s="1"/>
  <c r="AM2923" i="2"/>
  <c r="AN2923" i="2" s="1"/>
  <c r="AM2924" i="2"/>
  <c r="AN2924" i="2" s="1"/>
  <c r="AM2925" i="2"/>
  <c r="AN2925" i="2" s="1"/>
  <c r="AM2926" i="2"/>
  <c r="AN2926" i="2" s="1"/>
  <c r="AM2927" i="2"/>
  <c r="AN2927" i="2" s="1"/>
  <c r="AM2928" i="2"/>
  <c r="AN2928" i="2" s="1"/>
  <c r="AM2929" i="2"/>
  <c r="AN2929" i="2" s="1"/>
  <c r="AM2930" i="2"/>
  <c r="AN2930" i="2" s="1"/>
  <c r="AM2931" i="2"/>
  <c r="AN2931" i="2" s="1"/>
  <c r="AM2932" i="2"/>
  <c r="AN2932" i="2" s="1"/>
  <c r="AM2933" i="2"/>
  <c r="AN2933" i="2" s="1"/>
  <c r="AM2934" i="2"/>
  <c r="AN2934" i="2" s="1"/>
  <c r="AM2935" i="2"/>
  <c r="AN2935" i="2" s="1"/>
  <c r="AM2936" i="2"/>
  <c r="AN2936" i="2" s="1"/>
  <c r="AM2937" i="2"/>
  <c r="AN2937" i="2" s="1"/>
  <c r="AM2938" i="2"/>
  <c r="AN2938" i="2" s="1"/>
  <c r="AM2939" i="2"/>
  <c r="AN2939" i="2" s="1"/>
  <c r="AM2940" i="2"/>
  <c r="AN2940" i="2" s="1"/>
  <c r="AM2941" i="2"/>
  <c r="AN2941" i="2" s="1"/>
  <c r="AM2942" i="2"/>
  <c r="AN2942" i="2" s="1"/>
  <c r="AM2943" i="2"/>
  <c r="AN2943" i="2" s="1"/>
  <c r="AM2944" i="2"/>
  <c r="AN2944" i="2" s="1"/>
  <c r="AM2945" i="2"/>
  <c r="AN2945" i="2" s="1"/>
  <c r="AM2946" i="2"/>
  <c r="AN2946" i="2" s="1"/>
  <c r="AM2947" i="2"/>
  <c r="AN2947" i="2" s="1"/>
  <c r="AM2948" i="2"/>
  <c r="AN2948" i="2" s="1"/>
  <c r="AM2949" i="2"/>
  <c r="AN2949" i="2" s="1"/>
  <c r="AM2950" i="2"/>
  <c r="AN2950" i="2" s="1"/>
  <c r="AM2951" i="2"/>
  <c r="AN2951" i="2" s="1"/>
  <c r="AM2952" i="2"/>
  <c r="AN2952" i="2" s="1"/>
  <c r="AM2953" i="2"/>
  <c r="AN2953" i="2" s="1"/>
  <c r="AM2954" i="2"/>
  <c r="AN2954" i="2" s="1"/>
  <c r="AM2955" i="2"/>
  <c r="AN2955" i="2" s="1"/>
  <c r="AM2956" i="2"/>
  <c r="AN2956" i="2" s="1"/>
  <c r="AM2957" i="2"/>
  <c r="AN2957" i="2" s="1"/>
  <c r="AM2958" i="2"/>
  <c r="AN2958" i="2" s="1"/>
  <c r="AM2959" i="2"/>
  <c r="AN2959" i="2" s="1"/>
  <c r="AM2960" i="2"/>
  <c r="AN2960" i="2" s="1"/>
  <c r="AM2961" i="2"/>
  <c r="AN2961" i="2" s="1"/>
  <c r="AM2962" i="2"/>
  <c r="AN2962" i="2" s="1"/>
  <c r="AM2963" i="2"/>
  <c r="AN2963" i="2" s="1"/>
  <c r="AM2964" i="2"/>
  <c r="AN2964" i="2" s="1"/>
  <c r="AM2965" i="2"/>
  <c r="AN2965" i="2" s="1"/>
  <c r="AM2966" i="2"/>
  <c r="AN2966" i="2" s="1"/>
  <c r="AM2967" i="2"/>
  <c r="AN2967" i="2" s="1"/>
  <c r="AM2968" i="2"/>
  <c r="AN2968" i="2" s="1"/>
  <c r="AM2969" i="2"/>
  <c r="AN2969" i="2" s="1"/>
  <c r="AM2970" i="2"/>
  <c r="AN2970" i="2" s="1"/>
  <c r="AM2971" i="2"/>
  <c r="AN2971" i="2" s="1"/>
  <c r="AM2972" i="2"/>
  <c r="AN2972" i="2" s="1"/>
  <c r="AM2973" i="2"/>
  <c r="AN2973" i="2" s="1"/>
  <c r="AM2974" i="2"/>
  <c r="AN2974" i="2" s="1"/>
  <c r="AM2975" i="2"/>
  <c r="AN2975" i="2" s="1"/>
  <c r="AM2976" i="2"/>
  <c r="AN2976" i="2" s="1"/>
  <c r="AM2977" i="2"/>
  <c r="AN2977" i="2" s="1"/>
  <c r="AM2978" i="2"/>
  <c r="AN2978" i="2" s="1"/>
  <c r="AM2979" i="2"/>
  <c r="AN2979" i="2" s="1"/>
  <c r="AM2980" i="2"/>
  <c r="AN2980" i="2" s="1"/>
  <c r="AM2981" i="2"/>
  <c r="AN2981" i="2" s="1"/>
  <c r="AM2982" i="2"/>
  <c r="AN2982" i="2" s="1"/>
  <c r="AM2983" i="2"/>
  <c r="AN2983" i="2" s="1"/>
  <c r="AM2984" i="2"/>
  <c r="AN2984" i="2" s="1"/>
  <c r="AM2985" i="2"/>
  <c r="AN2985" i="2" s="1"/>
  <c r="AM2986" i="2"/>
  <c r="AN2986" i="2" s="1"/>
  <c r="AM2987" i="2"/>
  <c r="AN2987" i="2" s="1"/>
  <c r="AM2988" i="2"/>
  <c r="AN2988" i="2" s="1"/>
  <c r="AM2989" i="2"/>
  <c r="AN2989" i="2" s="1"/>
  <c r="AM2990" i="2"/>
  <c r="AN2990" i="2" s="1"/>
  <c r="AM2991" i="2"/>
  <c r="AN2991" i="2" s="1"/>
  <c r="AM2992" i="2"/>
  <c r="AN2992" i="2" s="1"/>
  <c r="AM2993" i="2"/>
  <c r="AN2993" i="2" s="1"/>
  <c r="AM2994" i="2"/>
  <c r="AN2994" i="2" s="1"/>
  <c r="AM2995" i="2"/>
  <c r="AN2995" i="2" s="1"/>
  <c r="AM2996" i="2"/>
  <c r="AN2996" i="2" s="1"/>
  <c r="AM2997" i="2"/>
  <c r="AN2997" i="2" s="1"/>
  <c r="AM2998" i="2"/>
  <c r="AN2998" i="2" s="1"/>
  <c r="AM2999" i="2"/>
  <c r="AN2999" i="2" s="1"/>
  <c r="AM3000" i="2"/>
  <c r="AN3000" i="2" s="1"/>
  <c r="AM3001" i="2"/>
  <c r="AN3001" i="2" s="1"/>
  <c r="AM3002" i="2"/>
  <c r="AN3002" i="2" s="1"/>
  <c r="AM3003" i="2"/>
  <c r="AN3003" i="2" s="1"/>
  <c r="AM3004" i="2"/>
  <c r="AN3004" i="2" s="1"/>
  <c r="AM3005" i="2"/>
  <c r="AN3005" i="2" s="1"/>
  <c r="AM3006" i="2"/>
  <c r="AN3006" i="2" s="1"/>
  <c r="AM3007" i="2"/>
  <c r="AN3007" i="2" s="1"/>
  <c r="AM3008" i="2"/>
  <c r="AN3008" i="2" s="1"/>
  <c r="AM3009" i="2"/>
  <c r="AN3009" i="2" s="1"/>
  <c r="AM3010" i="2"/>
  <c r="AN3010" i="2" s="1"/>
  <c r="AM3011" i="2"/>
  <c r="AN3011" i="2" s="1"/>
  <c r="AM3012" i="2"/>
  <c r="AN3012" i="2" s="1"/>
  <c r="AM3013" i="2"/>
  <c r="AN3013" i="2" s="1"/>
  <c r="AM3014" i="2"/>
  <c r="AN3014" i="2" s="1"/>
  <c r="AM3015" i="2"/>
  <c r="AN3015" i="2" s="1"/>
  <c r="AM3016" i="2"/>
  <c r="AN3016" i="2" s="1"/>
  <c r="AM3017" i="2"/>
  <c r="AN3017" i="2" s="1"/>
  <c r="AM3018" i="2"/>
  <c r="AN3018" i="2" s="1"/>
  <c r="AM3019" i="2"/>
  <c r="AN3019" i="2" s="1"/>
  <c r="AM3020" i="2"/>
  <c r="AN3020" i="2" s="1"/>
  <c r="AM3021" i="2"/>
  <c r="AN3021" i="2" s="1"/>
  <c r="AM3022" i="2"/>
  <c r="AN3022" i="2" s="1"/>
  <c r="AM3023" i="2"/>
  <c r="AN3023" i="2" s="1"/>
  <c r="AM3024" i="2"/>
  <c r="AN3024" i="2" s="1"/>
  <c r="AM3025" i="2"/>
  <c r="AN3025" i="2" s="1"/>
  <c r="AM3026" i="2"/>
  <c r="AN3026" i="2" s="1"/>
  <c r="AM3027" i="2"/>
  <c r="AN3027" i="2" s="1"/>
  <c r="AM3028" i="2"/>
  <c r="AN3028" i="2" s="1"/>
  <c r="AM3029" i="2"/>
  <c r="AN3029" i="2" s="1"/>
  <c r="AM3030" i="2"/>
  <c r="AN3030" i="2" s="1"/>
  <c r="AM3031" i="2"/>
  <c r="AN3031" i="2" s="1"/>
  <c r="AM3032" i="2"/>
  <c r="AN3032" i="2" s="1"/>
  <c r="AM3033" i="2"/>
  <c r="AN3033" i="2" s="1"/>
  <c r="AM3034" i="2"/>
  <c r="AN3034" i="2" s="1"/>
  <c r="AM3035" i="2"/>
  <c r="AN3035" i="2" s="1"/>
  <c r="AM3036" i="2"/>
  <c r="AN3036" i="2" s="1"/>
  <c r="AM3037" i="2"/>
  <c r="AN3037" i="2" s="1"/>
  <c r="AM3038" i="2"/>
  <c r="AN3038" i="2" s="1"/>
  <c r="AM3039" i="2"/>
  <c r="AN3039" i="2" s="1"/>
  <c r="AM3040" i="2"/>
  <c r="AN3040" i="2" s="1"/>
  <c r="AM3041" i="2"/>
  <c r="AN3041" i="2" s="1"/>
  <c r="AM3042" i="2"/>
  <c r="AN3042" i="2" s="1"/>
  <c r="AM3043" i="2"/>
  <c r="AN3043" i="2" s="1"/>
  <c r="AM3044" i="2"/>
  <c r="AN3044" i="2" s="1"/>
  <c r="AM3045" i="2"/>
  <c r="AN3045" i="2" s="1"/>
  <c r="AM3046" i="2"/>
  <c r="AN3046" i="2" s="1"/>
  <c r="AM3047" i="2"/>
  <c r="AN3047" i="2" s="1"/>
  <c r="AM3048" i="2"/>
  <c r="AN3048" i="2" s="1"/>
  <c r="AM3049" i="2"/>
  <c r="AN3049" i="2" s="1"/>
  <c r="AM3050" i="2"/>
  <c r="AN3050" i="2" s="1"/>
  <c r="AM3051" i="2"/>
  <c r="AN3051" i="2" s="1"/>
  <c r="AM3052" i="2"/>
  <c r="AN3052" i="2" s="1"/>
  <c r="AM3053" i="2"/>
  <c r="AN3053" i="2" s="1"/>
  <c r="AM3054" i="2"/>
  <c r="AN3054" i="2" s="1"/>
  <c r="AM3055" i="2"/>
  <c r="AN3055" i="2" s="1"/>
  <c r="AM3056" i="2"/>
  <c r="AN3056" i="2" s="1"/>
  <c r="AM3057" i="2"/>
  <c r="AN3057" i="2" s="1"/>
  <c r="AM3058" i="2"/>
  <c r="AN3058" i="2" s="1"/>
  <c r="AM3059" i="2"/>
  <c r="AN3059" i="2" s="1"/>
  <c r="AM3060" i="2"/>
  <c r="AN3060" i="2" s="1"/>
  <c r="AM3061" i="2"/>
  <c r="AN3061" i="2" s="1"/>
  <c r="AM3062" i="2"/>
  <c r="AN3062" i="2" s="1"/>
  <c r="AM3063" i="2"/>
  <c r="AN3063" i="2" s="1"/>
  <c r="AM3064" i="2"/>
  <c r="AN3064" i="2" s="1"/>
  <c r="AM3065" i="2"/>
  <c r="AN3065" i="2" s="1"/>
  <c r="AM3066" i="2"/>
  <c r="AN3066" i="2" s="1"/>
  <c r="AM3067" i="2"/>
  <c r="AN3067" i="2" s="1"/>
  <c r="AM3068" i="2"/>
  <c r="AN3068" i="2" s="1"/>
  <c r="AM3069" i="2"/>
  <c r="AN3069" i="2" s="1"/>
  <c r="AM3070" i="2"/>
  <c r="AN3070" i="2" s="1"/>
  <c r="AM3071" i="2"/>
  <c r="AN3071" i="2" s="1"/>
  <c r="AM3072" i="2"/>
  <c r="AN3072" i="2" s="1"/>
  <c r="AM3073" i="2"/>
  <c r="AN3073" i="2" s="1"/>
  <c r="AM3074" i="2"/>
  <c r="AN3074" i="2" s="1"/>
  <c r="AM3075" i="2"/>
  <c r="AN3075" i="2" s="1"/>
  <c r="AM3076" i="2"/>
  <c r="AN3076" i="2" s="1"/>
  <c r="AM3077" i="2"/>
  <c r="AN3077" i="2" s="1"/>
  <c r="AM3078" i="2"/>
  <c r="AN3078" i="2" s="1"/>
  <c r="AM3079" i="2"/>
  <c r="AN3079" i="2" s="1"/>
  <c r="AM3080" i="2"/>
  <c r="AN3080" i="2" s="1"/>
  <c r="AM3081" i="2"/>
  <c r="AN3081" i="2" s="1"/>
  <c r="AM3082" i="2"/>
  <c r="AN3082" i="2" s="1"/>
  <c r="AM3083" i="2"/>
  <c r="AN3083" i="2" s="1"/>
  <c r="AM3084" i="2"/>
  <c r="AN3084" i="2" s="1"/>
  <c r="AM3085" i="2"/>
  <c r="AN3085" i="2" s="1"/>
  <c r="AM3086" i="2"/>
  <c r="AN3086" i="2" s="1"/>
  <c r="AM3087" i="2"/>
  <c r="AN3087" i="2" s="1"/>
  <c r="AM3088" i="2"/>
  <c r="AN3088" i="2" s="1"/>
  <c r="AM3089" i="2"/>
  <c r="AN3089" i="2" s="1"/>
  <c r="AM3090" i="2"/>
  <c r="AN3090" i="2" s="1"/>
  <c r="AM3091" i="2"/>
  <c r="AN3091" i="2" s="1"/>
  <c r="AM3092" i="2"/>
  <c r="AN3092" i="2" s="1"/>
  <c r="AM3093" i="2"/>
  <c r="AN3093" i="2" s="1"/>
  <c r="AM3094" i="2"/>
  <c r="AN3094" i="2" s="1"/>
  <c r="AM3095" i="2"/>
  <c r="AN3095" i="2" s="1"/>
  <c r="AM3096" i="2"/>
  <c r="AN3096" i="2" s="1"/>
  <c r="AM3097" i="2"/>
  <c r="AN3097" i="2" s="1"/>
  <c r="AM3098" i="2"/>
  <c r="AN3098" i="2" s="1"/>
  <c r="AM3099" i="2"/>
  <c r="AN3099" i="2" s="1"/>
  <c r="AM3100" i="2"/>
  <c r="AN3100" i="2" s="1"/>
  <c r="AM3101" i="2"/>
  <c r="AN3101" i="2" s="1"/>
  <c r="AM3102" i="2"/>
  <c r="AN3102" i="2" s="1"/>
  <c r="AM3103" i="2"/>
  <c r="AN3103" i="2" s="1"/>
  <c r="AM3104" i="2"/>
  <c r="AN3104" i="2" s="1"/>
  <c r="AM3105" i="2"/>
  <c r="AN3105" i="2" s="1"/>
  <c r="AM3106" i="2"/>
  <c r="AN3106" i="2" s="1"/>
  <c r="AM3107" i="2"/>
  <c r="AN3107" i="2" s="1"/>
  <c r="AM3108" i="2"/>
  <c r="AN3108" i="2" s="1"/>
  <c r="AM3109" i="2"/>
  <c r="AN3109" i="2" s="1"/>
  <c r="AM3110" i="2"/>
  <c r="AN3110" i="2" s="1"/>
  <c r="AM3111" i="2"/>
  <c r="AN3111" i="2" s="1"/>
  <c r="AM3112" i="2"/>
  <c r="AN3112" i="2" s="1"/>
  <c r="AM3113" i="2"/>
  <c r="AN3113" i="2" s="1"/>
  <c r="AM3114" i="2"/>
  <c r="AN3114" i="2" s="1"/>
  <c r="AM3115" i="2"/>
  <c r="AN3115" i="2" s="1"/>
  <c r="AM3116" i="2"/>
  <c r="AN3116" i="2" s="1"/>
  <c r="AM3117" i="2"/>
  <c r="AN3117" i="2" s="1"/>
  <c r="AM3118" i="2"/>
  <c r="AN3118" i="2" s="1"/>
  <c r="AM3119" i="2"/>
  <c r="AN3119" i="2" s="1"/>
  <c r="AM3120" i="2"/>
  <c r="AN3120" i="2" s="1"/>
  <c r="AM3121" i="2"/>
  <c r="AN3121" i="2" s="1"/>
  <c r="AM3122" i="2"/>
  <c r="AN3122" i="2" s="1"/>
  <c r="AM3123" i="2"/>
  <c r="AN3123" i="2" s="1"/>
  <c r="AM3124" i="2"/>
  <c r="AN3124" i="2" s="1"/>
  <c r="AM3125" i="2"/>
  <c r="AN3125" i="2" s="1"/>
  <c r="AM3126" i="2"/>
  <c r="AN3126" i="2" s="1"/>
  <c r="AM3127" i="2"/>
  <c r="AN3127" i="2" s="1"/>
  <c r="AM3128" i="2"/>
  <c r="AN3128" i="2" s="1"/>
  <c r="AM3129" i="2"/>
  <c r="AN3129" i="2" s="1"/>
  <c r="AM3130" i="2"/>
  <c r="AN3130" i="2" s="1"/>
  <c r="AM3131" i="2"/>
  <c r="AN3131" i="2" s="1"/>
  <c r="AM3132" i="2"/>
  <c r="AN3132" i="2" s="1"/>
  <c r="AM3133" i="2"/>
  <c r="AN3133" i="2" s="1"/>
  <c r="AM3134" i="2"/>
  <c r="AN3134" i="2" s="1"/>
  <c r="AM3135" i="2"/>
  <c r="AN3135" i="2" s="1"/>
  <c r="AM3136" i="2"/>
  <c r="AN3136" i="2" s="1"/>
  <c r="AM3137" i="2"/>
  <c r="AN3137" i="2" s="1"/>
  <c r="AM3138" i="2"/>
  <c r="AN3138" i="2" s="1"/>
  <c r="AM3139" i="2"/>
  <c r="AN3139" i="2" s="1"/>
  <c r="AM3140" i="2"/>
  <c r="AN3140" i="2" s="1"/>
  <c r="AM3141" i="2"/>
  <c r="AN3141" i="2" s="1"/>
  <c r="AM3142" i="2"/>
  <c r="AN3142" i="2" s="1"/>
  <c r="AM3143" i="2"/>
  <c r="AN3143" i="2" s="1"/>
  <c r="AM3144" i="2"/>
  <c r="AN3144" i="2" s="1"/>
  <c r="AM3145" i="2"/>
  <c r="AN3145" i="2" s="1"/>
  <c r="AM3146" i="2"/>
  <c r="AN3146" i="2" s="1"/>
  <c r="AM3147" i="2"/>
  <c r="AN3147" i="2" s="1"/>
  <c r="AM3148" i="2"/>
  <c r="AN3148" i="2" s="1"/>
  <c r="AM3149" i="2"/>
  <c r="AN3149" i="2" s="1"/>
  <c r="AM3150" i="2"/>
  <c r="AN3150" i="2" s="1"/>
  <c r="AM3151" i="2"/>
  <c r="AN3151" i="2" s="1"/>
  <c r="AM3152" i="2"/>
  <c r="AN3152" i="2" s="1"/>
  <c r="AM3153" i="2"/>
  <c r="AN3153" i="2" s="1"/>
  <c r="AM3154" i="2"/>
  <c r="AN3154" i="2" s="1"/>
  <c r="AM3155" i="2"/>
  <c r="AN3155" i="2" s="1"/>
  <c r="AM3156" i="2"/>
  <c r="AN3156" i="2" s="1"/>
  <c r="AM3157" i="2"/>
  <c r="AN3157" i="2" s="1"/>
  <c r="AM3158" i="2"/>
  <c r="AN3158" i="2" s="1"/>
  <c r="AM3159" i="2"/>
  <c r="AN3159" i="2" s="1"/>
  <c r="AM3160" i="2"/>
  <c r="AN3160" i="2" s="1"/>
  <c r="AM3161" i="2"/>
  <c r="AN3161" i="2" s="1"/>
  <c r="AM3162" i="2"/>
  <c r="AN3162" i="2" s="1"/>
  <c r="AM3163" i="2"/>
  <c r="AN3163" i="2" s="1"/>
  <c r="AM3164" i="2"/>
  <c r="AN3164" i="2" s="1"/>
  <c r="AM3165" i="2"/>
  <c r="AN3165" i="2" s="1"/>
  <c r="AM3166" i="2"/>
  <c r="AN3166" i="2" s="1"/>
  <c r="AM3167" i="2"/>
  <c r="AN3167" i="2" s="1"/>
  <c r="AM3168" i="2"/>
  <c r="AN3168" i="2" s="1"/>
  <c r="AM3169" i="2"/>
  <c r="AN3169" i="2" s="1"/>
  <c r="AM3170" i="2"/>
  <c r="AN3170" i="2" s="1"/>
  <c r="AM3171" i="2"/>
  <c r="AN3171" i="2" s="1"/>
  <c r="AM3172" i="2"/>
  <c r="AN3172" i="2" s="1"/>
  <c r="AM3173" i="2"/>
  <c r="AN3173" i="2" s="1"/>
  <c r="AM3174" i="2"/>
  <c r="AN3174" i="2" s="1"/>
  <c r="AM3175" i="2"/>
  <c r="AN3175" i="2" s="1"/>
  <c r="AM3176" i="2"/>
  <c r="AN3176" i="2" s="1"/>
  <c r="AM3177" i="2"/>
  <c r="AN3177" i="2" s="1"/>
  <c r="AM3178" i="2"/>
  <c r="AN3178" i="2" s="1"/>
  <c r="AM3179" i="2"/>
  <c r="AN3179" i="2" s="1"/>
  <c r="AM3180" i="2"/>
  <c r="AN3180" i="2" s="1"/>
  <c r="AM3181" i="2"/>
  <c r="AN3181" i="2" s="1"/>
  <c r="AM3182" i="2"/>
  <c r="AN3182" i="2" s="1"/>
  <c r="AM3183" i="2"/>
  <c r="AN3183" i="2" s="1"/>
  <c r="AM3184" i="2"/>
  <c r="AN3184" i="2" s="1"/>
  <c r="AM3185" i="2"/>
  <c r="AN3185" i="2" s="1"/>
  <c r="AM3186" i="2"/>
  <c r="AN3186" i="2" s="1"/>
  <c r="AM3187" i="2"/>
  <c r="AN3187" i="2" s="1"/>
  <c r="AM3188" i="2"/>
  <c r="AN3188" i="2" s="1"/>
  <c r="AM3189" i="2"/>
  <c r="AN3189" i="2" s="1"/>
  <c r="AM3190" i="2"/>
  <c r="AN3190" i="2" s="1"/>
  <c r="AM3191" i="2"/>
  <c r="AN3191" i="2" s="1"/>
  <c r="AM3192" i="2"/>
  <c r="AN3192" i="2" s="1"/>
  <c r="AM3193" i="2"/>
  <c r="AN3193" i="2" s="1"/>
  <c r="AM3194" i="2"/>
  <c r="AN3194" i="2" s="1"/>
  <c r="AM3195" i="2"/>
  <c r="AN3195" i="2" s="1"/>
  <c r="AM3196" i="2"/>
  <c r="AN3196" i="2" s="1"/>
  <c r="AM3197" i="2"/>
  <c r="AN3197" i="2" s="1"/>
  <c r="AM3198" i="2"/>
  <c r="AN3198" i="2" s="1"/>
  <c r="AM3199" i="2"/>
  <c r="AN3199" i="2" s="1"/>
  <c r="AM3200" i="2"/>
  <c r="AN3200" i="2" s="1"/>
  <c r="AM3201" i="2"/>
  <c r="AN3201" i="2" s="1"/>
  <c r="AM3202" i="2"/>
  <c r="AN3202" i="2" s="1"/>
  <c r="AM3203" i="2"/>
  <c r="AN3203" i="2" s="1"/>
  <c r="AM3204" i="2"/>
  <c r="AN3204" i="2" s="1"/>
  <c r="AM3205" i="2"/>
  <c r="AN3205" i="2" s="1"/>
  <c r="AM3206" i="2"/>
  <c r="AN3206" i="2" s="1"/>
  <c r="AM3207" i="2"/>
  <c r="AN3207" i="2" s="1"/>
  <c r="AM3208" i="2"/>
  <c r="AN3208" i="2" s="1"/>
  <c r="AM3209" i="2"/>
  <c r="AN3209" i="2" s="1"/>
  <c r="AM3210" i="2"/>
  <c r="AN3210" i="2" s="1"/>
  <c r="AM3211" i="2"/>
  <c r="AN3211" i="2" s="1"/>
  <c r="AM3212" i="2"/>
  <c r="AN3212" i="2" s="1"/>
  <c r="AM3213" i="2"/>
  <c r="AN3213" i="2" s="1"/>
  <c r="AM3214" i="2"/>
  <c r="AN3214" i="2" s="1"/>
  <c r="AM3215" i="2"/>
  <c r="AN3215" i="2" s="1"/>
  <c r="AM3216" i="2"/>
  <c r="AN3216" i="2" s="1"/>
  <c r="AM3217" i="2"/>
  <c r="AN3217" i="2" s="1"/>
  <c r="AM3218" i="2"/>
  <c r="AN3218" i="2" s="1"/>
  <c r="AM3219" i="2"/>
  <c r="AN3219" i="2" s="1"/>
  <c r="AM3220" i="2"/>
  <c r="AN3220" i="2" s="1"/>
  <c r="AM3221" i="2"/>
  <c r="AN3221" i="2" s="1"/>
  <c r="AM3222" i="2"/>
  <c r="AN3222" i="2" s="1"/>
  <c r="AM3223" i="2"/>
  <c r="AN3223" i="2" s="1"/>
  <c r="AM3224" i="2"/>
  <c r="AN3224" i="2" s="1"/>
  <c r="AM3225" i="2"/>
  <c r="AN3225" i="2" s="1"/>
  <c r="AM3226" i="2"/>
  <c r="AN3226" i="2" s="1"/>
  <c r="AM3227" i="2"/>
  <c r="AN3227" i="2" s="1"/>
  <c r="AM3228" i="2"/>
  <c r="AN3228" i="2" s="1"/>
  <c r="AM3229" i="2"/>
  <c r="AN3229" i="2" s="1"/>
  <c r="AM3230" i="2"/>
  <c r="AN3230" i="2" s="1"/>
  <c r="AM3231" i="2"/>
  <c r="AN3231" i="2" s="1"/>
  <c r="AM3232" i="2"/>
  <c r="AN3232" i="2" s="1"/>
  <c r="AM3233" i="2"/>
  <c r="AN3233" i="2" s="1"/>
  <c r="AM3234" i="2"/>
  <c r="AN3234" i="2" s="1"/>
  <c r="AM3235" i="2"/>
  <c r="AN3235" i="2" s="1"/>
  <c r="AM3236" i="2"/>
  <c r="AN3236" i="2" s="1"/>
  <c r="AM3237" i="2"/>
  <c r="AN3237" i="2" s="1"/>
  <c r="AM3238" i="2"/>
  <c r="AN3238" i="2" s="1"/>
  <c r="AM3239" i="2"/>
  <c r="AN3239" i="2" s="1"/>
  <c r="AM3240" i="2"/>
  <c r="AN3240" i="2" s="1"/>
  <c r="AM3241" i="2"/>
  <c r="AN3241" i="2" s="1"/>
  <c r="AM3242" i="2"/>
  <c r="AN3242" i="2" s="1"/>
  <c r="AM3243" i="2"/>
  <c r="AN3243" i="2" s="1"/>
  <c r="AM3244" i="2"/>
  <c r="AN3244" i="2" s="1"/>
  <c r="AM3245" i="2"/>
  <c r="AN3245" i="2" s="1"/>
  <c r="AM3246" i="2"/>
  <c r="AN3246" i="2" s="1"/>
  <c r="AM3247" i="2"/>
  <c r="AN3247" i="2" s="1"/>
  <c r="AM3248" i="2"/>
  <c r="AN3248" i="2" s="1"/>
  <c r="AM3249" i="2"/>
  <c r="AN3249" i="2" s="1"/>
  <c r="AM3250" i="2"/>
  <c r="AN3250" i="2" s="1"/>
  <c r="AM3251" i="2"/>
  <c r="AN3251" i="2" s="1"/>
  <c r="AM3252" i="2"/>
  <c r="AN3252" i="2" s="1"/>
  <c r="AM3253" i="2"/>
  <c r="AN3253" i="2" s="1"/>
  <c r="AM3254" i="2"/>
  <c r="AN3254" i="2" s="1"/>
  <c r="AM3255" i="2"/>
  <c r="AN3255" i="2" s="1"/>
  <c r="AM3256" i="2"/>
  <c r="AN3256" i="2" s="1"/>
  <c r="AM3257" i="2"/>
  <c r="AN3257" i="2" s="1"/>
  <c r="AM3258" i="2"/>
  <c r="AN3258" i="2" s="1"/>
  <c r="AM3259" i="2"/>
  <c r="AN3259" i="2" s="1"/>
  <c r="AM3260" i="2"/>
  <c r="AN3260" i="2" s="1"/>
  <c r="AM3261" i="2"/>
  <c r="AN3261" i="2" s="1"/>
  <c r="AM3262" i="2"/>
  <c r="AN3262" i="2" s="1"/>
  <c r="AM3263" i="2"/>
  <c r="AN3263" i="2" s="1"/>
  <c r="AM3264" i="2"/>
  <c r="AN3264" i="2" s="1"/>
  <c r="AM3265" i="2"/>
  <c r="AN3265" i="2" s="1"/>
  <c r="AM3266" i="2"/>
  <c r="AN3266" i="2" s="1"/>
  <c r="AM3267" i="2"/>
  <c r="AN3267" i="2" s="1"/>
  <c r="AM3268" i="2"/>
  <c r="AN3268" i="2" s="1"/>
  <c r="AM3269" i="2"/>
  <c r="AN3269" i="2" s="1"/>
  <c r="AM3270" i="2"/>
  <c r="AN3270" i="2" s="1"/>
  <c r="AM3271" i="2"/>
  <c r="AN3271" i="2" s="1"/>
  <c r="AM3272" i="2"/>
  <c r="AN3272" i="2" s="1"/>
  <c r="AM3273" i="2"/>
  <c r="AN3273" i="2" s="1"/>
  <c r="AM3274" i="2"/>
  <c r="AN3274" i="2" s="1"/>
  <c r="AM3275" i="2"/>
  <c r="AN3275" i="2" s="1"/>
  <c r="AM3276" i="2"/>
  <c r="AN3276" i="2" s="1"/>
  <c r="AM3277" i="2"/>
  <c r="AN3277" i="2" s="1"/>
  <c r="AM3278" i="2"/>
  <c r="AN3278" i="2" s="1"/>
  <c r="AM3279" i="2"/>
  <c r="AN3279" i="2" s="1"/>
  <c r="AM3280" i="2"/>
  <c r="AN3280" i="2" s="1"/>
  <c r="AM3281" i="2"/>
  <c r="AN3281" i="2" s="1"/>
  <c r="AM3282" i="2"/>
  <c r="AN3282" i="2" s="1"/>
  <c r="AM3283" i="2"/>
  <c r="AN3283" i="2" s="1"/>
  <c r="AM3284" i="2"/>
  <c r="AN3284" i="2" s="1"/>
  <c r="AM3285" i="2"/>
  <c r="AN3285" i="2" s="1"/>
  <c r="AM3286" i="2"/>
  <c r="AN3286" i="2" s="1"/>
  <c r="AM3287" i="2"/>
  <c r="AN3287" i="2" s="1"/>
  <c r="AM3288" i="2"/>
  <c r="AN3288" i="2" s="1"/>
  <c r="AM3289" i="2"/>
  <c r="AN3289" i="2" s="1"/>
  <c r="AM3290" i="2"/>
  <c r="AN3290" i="2" s="1"/>
  <c r="AM3291" i="2"/>
  <c r="AN3291" i="2" s="1"/>
  <c r="AM3292" i="2"/>
  <c r="AN3292" i="2" s="1"/>
  <c r="AM3293" i="2"/>
  <c r="AN3293" i="2" s="1"/>
  <c r="AM3294" i="2"/>
  <c r="AN3294" i="2" s="1"/>
  <c r="AM3295" i="2"/>
  <c r="AN3295" i="2" s="1"/>
  <c r="AM3296" i="2"/>
  <c r="AN3296" i="2" s="1"/>
  <c r="AM3297" i="2"/>
  <c r="AN3297" i="2" s="1"/>
  <c r="AM3298" i="2"/>
  <c r="AN3298" i="2" s="1"/>
  <c r="AM3299" i="2"/>
  <c r="AN3299" i="2" s="1"/>
  <c r="AM3300" i="2"/>
  <c r="AN3300" i="2" s="1"/>
  <c r="AM3301" i="2"/>
  <c r="AN3301" i="2" s="1"/>
  <c r="AM3302" i="2"/>
  <c r="AN3302" i="2" s="1"/>
  <c r="AM3303" i="2"/>
  <c r="AN3303" i="2" s="1"/>
  <c r="AM3304" i="2"/>
  <c r="AN3304" i="2" s="1"/>
  <c r="AM3305" i="2"/>
  <c r="AN3305" i="2" s="1"/>
  <c r="AM3306" i="2"/>
  <c r="AN3306" i="2" s="1"/>
  <c r="AM3307" i="2"/>
  <c r="AN3307" i="2" s="1"/>
  <c r="AM3308" i="2"/>
  <c r="AN3308" i="2" s="1"/>
  <c r="AM3309" i="2"/>
  <c r="AN3309" i="2" s="1"/>
  <c r="AM3310" i="2"/>
  <c r="AN3310" i="2" s="1"/>
  <c r="AM3311" i="2"/>
  <c r="AN3311" i="2" s="1"/>
  <c r="AM3312" i="2"/>
  <c r="AN3312" i="2" s="1"/>
  <c r="AM3313" i="2"/>
  <c r="AN3313" i="2" s="1"/>
  <c r="AM3314" i="2"/>
  <c r="AN3314" i="2" s="1"/>
  <c r="AM3315" i="2"/>
  <c r="AN3315" i="2" s="1"/>
  <c r="AM3316" i="2"/>
  <c r="AN3316" i="2" s="1"/>
  <c r="AM3317" i="2"/>
  <c r="AN3317" i="2" s="1"/>
  <c r="AM3318" i="2"/>
  <c r="AN3318" i="2" s="1"/>
  <c r="AM3319" i="2"/>
  <c r="AN3319" i="2" s="1"/>
  <c r="AM3320" i="2"/>
  <c r="AN3320" i="2" s="1"/>
  <c r="AM3321" i="2"/>
  <c r="AN3321" i="2" s="1"/>
  <c r="AM3322" i="2"/>
  <c r="AN3322" i="2" s="1"/>
  <c r="AM3323" i="2"/>
  <c r="AN3323" i="2" s="1"/>
  <c r="AM3324" i="2"/>
  <c r="AN3324" i="2" s="1"/>
  <c r="AM3325" i="2"/>
  <c r="AN3325" i="2" s="1"/>
  <c r="AM3326" i="2"/>
  <c r="AN3326" i="2" s="1"/>
  <c r="AM3327" i="2"/>
  <c r="AN3327" i="2" s="1"/>
  <c r="AM3328" i="2"/>
  <c r="AN3328" i="2" s="1"/>
  <c r="AM3329" i="2"/>
  <c r="AN3329" i="2" s="1"/>
  <c r="AM3330" i="2"/>
  <c r="AN3330" i="2" s="1"/>
  <c r="AM3331" i="2"/>
  <c r="AN3331" i="2" s="1"/>
  <c r="AM3332" i="2"/>
  <c r="AN3332" i="2" s="1"/>
  <c r="AM3333" i="2"/>
  <c r="AN3333" i="2" s="1"/>
  <c r="AM3334" i="2"/>
  <c r="AN3334" i="2" s="1"/>
  <c r="AM3335" i="2"/>
  <c r="AN3335" i="2" s="1"/>
  <c r="AM3336" i="2"/>
  <c r="AN3336" i="2" s="1"/>
  <c r="AM3337" i="2"/>
  <c r="AN3337" i="2" s="1"/>
  <c r="AM3338" i="2"/>
  <c r="AN3338" i="2" s="1"/>
  <c r="AM3339" i="2"/>
  <c r="AN3339" i="2" s="1"/>
  <c r="AM3340" i="2"/>
  <c r="AN3340" i="2" s="1"/>
  <c r="AM3341" i="2"/>
  <c r="AN3341" i="2" s="1"/>
  <c r="AM3342" i="2"/>
  <c r="AN3342" i="2" s="1"/>
  <c r="AM3343" i="2"/>
  <c r="AN3343" i="2" s="1"/>
  <c r="AM3344" i="2"/>
  <c r="AN3344" i="2" s="1"/>
  <c r="AM3345" i="2"/>
  <c r="AN3345" i="2" s="1"/>
  <c r="AM3346" i="2"/>
  <c r="AN3346" i="2" s="1"/>
  <c r="AM3347" i="2"/>
  <c r="AN3347" i="2" s="1"/>
  <c r="AM3348" i="2"/>
  <c r="AN3348" i="2" s="1"/>
  <c r="AM3349" i="2"/>
  <c r="AN3349" i="2" s="1"/>
  <c r="AM3350" i="2"/>
  <c r="AN3350" i="2" s="1"/>
  <c r="AM3351" i="2"/>
  <c r="AN3351" i="2" s="1"/>
  <c r="AM3352" i="2"/>
  <c r="AN3352" i="2" s="1"/>
  <c r="AM3353" i="2"/>
  <c r="AN3353" i="2" s="1"/>
  <c r="AM3354" i="2"/>
  <c r="AN3354" i="2" s="1"/>
  <c r="AM3355" i="2"/>
  <c r="AN3355" i="2" s="1"/>
  <c r="AM3356" i="2"/>
  <c r="AN3356" i="2" s="1"/>
  <c r="AM3357" i="2"/>
  <c r="AN3357" i="2" s="1"/>
  <c r="AM3358" i="2"/>
  <c r="AN3358" i="2" s="1"/>
  <c r="AM3359" i="2"/>
  <c r="AN3359" i="2" s="1"/>
  <c r="AM3360" i="2"/>
  <c r="AN3360" i="2" s="1"/>
  <c r="AM3361" i="2"/>
  <c r="AN3361" i="2" s="1"/>
  <c r="AM3362" i="2"/>
  <c r="AN3362" i="2" s="1"/>
  <c r="AM3363" i="2"/>
  <c r="AN3363" i="2" s="1"/>
  <c r="AM3364" i="2"/>
  <c r="AN3364" i="2" s="1"/>
  <c r="AM3365" i="2"/>
  <c r="AN3365" i="2" s="1"/>
  <c r="AM3366" i="2"/>
  <c r="AN3366" i="2" s="1"/>
  <c r="AM3367" i="2"/>
  <c r="AN3367" i="2" s="1"/>
  <c r="AM3368" i="2"/>
  <c r="AN3368" i="2" s="1"/>
  <c r="AM3369" i="2"/>
  <c r="AN3369" i="2" s="1"/>
  <c r="AM3370" i="2"/>
  <c r="AN3370" i="2" s="1"/>
  <c r="AM3371" i="2"/>
  <c r="AN3371" i="2" s="1"/>
  <c r="AM3372" i="2"/>
  <c r="AN3372" i="2" s="1"/>
  <c r="AM3373" i="2"/>
  <c r="AN3373" i="2" s="1"/>
  <c r="AM3374" i="2"/>
  <c r="AN3374" i="2" s="1"/>
  <c r="AM3375" i="2"/>
  <c r="AN3375" i="2" s="1"/>
  <c r="AM3376" i="2"/>
  <c r="AN3376" i="2" s="1"/>
  <c r="AM3377" i="2"/>
  <c r="AN3377" i="2" s="1"/>
  <c r="AM3378" i="2"/>
  <c r="AN3378" i="2" s="1"/>
  <c r="AM3379" i="2"/>
  <c r="AN3379" i="2" s="1"/>
  <c r="AM3380" i="2"/>
  <c r="AN3380" i="2" s="1"/>
  <c r="AM3381" i="2"/>
  <c r="AN3381" i="2" s="1"/>
  <c r="AM3382" i="2"/>
  <c r="AN3382" i="2" s="1"/>
  <c r="AM3383" i="2"/>
  <c r="AN3383" i="2" s="1"/>
  <c r="AM3384" i="2"/>
  <c r="AN3384" i="2" s="1"/>
  <c r="AM3385" i="2"/>
  <c r="AN3385" i="2" s="1"/>
  <c r="AM3386" i="2"/>
  <c r="AN3386" i="2" s="1"/>
  <c r="AM3387" i="2"/>
  <c r="AN3387" i="2" s="1"/>
  <c r="AM3388" i="2"/>
  <c r="AN3388" i="2" s="1"/>
  <c r="AM3389" i="2"/>
  <c r="AN3389" i="2" s="1"/>
  <c r="AM3390" i="2"/>
  <c r="AN3390" i="2" s="1"/>
  <c r="AM3391" i="2"/>
  <c r="AN3391" i="2" s="1"/>
  <c r="AM3392" i="2"/>
  <c r="AN3392" i="2" s="1"/>
  <c r="AM3393" i="2"/>
  <c r="AN3393" i="2" s="1"/>
  <c r="AM3394" i="2"/>
  <c r="AN3394" i="2" s="1"/>
  <c r="AM3395" i="2"/>
  <c r="AN3395" i="2" s="1"/>
  <c r="AM3396" i="2"/>
  <c r="AN3396" i="2" s="1"/>
  <c r="AM3397" i="2"/>
  <c r="AN3397" i="2" s="1"/>
  <c r="AM3398" i="2"/>
  <c r="AN3398" i="2" s="1"/>
  <c r="AM3399" i="2"/>
  <c r="AN3399" i="2" s="1"/>
  <c r="AM3400" i="2"/>
  <c r="AN3400" i="2" s="1"/>
  <c r="AM3401" i="2"/>
  <c r="AN3401" i="2" s="1"/>
  <c r="AM3402" i="2"/>
  <c r="AN3402" i="2" s="1"/>
  <c r="AM3403" i="2"/>
  <c r="AN3403" i="2" s="1"/>
  <c r="AM3404" i="2"/>
  <c r="AN3404" i="2" s="1"/>
  <c r="AM3405" i="2"/>
  <c r="AN3405" i="2" s="1"/>
  <c r="AM3406" i="2"/>
  <c r="AN3406" i="2" s="1"/>
  <c r="AM3407" i="2"/>
  <c r="AN3407" i="2" s="1"/>
  <c r="AM3408" i="2"/>
  <c r="AN3408" i="2" s="1"/>
  <c r="AM3409" i="2"/>
  <c r="AN3409" i="2" s="1"/>
  <c r="AM3410" i="2"/>
  <c r="AN3410" i="2" s="1"/>
  <c r="AM3411" i="2"/>
  <c r="AN3411" i="2" s="1"/>
  <c r="AM3412" i="2"/>
  <c r="AN3412" i="2" s="1"/>
  <c r="AM3413" i="2"/>
  <c r="AN3413" i="2" s="1"/>
  <c r="AM3414" i="2"/>
  <c r="AN3414" i="2" s="1"/>
  <c r="AM3415" i="2"/>
  <c r="AN3415" i="2" s="1"/>
  <c r="AM3416" i="2"/>
  <c r="AN3416" i="2" s="1"/>
  <c r="AM3417" i="2"/>
  <c r="AN3417" i="2" s="1"/>
  <c r="AM3418" i="2"/>
  <c r="AN3418" i="2" s="1"/>
  <c r="AM3419" i="2"/>
  <c r="AN3419" i="2" s="1"/>
  <c r="AM3420" i="2"/>
  <c r="AN3420" i="2" s="1"/>
  <c r="AM3421" i="2"/>
  <c r="AN3421" i="2" s="1"/>
  <c r="AM3422" i="2"/>
  <c r="AN3422" i="2" s="1"/>
  <c r="AM3423" i="2"/>
  <c r="AN3423" i="2" s="1"/>
  <c r="AM3424" i="2"/>
  <c r="AN3424" i="2" s="1"/>
  <c r="AM3425" i="2"/>
  <c r="AN3425" i="2" s="1"/>
  <c r="AM3426" i="2"/>
  <c r="AN3426" i="2" s="1"/>
  <c r="AM3427" i="2"/>
  <c r="AN3427" i="2" s="1"/>
  <c r="AM3428" i="2"/>
  <c r="AN3428" i="2" s="1"/>
  <c r="AM3429" i="2"/>
  <c r="AN3429" i="2" s="1"/>
  <c r="AM3430" i="2"/>
  <c r="AN3430" i="2" s="1"/>
  <c r="AM3431" i="2"/>
  <c r="AN3431" i="2" s="1"/>
  <c r="AM3432" i="2"/>
  <c r="AN3432" i="2" s="1"/>
  <c r="AM3433" i="2"/>
  <c r="AN3433" i="2" s="1"/>
  <c r="AM3434" i="2"/>
  <c r="AN3434" i="2" s="1"/>
  <c r="AM3435" i="2"/>
  <c r="AN3435" i="2" s="1"/>
  <c r="AM3436" i="2"/>
  <c r="AN3436" i="2" s="1"/>
  <c r="AM3437" i="2"/>
  <c r="AN3437" i="2" s="1"/>
  <c r="AM3438" i="2"/>
  <c r="AN3438" i="2" s="1"/>
  <c r="AM3439" i="2"/>
  <c r="AN3439" i="2" s="1"/>
  <c r="AM3440" i="2"/>
  <c r="AN3440" i="2" s="1"/>
  <c r="AM3441" i="2"/>
  <c r="AN3441" i="2" s="1"/>
  <c r="AM3442" i="2"/>
  <c r="AN3442" i="2" s="1"/>
  <c r="AM3443" i="2"/>
  <c r="AN3443" i="2" s="1"/>
  <c r="AM3444" i="2"/>
  <c r="AN3444" i="2" s="1"/>
  <c r="AM3445" i="2"/>
  <c r="AN3445" i="2" s="1"/>
  <c r="AM3446" i="2"/>
  <c r="AN3446" i="2" s="1"/>
  <c r="AM3447" i="2"/>
  <c r="AN3447" i="2" s="1"/>
  <c r="AM3448" i="2"/>
  <c r="AN3448" i="2" s="1"/>
  <c r="AM3449" i="2"/>
  <c r="AN3449" i="2" s="1"/>
  <c r="AM3450" i="2"/>
  <c r="AN3450" i="2" s="1"/>
  <c r="AM3451" i="2"/>
  <c r="AN3451" i="2" s="1"/>
  <c r="AM3452" i="2"/>
  <c r="AN3452" i="2" s="1"/>
  <c r="AM3453" i="2"/>
  <c r="AN3453" i="2" s="1"/>
  <c r="AM3454" i="2"/>
  <c r="AN3454" i="2" s="1"/>
  <c r="AM3455" i="2"/>
  <c r="AN3455" i="2" s="1"/>
  <c r="AM3456" i="2"/>
  <c r="AN3456" i="2" s="1"/>
  <c r="AM3457" i="2"/>
  <c r="AN3457" i="2" s="1"/>
  <c r="AM3458" i="2"/>
  <c r="AN3458" i="2" s="1"/>
  <c r="AM3459" i="2"/>
  <c r="AN3459" i="2" s="1"/>
  <c r="AM3460" i="2"/>
  <c r="AN3460" i="2" s="1"/>
  <c r="AM3461" i="2"/>
  <c r="AN3461" i="2" s="1"/>
  <c r="AM3462" i="2"/>
  <c r="AN3462" i="2" s="1"/>
  <c r="AM3463" i="2"/>
  <c r="AN3463" i="2" s="1"/>
  <c r="AM3464" i="2"/>
  <c r="AN3464" i="2" s="1"/>
  <c r="AM3465" i="2"/>
  <c r="AN3465" i="2" s="1"/>
  <c r="AM3466" i="2"/>
  <c r="AN3466" i="2" s="1"/>
  <c r="AM3467" i="2"/>
  <c r="AN3467" i="2" s="1"/>
  <c r="AM3468" i="2"/>
  <c r="AN3468" i="2" s="1"/>
  <c r="AM3469" i="2"/>
  <c r="AN3469" i="2" s="1"/>
  <c r="AM3470" i="2"/>
  <c r="AN3470" i="2" s="1"/>
  <c r="AM3471" i="2"/>
  <c r="AN3471" i="2" s="1"/>
  <c r="AM3472" i="2"/>
  <c r="AN3472" i="2" s="1"/>
  <c r="AM3473" i="2"/>
  <c r="AN3473" i="2" s="1"/>
  <c r="AM3474" i="2"/>
  <c r="AN3474" i="2" s="1"/>
  <c r="AM3475" i="2"/>
  <c r="AN3475" i="2" s="1"/>
  <c r="AM3476" i="2"/>
  <c r="AN3476" i="2" s="1"/>
  <c r="AM3477" i="2"/>
  <c r="AN3477" i="2" s="1"/>
  <c r="AM3478" i="2"/>
  <c r="AN3478" i="2" s="1"/>
  <c r="AM3479" i="2"/>
  <c r="AN3479" i="2" s="1"/>
  <c r="AM3480" i="2"/>
  <c r="AN3480" i="2" s="1"/>
  <c r="AM3481" i="2"/>
  <c r="AN3481" i="2" s="1"/>
  <c r="AM3482" i="2"/>
  <c r="AN3482" i="2" s="1"/>
  <c r="AM3483" i="2"/>
  <c r="AN3483" i="2" s="1"/>
  <c r="AM3484" i="2"/>
  <c r="AN3484" i="2" s="1"/>
  <c r="AM3485" i="2"/>
  <c r="AN3485" i="2" s="1"/>
  <c r="AM3486" i="2"/>
  <c r="AN3486" i="2" s="1"/>
  <c r="AM3487" i="2"/>
  <c r="AN3487" i="2" s="1"/>
  <c r="AM3488" i="2"/>
  <c r="AN3488" i="2" s="1"/>
  <c r="AM3489" i="2"/>
  <c r="AN3489" i="2" s="1"/>
  <c r="AM3490" i="2"/>
  <c r="AN3490" i="2" s="1"/>
  <c r="AM3491" i="2"/>
  <c r="AN3491" i="2" s="1"/>
  <c r="AM3492" i="2"/>
  <c r="AN3492" i="2" s="1"/>
  <c r="AM3493" i="2"/>
  <c r="AN3493" i="2" s="1"/>
  <c r="AM3494" i="2"/>
  <c r="AN3494" i="2" s="1"/>
  <c r="AM3495" i="2"/>
  <c r="AN3495" i="2" s="1"/>
  <c r="AM3496" i="2"/>
  <c r="AN3496" i="2" s="1"/>
  <c r="AM3497" i="2"/>
  <c r="AN3497" i="2" s="1"/>
  <c r="AM3498" i="2"/>
  <c r="AN3498" i="2" s="1"/>
  <c r="AM3499" i="2"/>
  <c r="AN3499" i="2" s="1"/>
  <c r="AM3500" i="2"/>
  <c r="AN3500" i="2" s="1"/>
  <c r="AM3501" i="2"/>
  <c r="AN3501" i="2" s="1"/>
  <c r="AM3502" i="2"/>
  <c r="AN3502" i="2" s="1"/>
  <c r="AM3503" i="2"/>
  <c r="AN3503" i="2" s="1"/>
  <c r="AM3504" i="2"/>
  <c r="AN3504" i="2" s="1"/>
  <c r="AM3505" i="2"/>
  <c r="AN3505" i="2" s="1"/>
  <c r="AM3506" i="2"/>
  <c r="AN3506" i="2" s="1"/>
  <c r="AM3507" i="2"/>
  <c r="AN3507" i="2" s="1"/>
  <c r="AM3508" i="2"/>
  <c r="AN3508" i="2" s="1"/>
  <c r="AM3509" i="2"/>
  <c r="AN3509" i="2" s="1"/>
  <c r="AM3510" i="2"/>
  <c r="AN3510" i="2" s="1"/>
  <c r="AM3511" i="2"/>
  <c r="AN3511" i="2" s="1"/>
  <c r="AM3512" i="2"/>
  <c r="AN3512" i="2" s="1"/>
  <c r="AM3513" i="2"/>
  <c r="AN3513" i="2" s="1"/>
  <c r="AM3514" i="2"/>
  <c r="AN3514" i="2" s="1"/>
  <c r="AM3515" i="2"/>
  <c r="AN3515" i="2" s="1"/>
  <c r="AM3516" i="2"/>
  <c r="AN3516" i="2" s="1"/>
  <c r="AM3517" i="2"/>
  <c r="AN3517" i="2" s="1"/>
  <c r="AM3518" i="2"/>
  <c r="AN3518" i="2" s="1"/>
  <c r="AM3519" i="2"/>
  <c r="AN3519" i="2" s="1"/>
  <c r="AM3520" i="2"/>
  <c r="AN3520" i="2" s="1"/>
  <c r="AM3521" i="2"/>
  <c r="AN3521" i="2" s="1"/>
  <c r="AM3522" i="2"/>
  <c r="AN3522" i="2" s="1"/>
  <c r="AM3523" i="2"/>
  <c r="AN3523" i="2" s="1"/>
  <c r="AM3524" i="2"/>
  <c r="AN3524" i="2" s="1"/>
  <c r="AM3525" i="2"/>
  <c r="AN3525" i="2" s="1"/>
  <c r="AM3526" i="2"/>
  <c r="AN3526" i="2" s="1"/>
  <c r="AM3527" i="2"/>
  <c r="AN3527" i="2" s="1"/>
  <c r="AM3528" i="2"/>
  <c r="AN3528" i="2" s="1"/>
  <c r="AM3529" i="2"/>
  <c r="AN3529" i="2" s="1"/>
  <c r="AM3530" i="2"/>
  <c r="AN3530" i="2" s="1"/>
  <c r="AM3531" i="2"/>
  <c r="AN3531" i="2" s="1"/>
  <c r="AM3532" i="2"/>
  <c r="AN3532" i="2" s="1"/>
  <c r="AM3533" i="2"/>
  <c r="AN3533" i="2" s="1"/>
  <c r="AM3534" i="2"/>
  <c r="AN3534" i="2" s="1"/>
  <c r="AM3535" i="2"/>
  <c r="AN3535" i="2" s="1"/>
  <c r="AM3536" i="2"/>
  <c r="AN3536" i="2" s="1"/>
  <c r="AM3537" i="2"/>
  <c r="AN3537" i="2" s="1"/>
  <c r="AM3538" i="2"/>
  <c r="AN3538" i="2" s="1"/>
  <c r="AM3539" i="2"/>
  <c r="AN3539" i="2" s="1"/>
  <c r="AM3540" i="2"/>
  <c r="AN3540" i="2" s="1"/>
  <c r="AM3541" i="2"/>
  <c r="AN3541" i="2" s="1"/>
  <c r="AM3542" i="2"/>
  <c r="AN3542" i="2" s="1"/>
  <c r="AM3543" i="2"/>
  <c r="AN3543" i="2" s="1"/>
  <c r="AM3544" i="2"/>
  <c r="AN3544" i="2" s="1"/>
  <c r="AM3545" i="2"/>
  <c r="AN3545" i="2" s="1"/>
  <c r="AM3546" i="2"/>
  <c r="AN3546" i="2" s="1"/>
  <c r="AM3547" i="2"/>
  <c r="AN3547" i="2" s="1"/>
  <c r="AM3548" i="2"/>
  <c r="AN3548" i="2" s="1"/>
  <c r="AM3549" i="2"/>
  <c r="AN3549" i="2" s="1"/>
  <c r="AM3550" i="2"/>
  <c r="AN3550" i="2" s="1"/>
  <c r="AM3551" i="2"/>
  <c r="AN3551" i="2" s="1"/>
  <c r="AM3552" i="2"/>
  <c r="AN3552" i="2" s="1"/>
  <c r="AM3553" i="2"/>
  <c r="AN3553" i="2" s="1"/>
  <c r="AM3554" i="2"/>
  <c r="AN3554" i="2" s="1"/>
  <c r="AM3555" i="2"/>
  <c r="AN3555" i="2" s="1"/>
  <c r="AM3556" i="2"/>
  <c r="AN3556" i="2" s="1"/>
  <c r="AM3557" i="2"/>
  <c r="AN3557" i="2" s="1"/>
  <c r="AM3558" i="2"/>
  <c r="AN3558" i="2" s="1"/>
  <c r="AM3559" i="2"/>
  <c r="AN3559" i="2" s="1"/>
  <c r="AM3560" i="2"/>
  <c r="AN3560" i="2" s="1"/>
  <c r="AM3561" i="2"/>
  <c r="AN3561" i="2" s="1"/>
  <c r="AM3562" i="2"/>
  <c r="AN3562" i="2" s="1"/>
  <c r="AM3563" i="2"/>
  <c r="AN3563" i="2" s="1"/>
  <c r="AM3564" i="2"/>
  <c r="AN3564" i="2" s="1"/>
  <c r="AM3565" i="2"/>
  <c r="AN3565" i="2" s="1"/>
  <c r="AM3566" i="2"/>
  <c r="AN3566" i="2" s="1"/>
  <c r="AM3567" i="2"/>
  <c r="AN3567" i="2" s="1"/>
  <c r="AM3568" i="2"/>
  <c r="AN3568" i="2" s="1"/>
  <c r="AM3569" i="2"/>
  <c r="AN3569" i="2" s="1"/>
  <c r="AM3570" i="2"/>
  <c r="AN3570" i="2" s="1"/>
  <c r="AM3571" i="2"/>
  <c r="AN3571" i="2" s="1"/>
  <c r="AM3572" i="2"/>
  <c r="AN3572" i="2" s="1"/>
  <c r="AM3573" i="2"/>
  <c r="AN3573" i="2" s="1"/>
  <c r="AM3574" i="2"/>
  <c r="AN3574" i="2" s="1"/>
  <c r="AM3575" i="2"/>
  <c r="AN3575" i="2" s="1"/>
  <c r="AM3576" i="2"/>
  <c r="AN3576" i="2" s="1"/>
  <c r="AM3577" i="2"/>
  <c r="AN3577" i="2" s="1"/>
  <c r="AM3578" i="2"/>
  <c r="AN3578" i="2" s="1"/>
  <c r="AM3579" i="2"/>
  <c r="AN3579" i="2" s="1"/>
  <c r="AM3580" i="2"/>
  <c r="AN3580" i="2" s="1"/>
  <c r="AM3581" i="2"/>
  <c r="AN3581" i="2" s="1"/>
  <c r="AM3582" i="2"/>
  <c r="AN3582" i="2" s="1"/>
  <c r="AM3583" i="2"/>
  <c r="AN3583" i="2" s="1"/>
  <c r="AM3584" i="2"/>
  <c r="AN3584" i="2" s="1"/>
  <c r="AM3585" i="2"/>
  <c r="AN3585" i="2" s="1"/>
  <c r="AM3586" i="2"/>
  <c r="AN3586" i="2" s="1"/>
  <c r="AM3587" i="2"/>
  <c r="AN3587" i="2" s="1"/>
  <c r="AM3588" i="2"/>
  <c r="AN3588" i="2" s="1"/>
  <c r="AM3589" i="2"/>
  <c r="AN3589" i="2" s="1"/>
  <c r="AM3590" i="2"/>
  <c r="AN3590" i="2" s="1"/>
  <c r="AM3591" i="2"/>
  <c r="AN3591" i="2" s="1"/>
  <c r="AM3592" i="2"/>
  <c r="AN3592" i="2" s="1"/>
  <c r="AM3593" i="2"/>
  <c r="AN3593" i="2" s="1"/>
  <c r="AM3594" i="2"/>
  <c r="AN3594" i="2" s="1"/>
  <c r="AM3595" i="2"/>
  <c r="AN3595" i="2" s="1"/>
  <c r="AM3596" i="2"/>
  <c r="AN3596" i="2" s="1"/>
  <c r="AM3597" i="2"/>
  <c r="AN3597" i="2" s="1"/>
  <c r="AM3598" i="2"/>
  <c r="AN3598" i="2" s="1"/>
  <c r="AM3599" i="2"/>
  <c r="AN3599" i="2" s="1"/>
  <c r="AM3600" i="2"/>
  <c r="AN3600" i="2" s="1"/>
  <c r="AM3601" i="2"/>
  <c r="AN3601" i="2" s="1"/>
  <c r="AM3602" i="2"/>
  <c r="AN3602" i="2" s="1"/>
  <c r="AM3603" i="2"/>
  <c r="AN3603" i="2" s="1"/>
  <c r="AM3604" i="2"/>
  <c r="AN3604" i="2" s="1"/>
  <c r="AM3605" i="2"/>
  <c r="AN3605" i="2" s="1"/>
  <c r="AM3606" i="2"/>
  <c r="AN3606" i="2" s="1"/>
  <c r="AM3607" i="2"/>
  <c r="AN3607" i="2" s="1"/>
  <c r="AM3608" i="2"/>
  <c r="AN3608" i="2" s="1"/>
  <c r="AM3609" i="2"/>
  <c r="AN3609" i="2" s="1"/>
  <c r="AM3610" i="2"/>
  <c r="AN3610" i="2" s="1"/>
  <c r="AM3611" i="2"/>
  <c r="AN3611" i="2" s="1"/>
  <c r="AM3612" i="2"/>
  <c r="AN3612" i="2" s="1"/>
  <c r="AM3613" i="2"/>
  <c r="AN3613" i="2" s="1"/>
  <c r="AM3614" i="2"/>
  <c r="AN3614" i="2" s="1"/>
  <c r="AM3615" i="2"/>
  <c r="AN3615" i="2" s="1"/>
  <c r="AM3616" i="2"/>
  <c r="AN3616" i="2" s="1"/>
  <c r="AM3617" i="2"/>
  <c r="AN3617" i="2" s="1"/>
  <c r="AM3618" i="2"/>
  <c r="AN3618" i="2" s="1"/>
  <c r="AM3619" i="2"/>
  <c r="AN3619" i="2" s="1"/>
  <c r="AM3620" i="2"/>
  <c r="AN3620" i="2" s="1"/>
  <c r="AM3621" i="2"/>
  <c r="AN3621" i="2" s="1"/>
  <c r="AM3622" i="2"/>
  <c r="AN3622" i="2" s="1"/>
  <c r="AM3623" i="2"/>
  <c r="AN3623" i="2" s="1"/>
  <c r="AM3624" i="2"/>
  <c r="AN3624" i="2" s="1"/>
  <c r="AM3625" i="2"/>
  <c r="AN3625" i="2" s="1"/>
  <c r="AM3626" i="2"/>
  <c r="AN3626" i="2" s="1"/>
  <c r="AM3627" i="2"/>
  <c r="AN3627" i="2" s="1"/>
  <c r="AM3628" i="2"/>
  <c r="AN3628" i="2" s="1"/>
  <c r="AM3629" i="2"/>
  <c r="AN3629" i="2" s="1"/>
  <c r="AM3630" i="2"/>
  <c r="AN3630" i="2" s="1"/>
  <c r="AM3631" i="2"/>
  <c r="AN3631" i="2" s="1"/>
  <c r="AM3632" i="2"/>
  <c r="AN3632" i="2" s="1"/>
  <c r="AM3633" i="2"/>
  <c r="AN3633" i="2" s="1"/>
  <c r="AM3634" i="2"/>
  <c r="AN3634" i="2" s="1"/>
  <c r="AM3635" i="2"/>
  <c r="AN3635" i="2" s="1"/>
  <c r="AM3636" i="2"/>
  <c r="AN3636" i="2" s="1"/>
  <c r="AM3637" i="2"/>
  <c r="AN3637" i="2" s="1"/>
  <c r="AM3638" i="2"/>
  <c r="AN3638" i="2" s="1"/>
  <c r="AM3639" i="2"/>
  <c r="AN3639" i="2" s="1"/>
  <c r="AM3640" i="2"/>
  <c r="AN3640" i="2" s="1"/>
  <c r="AM3641" i="2"/>
  <c r="AN3641" i="2" s="1"/>
  <c r="AM3642" i="2"/>
  <c r="AN3642" i="2" s="1"/>
  <c r="AM3643" i="2"/>
  <c r="AN3643" i="2" s="1"/>
  <c r="AM3644" i="2"/>
  <c r="AN3644" i="2" s="1"/>
  <c r="AM3645" i="2"/>
  <c r="AN3645" i="2" s="1"/>
  <c r="AM3646" i="2"/>
  <c r="AN3646" i="2" s="1"/>
  <c r="AM3647" i="2"/>
  <c r="AN3647" i="2" s="1"/>
  <c r="AM3648" i="2"/>
  <c r="AN3648" i="2" s="1"/>
  <c r="AM3649" i="2"/>
  <c r="AN3649" i="2" s="1"/>
  <c r="AM3650" i="2"/>
  <c r="AN3650" i="2" s="1"/>
  <c r="AM3651" i="2"/>
  <c r="AN3651" i="2" s="1"/>
  <c r="AM3652" i="2"/>
  <c r="AN3652" i="2" s="1"/>
  <c r="AM3653" i="2"/>
  <c r="AN3653" i="2" s="1"/>
  <c r="AM3654" i="2"/>
  <c r="AN3654" i="2" s="1"/>
  <c r="AM3655" i="2"/>
  <c r="AN3655" i="2" s="1"/>
  <c r="AM3656" i="2"/>
  <c r="AN3656" i="2" s="1"/>
  <c r="AM3657" i="2"/>
  <c r="AN3657" i="2" s="1"/>
  <c r="AM3658" i="2"/>
  <c r="AN3658" i="2" s="1"/>
  <c r="AM3659" i="2"/>
  <c r="AN3659" i="2" s="1"/>
  <c r="AM3660" i="2"/>
  <c r="AN3660" i="2" s="1"/>
  <c r="AM3661" i="2"/>
  <c r="AN3661" i="2" s="1"/>
  <c r="AM3662" i="2"/>
  <c r="AN3662" i="2" s="1"/>
  <c r="AM3663" i="2"/>
  <c r="AN3663" i="2" s="1"/>
  <c r="AM3664" i="2"/>
  <c r="AN3664" i="2" s="1"/>
  <c r="AM3665" i="2"/>
  <c r="AN3665" i="2" s="1"/>
  <c r="AM3666" i="2"/>
  <c r="AN3666" i="2" s="1"/>
  <c r="AM3667" i="2"/>
  <c r="AN3667" i="2" s="1"/>
  <c r="AM3668" i="2"/>
  <c r="AN3668" i="2" s="1"/>
  <c r="AM3669" i="2"/>
  <c r="AN3669" i="2" s="1"/>
  <c r="AM3670" i="2"/>
  <c r="AN3670" i="2" s="1"/>
  <c r="AM3671" i="2"/>
  <c r="AN3671" i="2" s="1"/>
  <c r="AM3672" i="2"/>
  <c r="AN3672" i="2" s="1"/>
  <c r="AM3673" i="2"/>
  <c r="AN3673" i="2" s="1"/>
  <c r="AM3674" i="2"/>
  <c r="AN3674" i="2" s="1"/>
  <c r="AM3675" i="2"/>
  <c r="AN3675" i="2" s="1"/>
  <c r="AM3676" i="2"/>
  <c r="AN3676" i="2" s="1"/>
  <c r="AM3677" i="2"/>
  <c r="AN3677" i="2" s="1"/>
  <c r="AM3678" i="2"/>
  <c r="AN3678" i="2" s="1"/>
  <c r="AM3679" i="2"/>
  <c r="AN3679" i="2" s="1"/>
  <c r="AM3680" i="2"/>
  <c r="AN3680" i="2" s="1"/>
  <c r="AM3681" i="2"/>
  <c r="AN3681" i="2" s="1"/>
  <c r="AM3682" i="2"/>
  <c r="AN3682" i="2" s="1"/>
  <c r="AM3683" i="2"/>
  <c r="AN3683" i="2" s="1"/>
  <c r="AM3684" i="2"/>
  <c r="AN3684" i="2" s="1"/>
  <c r="AM3685" i="2"/>
  <c r="AN3685" i="2" s="1"/>
  <c r="AM3686" i="2"/>
  <c r="AN3686" i="2" s="1"/>
  <c r="AM3687" i="2"/>
  <c r="AN3687" i="2" s="1"/>
  <c r="AM3688" i="2"/>
  <c r="AN3688" i="2" s="1"/>
  <c r="AM3689" i="2"/>
  <c r="AN3689" i="2" s="1"/>
  <c r="AM3690" i="2"/>
  <c r="AN3690" i="2" s="1"/>
  <c r="AM3691" i="2"/>
  <c r="AN3691" i="2" s="1"/>
  <c r="AM3692" i="2"/>
  <c r="AN3692" i="2" s="1"/>
  <c r="AM3693" i="2"/>
  <c r="AN3693" i="2" s="1"/>
  <c r="AM3694" i="2"/>
  <c r="AN3694" i="2" s="1"/>
  <c r="AM3695" i="2"/>
  <c r="AN3695" i="2" s="1"/>
  <c r="AM3696" i="2"/>
  <c r="AN3696" i="2" s="1"/>
  <c r="AM3697" i="2"/>
  <c r="AN3697" i="2" s="1"/>
  <c r="AM3698" i="2"/>
  <c r="AN3698" i="2" s="1"/>
  <c r="AM3699" i="2"/>
  <c r="AN3699" i="2" s="1"/>
  <c r="AM3700" i="2"/>
  <c r="AN3700" i="2" s="1"/>
  <c r="AM3701" i="2"/>
  <c r="AN3701" i="2" s="1"/>
  <c r="AM3702" i="2"/>
  <c r="AN3702" i="2" s="1"/>
  <c r="AM3703" i="2"/>
  <c r="AN3703" i="2" s="1"/>
  <c r="AM3704" i="2"/>
  <c r="AN3704" i="2" s="1"/>
  <c r="AM3705" i="2"/>
  <c r="AN3705" i="2" s="1"/>
  <c r="AM3706" i="2"/>
  <c r="AN3706" i="2" s="1"/>
  <c r="AM3707" i="2"/>
  <c r="AN3707" i="2" s="1"/>
  <c r="AM3708" i="2"/>
  <c r="AN3708" i="2" s="1"/>
  <c r="AM3709" i="2"/>
  <c r="AN3709" i="2" s="1"/>
  <c r="AM3710" i="2"/>
  <c r="AN3710" i="2" s="1"/>
  <c r="AM3711" i="2"/>
  <c r="AN3711" i="2" s="1"/>
  <c r="AM3712" i="2"/>
  <c r="AN3712" i="2" s="1"/>
  <c r="AM3713" i="2"/>
  <c r="AN3713" i="2" s="1"/>
  <c r="AM3714" i="2"/>
  <c r="AN3714" i="2" s="1"/>
  <c r="AM3715" i="2"/>
  <c r="AN3715" i="2" s="1"/>
  <c r="AM3716" i="2"/>
  <c r="AN3716" i="2" s="1"/>
  <c r="AM3717" i="2"/>
  <c r="AN3717" i="2" s="1"/>
  <c r="AM3718" i="2"/>
  <c r="AN3718" i="2" s="1"/>
  <c r="AM3719" i="2"/>
  <c r="AN3719" i="2" s="1"/>
  <c r="AM3720" i="2"/>
  <c r="AN3720" i="2" s="1"/>
  <c r="AM3721" i="2"/>
  <c r="AN3721" i="2" s="1"/>
  <c r="AM3722" i="2"/>
  <c r="AN3722" i="2" s="1"/>
  <c r="AM3723" i="2"/>
  <c r="AN3723" i="2" s="1"/>
  <c r="AM3724" i="2"/>
  <c r="AN3724" i="2" s="1"/>
  <c r="AM3725" i="2"/>
  <c r="AN3725" i="2" s="1"/>
  <c r="AM3726" i="2"/>
  <c r="AN3726" i="2" s="1"/>
  <c r="AM3727" i="2"/>
  <c r="AN3727" i="2" s="1"/>
  <c r="AM3728" i="2"/>
  <c r="AN3728" i="2" s="1"/>
  <c r="AM3729" i="2"/>
  <c r="AN3729" i="2" s="1"/>
  <c r="AM3730" i="2"/>
  <c r="AN3730" i="2" s="1"/>
  <c r="AM3731" i="2"/>
  <c r="AN3731" i="2" s="1"/>
  <c r="AM3732" i="2"/>
  <c r="AN3732" i="2" s="1"/>
  <c r="AM3733" i="2"/>
  <c r="AN3733" i="2" s="1"/>
  <c r="AM3734" i="2"/>
  <c r="AN3734" i="2" s="1"/>
  <c r="AM3735" i="2"/>
  <c r="AN3735" i="2" s="1"/>
  <c r="AM3736" i="2"/>
  <c r="AN3736" i="2" s="1"/>
  <c r="AM3737" i="2"/>
  <c r="AN3737" i="2" s="1"/>
  <c r="AM3738" i="2"/>
  <c r="AN3738" i="2" s="1"/>
  <c r="AM3739" i="2"/>
  <c r="AN3739" i="2" s="1"/>
  <c r="AM3740" i="2"/>
  <c r="AN3740" i="2" s="1"/>
  <c r="AM3741" i="2"/>
  <c r="AN3741" i="2" s="1"/>
  <c r="AM3742" i="2"/>
  <c r="AN3742" i="2" s="1"/>
  <c r="AM3743" i="2"/>
  <c r="AN3743" i="2" s="1"/>
  <c r="AM3744" i="2"/>
  <c r="AN3744" i="2" s="1"/>
  <c r="AM3745" i="2"/>
  <c r="AN3745" i="2" s="1"/>
  <c r="AM3746" i="2"/>
  <c r="AN3746" i="2" s="1"/>
  <c r="AM3747" i="2"/>
  <c r="AN3747" i="2" s="1"/>
  <c r="AM3748" i="2"/>
  <c r="AN3748" i="2" s="1"/>
  <c r="AM3749" i="2"/>
  <c r="AN3749" i="2" s="1"/>
  <c r="AM3750" i="2"/>
  <c r="AN3750" i="2" s="1"/>
  <c r="AM3751" i="2"/>
  <c r="AN3751" i="2" s="1"/>
  <c r="AM3752" i="2"/>
  <c r="AN3752" i="2" s="1"/>
  <c r="AM3753" i="2"/>
  <c r="AN3753" i="2" s="1"/>
  <c r="AM3754" i="2"/>
  <c r="AN3754" i="2" s="1"/>
  <c r="AM3755" i="2"/>
  <c r="AN3755" i="2" s="1"/>
  <c r="AM3756" i="2"/>
  <c r="AN3756" i="2" s="1"/>
  <c r="AM3757" i="2"/>
  <c r="AN3757" i="2" s="1"/>
  <c r="AM3758" i="2"/>
  <c r="AN3758" i="2" s="1"/>
  <c r="AM3759" i="2"/>
  <c r="AN3759" i="2" s="1"/>
  <c r="AM3760" i="2"/>
  <c r="AN3760" i="2" s="1"/>
  <c r="AM3761" i="2"/>
  <c r="AN3761" i="2" s="1"/>
  <c r="AM3762" i="2"/>
  <c r="AN3762" i="2" s="1"/>
  <c r="AM3763" i="2"/>
  <c r="AN3763" i="2" s="1"/>
  <c r="AM3764" i="2"/>
  <c r="AN3764" i="2" s="1"/>
  <c r="AM3765" i="2"/>
  <c r="AN3765" i="2" s="1"/>
  <c r="AM3766" i="2"/>
  <c r="AN3766" i="2" s="1"/>
  <c r="AM3767" i="2"/>
  <c r="AM3768" i="2"/>
  <c r="AN3768" i="2" s="1"/>
  <c r="AM3769" i="2"/>
  <c r="AN3769" i="2" s="1"/>
  <c r="AM3770" i="2"/>
  <c r="AN3770" i="2" s="1"/>
  <c r="AM3771" i="2"/>
  <c r="AN3771" i="2" s="1"/>
  <c r="AM3772" i="2"/>
  <c r="AN3772" i="2" s="1"/>
  <c r="AM3773" i="2"/>
  <c r="AN3773" i="2" s="1"/>
  <c r="AM3774" i="2"/>
  <c r="AN3774" i="2" s="1"/>
  <c r="AM3775" i="2"/>
  <c r="AN3775" i="2" s="1"/>
  <c r="AM3776" i="2"/>
  <c r="AN3776" i="2" s="1"/>
  <c r="AM3777" i="2"/>
  <c r="AN3777" i="2" s="1"/>
  <c r="AM3778" i="2"/>
  <c r="AN3778" i="2" s="1"/>
  <c r="AM3779" i="2"/>
  <c r="AN3779" i="2" s="1"/>
  <c r="AM3780" i="2"/>
  <c r="AN3780" i="2" s="1"/>
  <c r="AM3781" i="2"/>
  <c r="AN3781" i="2" s="1"/>
  <c r="AM3782" i="2"/>
  <c r="AN3782" i="2" s="1"/>
  <c r="AM3783" i="2"/>
  <c r="AN3783" i="2" s="1"/>
  <c r="AM3784" i="2"/>
  <c r="AN3784" i="2" s="1"/>
  <c r="AM3785" i="2"/>
  <c r="AN3785" i="2" s="1"/>
  <c r="AM3786" i="2"/>
  <c r="AN3786" i="2" s="1"/>
  <c r="AM3787" i="2"/>
  <c r="AN3787" i="2" s="1"/>
  <c r="AM3788" i="2"/>
  <c r="AN3788" i="2" s="1"/>
  <c r="AM3789" i="2"/>
  <c r="AN3789" i="2" s="1"/>
  <c r="AM3790" i="2"/>
  <c r="AN3790" i="2" s="1"/>
  <c r="AM3791" i="2"/>
  <c r="AN3791" i="2" s="1"/>
  <c r="AM3792" i="2"/>
  <c r="AN3792" i="2" s="1"/>
  <c r="AM3793" i="2"/>
  <c r="AN3793" i="2" s="1"/>
  <c r="AM3794" i="2"/>
  <c r="AN3794" i="2" s="1"/>
  <c r="AM3795" i="2"/>
  <c r="AN3795" i="2" s="1"/>
  <c r="AM3796" i="2"/>
  <c r="AN3796" i="2" s="1"/>
  <c r="AM3797" i="2"/>
  <c r="AN3797" i="2" s="1"/>
  <c r="AM3798" i="2"/>
  <c r="AN3798" i="2" s="1"/>
  <c r="AM3799" i="2"/>
  <c r="AN3799" i="2" s="1"/>
  <c r="AM3800" i="2"/>
  <c r="AN3800" i="2" s="1"/>
  <c r="AM3801" i="2"/>
  <c r="AN3801" i="2" s="1"/>
  <c r="AM3802" i="2"/>
  <c r="AN3802" i="2" s="1"/>
  <c r="AM3803" i="2"/>
  <c r="AN3803" i="2" s="1"/>
  <c r="AM3804" i="2"/>
  <c r="AN3804" i="2" s="1"/>
  <c r="AM3805" i="2"/>
  <c r="AN3805" i="2" s="1"/>
  <c r="AM3806" i="2"/>
  <c r="AN3806" i="2" s="1"/>
  <c r="AM3807" i="2"/>
  <c r="AN3807" i="2" s="1"/>
  <c r="AM3808" i="2"/>
  <c r="AN3808" i="2" s="1"/>
  <c r="AM3809" i="2"/>
  <c r="AN3809" i="2" s="1"/>
  <c r="AM3810" i="2"/>
  <c r="AN3810" i="2" s="1"/>
  <c r="AM3811" i="2"/>
  <c r="AN3811" i="2" s="1"/>
  <c r="AM3812" i="2"/>
  <c r="AN3812" i="2" s="1"/>
  <c r="AM3813" i="2"/>
  <c r="AN3813" i="2" s="1"/>
  <c r="AM3814" i="2"/>
  <c r="AN3814" i="2" s="1"/>
  <c r="AM3815" i="2"/>
  <c r="AN3815" i="2" s="1"/>
  <c r="AM3816" i="2"/>
  <c r="AN3816" i="2" s="1"/>
  <c r="AM3817" i="2"/>
  <c r="AN3817" i="2" s="1"/>
  <c r="AM3818" i="2"/>
  <c r="AN3818" i="2" s="1"/>
  <c r="AM3819" i="2"/>
  <c r="AN3819" i="2" s="1"/>
  <c r="AM3820" i="2"/>
  <c r="AN3820" i="2" s="1"/>
  <c r="AM3821" i="2"/>
  <c r="AN3821" i="2" s="1"/>
  <c r="AM3822" i="2"/>
  <c r="AN3822" i="2" s="1"/>
  <c r="AM3823" i="2"/>
  <c r="AN3823" i="2" s="1"/>
  <c r="AM3824" i="2"/>
  <c r="AN3824" i="2" s="1"/>
  <c r="AM3825" i="2"/>
  <c r="AN3825" i="2" s="1"/>
  <c r="AM3826" i="2"/>
  <c r="AN3826" i="2" s="1"/>
  <c r="AM3827" i="2"/>
  <c r="AN3827" i="2" s="1"/>
  <c r="AM3828" i="2"/>
  <c r="AN3828" i="2" s="1"/>
  <c r="AM3829" i="2"/>
  <c r="AN3829" i="2" s="1"/>
  <c r="AM3830" i="2"/>
  <c r="AN3830" i="2" s="1"/>
  <c r="AM3831" i="2"/>
  <c r="AN3831" i="2" s="1"/>
  <c r="AM3832" i="2"/>
  <c r="AN3832" i="2" s="1"/>
  <c r="AM3833" i="2"/>
  <c r="AN3833" i="2" s="1"/>
  <c r="AM3834" i="2"/>
  <c r="AN3834" i="2" s="1"/>
  <c r="AM3835" i="2"/>
  <c r="AN3835" i="2" s="1"/>
  <c r="AM3836" i="2"/>
  <c r="AN3836" i="2" s="1"/>
  <c r="AM3837" i="2"/>
  <c r="AN3837" i="2" s="1"/>
  <c r="AM3838" i="2"/>
  <c r="AN3838" i="2" s="1"/>
  <c r="AM3839" i="2"/>
  <c r="AN3839" i="2" s="1"/>
  <c r="AM3840" i="2"/>
  <c r="AN3840" i="2" s="1"/>
  <c r="AM3841" i="2"/>
  <c r="AN3841" i="2" s="1"/>
  <c r="AM3842" i="2"/>
  <c r="AN3842" i="2" s="1"/>
  <c r="AM3843" i="2"/>
  <c r="AN3843" i="2" s="1"/>
  <c r="AM3844" i="2"/>
  <c r="AN3844" i="2" s="1"/>
  <c r="AM3845" i="2"/>
  <c r="AN3845" i="2" s="1"/>
  <c r="AM3846" i="2"/>
  <c r="AN3846" i="2" s="1"/>
  <c r="AM2" i="2"/>
  <c r="AN2" i="2" s="1"/>
  <c r="AK3834" i="2"/>
  <c r="AK3835" i="2"/>
  <c r="AK3836" i="2"/>
  <c r="AK3837" i="2"/>
  <c r="AK3838" i="2"/>
  <c r="AK3839" i="2"/>
  <c r="AK3840" i="2"/>
  <c r="AK3841" i="2"/>
  <c r="AK3842" i="2"/>
  <c r="AK3843" i="2"/>
  <c r="AK3844" i="2"/>
  <c r="AK3845" i="2"/>
  <c r="AK3846" i="2"/>
  <c r="K10" i="2"/>
  <c r="C20" i="1" a="1"/>
  <c r="C20" i="1" s="1"/>
  <c r="C21" i="1"/>
  <c r="C22" i="1" l="1"/>
  <c r="J15" i="2" l="1"/>
  <c r="J16" i="2"/>
  <c r="J17" i="2"/>
  <c r="AK3" i="2"/>
  <c r="AK4" i="2"/>
  <c r="AK5" i="2"/>
  <c r="AK6" i="2"/>
  <c r="AK7" i="2"/>
  <c r="AK8" i="2"/>
  <c r="AK9" i="2"/>
  <c r="AK10" i="2"/>
  <c r="AK11" i="2"/>
  <c r="AK12" i="2"/>
  <c r="AK13" i="2"/>
  <c r="AK14" i="2"/>
  <c r="AK15" i="2"/>
  <c r="AK16" i="2"/>
  <c r="AK17" i="2"/>
  <c r="AK18" i="2"/>
  <c r="AK19" i="2"/>
  <c r="AK20" i="2"/>
  <c r="AK21" i="2"/>
  <c r="AK22" i="2"/>
  <c r="AK23" i="2"/>
  <c r="AK24" i="2"/>
  <c r="AK25" i="2"/>
  <c r="AK26" i="2"/>
  <c r="AK27" i="2"/>
  <c r="AK28" i="2"/>
  <c r="AK29" i="2"/>
  <c r="AK30" i="2"/>
  <c r="AK31" i="2"/>
  <c r="AK32" i="2"/>
  <c r="AK33" i="2"/>
  <c r="AK34" i="2"/>
  <c r="AK35" i="2"/>
  <c r="AK36" i="2"/>
  <c r="AK37" i="2"/>
  <c r="AK38" i="2"/>
  <c r="AK39" i="2"/>
  <c r="AK40" i="2"/>
  <c r="AK41" i="2"/>
  <c r="AK42" i="2"/>
  <c r="AK43" i="2"/>
  <c r="AK44" i="2"/>
  <c r="AK45" i="2"/>
  <c r="AK46" i="2"/>
  <c r="AK47" i="2"/>
  <c r="AK48" i="2"/>
  <c r="AK49" i="2"/>
  <c r="AK50" i="2"/>
  <c r="AK51" i="2"/>
  <c r="AK52" i="2"/>
  <c r="AK53" i="2"/>
  <c r="AK54" i="2"/>
  <c r="AK55" i="2"/>
  <c r="AK56" i="2"/>
  <c r="AK57" i="2"/>
  <c r="AK58" i="2"/>
  <c r="AK59" i="2"/>
  <c r="AK60" i="2"/>
  <c r="AK61" i="2"/>
  <c r="AK62" i="2"/>
  <c r="AK63" i="2"/>
  <c r="AK64" i="2"/>
  <c r="AK65" i="2"/>
  <c r="AK66" i="2"/>
  <c r="AK67" i="2"/>
  <c r="AK68" i="2"/>
  <c r="AK69" i="2"/>
  <c r="AK70" i="2"/>
  <c r="AK71" i="2"/>
  <c r="AK72" i="2"/>
  <c r="AK73" i="2"/>
  <c r="AK74" i="2"/>
  <c r="AK75" i="2"/>
  <c r="AK76" i="2"/>
  <c r="AK77" i="2"/>
  <c r="AK78" i="2"/>
  <c r="AK79" i="2"/>
  <c r="AK80" i="2"/>
  <c r="AK81" i="2"/>
  <c r="AK82" i="2"/>
  <c r="AK83" i="2"/>
  <c r="AK84" i="2"/>
  <c r="AK85" i="2"/>
  <c r="AK86" i="2"/>
  <c r="AK87" i="2"/>
  <c r="AK88" i="2"/>
  <c r="AK89" i="2"/>
  <c r="AK90" i="2"/>
  <c r="AK91" i="2"/>
  <c r="AK92" i="2"/>
  <c r="AK93" i="2"/>
  <c r="AK94" i="2"/>
  <c r="AK95" i="2"/>
  <c r="AK96" i="2"/>
  <c r="AK97" i="2"/>
  <c r="AK98" i="2"/>
  <c r="AK99" i="2"/>
  <c r="AK100" i="2"/>
  <c r="AK101" i="2"/>
  <c r="AK102" i="2"/>
  <c r="AK103" i="2"/>
  <c r="AK104" i="2"/>
  <c r="AK105" i="2"/>
  <c r="AK106" i="2"/>
  <c r="AK107" i="2"/>
  <c r="AK108" i="2"/>
  <c r="AK109" i="2"/>
  <c r="AK110" i="2"/>
  <c r="AK111" i="2"/>
  <c r="AK112" i="2"/>
  <c r="AK113" i="2"/>
  <c r="AK114" i="2"/>
  <c r="AK115" i="2"/>
  <c r="AK116" i="2"/>
  <c r="AK117" i="2"/>
  <c r="AK118" i="2"/>
  <c r="AK119" i="2"/>
  <c r="AK120" i="2"/>
  <c r="AK121" i="2"/>
  <c r="AK122" i="2"/>
  <c r="AK123" i="2"/>
  <c r="AK124" i="2"/>
  <c r="AK125" i="2"/>
  <c r="AK126" i="2"/>
  <c r="AK127" i="2"/>
  <c r="AK128" i="2"/>
  <c r="AK129" i="2"/>
  <c r="AK130" i="2"/>
  <c r="AK131" i="2"/>
  <c r="AK132" i="2"/>
  <c r="AK133" i="2"/>
  <c r="AK134" i="2"/>
  <c r="AK135" i="2"/>
  <c r="AK136" i="2"/>
  <c r="AK137" i="2"/>
  <c r="AK138" i="2"/>
  <c r="AK139" i="2"/>
  <c r="AK140" i="2"/>
  <c r="AK141" i="2"/>
  <c r="AK142" i="2"/>
  <c r="AK143" i="2"/>
  <c r="AK144" i="2"/>
  <c r="AK145" i="2"/>
  <c r="AK146" i="2"/>
  <c r="AK147" i="2"/>
  <c r="AK148" i="2"/>
  <c r="AK149" i="2"/>
  <c r="AK150" i="2"/>
  <c r="AK151" i="2"/>
  <c r="AK152" i="2"/>
  <c r="AK153" i="2"/>
  <c r="AK154" i="2"/>
  <c r="AK155" i="2"/>
  <c r="AK156" i="2"/>
  <c r="AK157" i="2"/>
  <c r="AK158" i="2"/>
  <c r="AK159" i="2"/>
  <c r="AK160" i="2"/>
  <c r="AK161" i="2"/>
  <c r="AK162" i="2"/>
  <c r="AK163" i="2"/>
  <c r="AK164" i="2"/>
  <c r="AK165" i="2"/>
  <c r="AK166" i="2"/>
  <c r="AK167" i="2"/>
  <c r="AK168" i="2"/>
  <c r="AK169" i="2"/>
  <c r="AK170" i="2"/>
  <c r="AK171" i="2"/>
  <c r="AK172" i="2"/>
  <c r="AK173" i="2"/>
  <c r="AK174" i="2"/>
  <c r="AK175" i="2"/>
  <c r="AK176" i="2"/>
  <c r="AK177" i="2"/>
  <c r="AK178" i="2"/>
  <c r="AK179" i="2"/>
  <c r="AK180" i="2"/>
  <c r="AK181" i="2"/>
  <c r="AK182" i="2"/>
  <c r="AK183" i="2"/>
  <c r="AK184" i="2"/>
  <c r="AK185" i="2"/>
  <c r="AK186" i="2"/>
  <c r="AK187" i="2"/>
  <c r="AK188" i="2"/>
  <c r="AK189" i="2"/>
  <c r="AK190" i="2"/>
  <c r="AK191" i="2"/>
  <c r="AK192" i="2"/>
  <c r="AK193" i="2"/>
  <c r="AK194" i="2"/>
  <c r="AK195" i="2"/>
  <c r="AK196" i="2"/>
  <c r="AK197" i="2"/>
  <c r="AK198" i="2"/>
  <c r="AK199" i="2"/>
  <c r="AK200" i="2"/>
  <c r="AK201" i="2"/>
  <c r="AK202" i="2"/>
  <c r="AK203" i="2"/>
  <c r="AK204" i="2"/>
  <c r="AK205" i="2"/>
  <c r="AK206" i="2"/>
  <c r="AK207" i="2"/>
  <c r="AK208" i="2"/>
  <c r="AK209" i="2"/>
  <c r="AK210" i="2"/>
  <c r="AK211" i="2"/>
  <c r="AK212" i="2"/>
  <c r="AK213" i="2"/>
  <c r="AK214" i="2"/>
  <c r="AK215" i="2"/>
  <c r="AK216" i="2"/>
  <c r="AK217" i="2"/>
  <c r="AK218" i="2"/>
  <c r="AK219" i="2"/>
  <c r="AK220" i="2"/>
  <c r="AK221" i="2"/>
  <c r="AK222" i="2"/>
  <c r="AK223" i="2"/>
  <c r="AK224" i="2"/>
  <c r="AK225" i="2"/>
  <c r="AK226" i="2"/>
  <c r="AK227" i="2"/>
  <c r="AK228" i="2"/>
  <c r="AK229" i="2"/>
  <c r="AK230" i="2"/>
  <c r="AK231" i="2"/>
  <c r="AK232" i="2"/>
  <c r="AK233" i="2"/>
  <c r="AK234" i="2"/>
  <c r="AK235" i="2"/>
  <c r="AK236" i="2"/>
  <c r="AK237" i="2"/>
  <c r="AK238" i="2"/>
  <c r="AK239" i="2"/>
  <c r="AK240" i="2"/>
  <c r="AK241" i="2"/>
  <c r="AK242" i="2"/>
  <c r="AK243" i="2"/>
  <c r="AK244" i="2"/>
  <c r="AK245" i="2"/>
  <c r="AK246" i="2"/>
  <c r="AK247" i="2"/>
  <c r="AK248" i="2"/>
  <c r="AK249" i="2"/>
  <c r="AK250" i="2"/>
  <c r="AK251" i="2"/>
  <c r="AK252" i="2"/>
  <c r="AK253" i="2"/>
  <c r="AK254" i="2"/>
  <c r="AK255" i="2"/>
  <c r="AK256" i="2"/>
  <c r="AK257" i="2"/>
  <c r="AK258" i="2"/>
  <c r="AK259" i="2"/>
  <c r="AK260" i="2"/>
  <c r="AK261" i="2"/>
  <c r="AK262" i="2"/>
  <c r="AK263" i="2"/>
  <c r="AK264" i="2"/>
  <c r="AK265" i="2"/>
  <c r="AK266" i="2"/>
  <c r="AK267" i="2"/>
  <c r="AK268" i="2"/>
  <c r="AK269" i="2"/>
  <c r="AK270" i="2"/>
  <c r="AK271" i="2"/>
  <c r="AK272" i="2"/>
  <c r="AK273" i="2"/>
  <c r="AK274" i="2"/>
  <c r="AK275" i="2"/>
  <c r="AK276" i="2"/>
  <c r="AK277" i="2"/>
  <c r="AK278" i="2"/>
  <c r="AK279" i="2"/>
  <c r="AK280" i="2"/>
  <c r="AK281" i="2"/>
  <c r="AK282" i="2"/>
  <c r="AK283" i="2"/>
  <c r="AK284" i="2"/>
  <c r="AK285" i="2"/>
  <c r="AK286" i="2"/>
  <c r="AK287" i="2"/>
  <c r="AK288" i="2"/>
  <c r="AK289" i="2"/>
  <c r="AK290" i="2"/>
  <c r="AK291" i="2"/>
  <c r="AK292" i="2"/>
  <c r="AK293" i="2"/>
  <c r="AK294" i="2"/>
  <c r="AK295" i="2"/>
  <c r="AK296" i="2"/>
  <c r="AK297" i="2"/>
  <c r="AK298" i="2"/>
  <c r="AK299" i="2"/>
  <c r="AK300" i="2"/>
  <c r="AK301" i="2"/>
  <c r="AK302" i="2"/>
  <c r="AK303" i="2"/>
  <c r="AK304" i="2"/>
  <c r="AK305" i="2"/>
  <c r="AK306" i="2"/>
  <c r="AK307" i="2"/>
  <c r="AK308" i="2"/>
  <c r="AK309" i="2"/>
  <c r="AK310" i="2"/>
  <c r="AK311" i="2"/>
  <c r="AK312" i="2"/>
  <c r="AK313" i="2"/>
  <c r="AK314" i="2"/>
  <c r="AK315" i="2"/>
  <c r="AK316" i="2"/>
  <c r="AK317" i="2"/>
  <c r="AK318" i="2"/>
  <c r="AK319" i="2"/>
  <c r="AK320" i="2"/>
  <c r="AK321" i="2"/>
  <c r="AK322" i="2"/>
  <c r="AK323" i="2"/>
  <c r="AK324" i="2"/>
  <c r="AK325" i="2"/>
  <c r="AK326" i="2"/>
  <c r="AK327" i="2"/>
  <c r="AK328" i="2"/>
  <c r="AK329" i="2"/>
  <c r="AK330" i="2"/>
  <c r="AK331" i="2"/>
  <c r="AK332" i="2"/>
  <c r="AK333" i="2"/>
  <c r="AK334" i="2"/>
  <c r="AK335" i="2"/>
  <c r="AK336" i="2"/>
  <c r="AK337" i="2"/>
  <c r="AK338" i="2"/>
  <c r="AK339" i="2"/>
  <c r="AK340" i="2"/>
  <c r="AK341" i="2"/>
  <c r="AK342" i="2"/>
  <c r="AK343" i="2"/>
  <c r="AK344" i="2"/>
  <c r="AK345" i="2"/>
  <c r="AK346" i="2"/>
  <c r="AK347" i="2"/>
  <c r="AK348" i="2"/>
  <c r="AK349" i="2"/>
  <c r="AK350" i="2"/>
  <c r="AK351" i="2"/>
  <c r="AK352" i="2"/>
  <c r="AK353" i="2"/>
  <c r="AK354" i="2"/>
  <c r="AK355" i="2"/>
  <c r="AK356" i="2"/>
  <c r="AK357" i="2"/>
  <c r="AK358" i="2"/>
  <c r="AK359" i="2"/>
  <c r="AK360" i="2"/>
  <c r="AK361" i="2"/>
  <c r="AK362" i="2"/>
  <c r="AK363" i="2"/>
  <c r="AK364" i="2"/>
  <c r="AK365" i="2"/>
  <c r="AK366" i="2"/>
  <c r="AK367" i="2"/>
  <c r="AK368" i="2"/>
  <c r="AK369" i="2"/>
  <c r="AK370" i="2"/>
  <c r="AK371" i="2"/>
  <c r="AK372" i="2"/>
  <c r="AK373" i="2"/>
  <c r="AK374" i="2"/>
  <c r="AK375" i="2"/>
  <c r="AK376" i="2"/>
  <c r="AK377" i="2"/>
  <c r="AK378" i="2"/>
  <c r="AK379" i="2"/>
  <c r="AK380" i="2"/>
  <c r="AK381" i="2"/>
  <c r="AK382" i="2"/>
  <c r="AK383" i="2"/>
  <c r="AK384" i="2"/>
  <c r="AK385" i="2"/>
  <c r="AK386" i="2"/>
  <c r="AK387" i="2"/>
  <c r="AK388" i="2"/>
  <c r="AK389" i="2"/>
  <c r="AK390" i="2"/>
  <c r="AK391" i="2"/>
  <c r="AK392" i="2"/>
  <c r="AK393" i="2"/>
  <c r="AK394" i="2"/>
  <c r="AK395" i="2"/>
  <c r="AK396" i="2"/>
  <c r="AK397" i="2"/>
  <c r="AK398" i="2"/>
  <c r="AK399" i="2"/>
  <c r="AK400" i="2"/>
  <c r="AK401" i="2"/>
  <c r="AK402" i="2"/>
  <c r="AK403" i="2"/>
  <c r="AK404" i="2"/>
  <c r="AK405" i="2"/>
  <c r="AK406" i="2"/>
  <c r="AK407" i="2"/>
  <c r="AK408" i="2"/>
  <c r="AK409" i="2"/>
  <c r="AK410" i="2"/>
  <c r="AK411" i="2"/>
  <c r="AK412" i="2"/>
  <c r="AK413" i="2"/>
  <c r="AK414" i="2"/>
  <c r="AK415" i="2"/>
  <c r="AK416" i="2"/>
  <c r="AK417" i="2"/>
  <c r="AK418" i="2"/>
  <c r="AK419" i="2"/>
  <c r="AK420" i="2"/>
  <c r="AK421" i="2"/>
  <c r="AK422" i="2"/>
  <c r="AK423" i="2"/>
  <c r="AK424" i="2"/>
  <c r="AK425" i="2"/>
  <c r="AK426" i="2"/>
  <c r="AK427" i="2"/>
  <c r="AK428" i="2"/>
  <c r="AK429" i="2"/>
  <c r="AK430" i="2"/>
  <c r="AK431" i="2"/>
  <c r="AK432" i="2"/>
  <c r="AK433" i="2"/>
  <c r="AK434" i="2"/>
  <c r="AK435" i="2"/>
  <c r="AK436" i="2"/>
  <c r="AK437" i="2"/>
  <c r="AK438" i="2"/>
  <c r="AK439" i="2"/>
  <c r="AK440" i="2"/>
  <c r="AK441" i="2"/>
  <c r="AK442" i="2"/>
  <c r="AK443" i="2"/>
  <c r="AK444" i="2"/>
  <c r="AK445" i="2"/>
  <c r="AK446" i="2"/>
  <c r="AK447" i="2"/>
  <c r="AK448" i="2"/>
  <c r="AK449" i="2"/>
  <c r="AK450" i="2"/>
  <c r="AK451" i="2"/>
  <c r="AK452" i="2"/>
  <c r="AK453" i="2"/>
  <c r="AK454" i="2"/>
  <c r="AK455" i="2"/>
  <c r="AK456" i="2"/>
  <c r="AK457" i="2"/>
  <c r="AK458" i="2"/>
  <c r="AK459" i="2"/>
  <c r="AK460" i="2"/>
  <c r="AK461" i="2"/>
  <c r="AK462" i="2"/>
  <c r="AK463" i="2"/>
  <c r="AK464" i="2"/>
  <c r="AK465" i="2"/>
  <c r="AK466" i="2"/>
  <c r="AK467" i="2"/>
  <c r="AK468" i="2"/>
  <c r="AK469" i="2"/>
  <c r="AK470" i="2"/>
  <c r="AK471" i="2"/>
  <c r="AK472" i="2"/>
  <c r="AK473" i="2"/>
  <c r="AK474" i="2"/>
  <c r="AK475" i="2"/>
  <c r="AK476" i="2"/>
  <c r="AK477" i="2"/>
  <c r="AK478" i="2"/>
  <c r="AK479" i="2"/>
  <c r="AK480" i="2"/>
  <c r="AK481" i="2"/>
  <c r="AK482" i="2"/>
  <c r="AK483" i="2"/>
  <c r="AK484" i="2"/>
  <c r="AK485" i="2"/>
  <c r="AK486" i="2"/>
  <c r="AK487" i="2"/>
  <c r="AK488" i="2"/>
  <c r="AK489" i="2"/>
  <c r="AK490" i="2"/>
  <c r="AK491" i="2"/>
  <c r="AK492" i="2"/>
  <c r="AK493" i="2"/>
  <c r="AK494" i="2"/>
  <c r="AK495" i="2"/>
  <c r="AK496" i="2"/>
  <c r="AK497" i="2"/>
  <c r="AK498" i="2"/>
  <c r="AK499" i="2"/>
  <c r="AK500" i="2"/>
  <c r="AK501" i="2"/>
  <c r="AK502" i="2"/>
  <c r="AK503" i="2"/>
  <c r="AK504" i="2"/>
  <c r="AK505" i="2"/>
  <c r="AK506" i="2"/>
  <c r="AK507" i="2"/>
  <c r="AK508" i="2"/>
  <c r="AK509" i="2"/>
  <c r="AK510" i="2"/>
  <c r="AK511" i="2"/>
  <c r="AK512" i="2"/>
  <c r="AK513" i="2"/>
  <c r="AK514" i="2"/>
  <c r="AK515" i="2"/>
  <c r="AK516" i="2"/>
  <c r="AK517" i="2"/>
  <c r="AK518" i="2"/>
  <c r="AK519" i="2"/>
  <c r="AK520" i="2"/>
  <c r="AK521" i="2"/>
  <c r="AK522" i="2"/>
  <c r="AK523" i="2"/>
  <c r="AK524" i="2"/>
  <c r="AK525" i="2"/>
  <c r="AK526" i="2"/>
  <c r="AK527" i="2"/>
  <c r="AK528" i="2"/>
  <c r="AK529" i="2"/>
  <c r="AK530" i="2"/>
  <c r="AK531" i="2"/>
  <c r="AK532" i="2"/>
  <c r="AK533" i="2"/>
  <c r="AK534" i="2"/>
  <c r="AK535" i="2"/>
  <c r="AK536" i="2"/>
  <c r="AK537" i="2"/>
  <c r="AK538" i="2"/>
  <c r="AK539" i="2"/>
  <c r="AK540" i="2"/>
  <c r="AK541" i="2"/>
  <c r="AK542" i="2"/>
  <c r="AK543" i="2"/>
  <c r="AK544" i="2"/>
  <c r="AK545" i="2"/>
  <c r="AK546" i="2"/>
  <c r="AK547" i="2"/>
  <c r="AK548" i="2"/>
  <c r="AK549" i="2"/>
  <c r="AK550" i="2"/>
  <c r="AK551" i="2"/>
  <c r="AK552" i="2"/>
  <c r="AK553" i="2"/>
  <c r="AK554" i="2"/>
  <c r="AK555" i="2"/>
  <c r="AK556" i="2"/>
  <c r="AK557" i="2"/>
  <c r="AK558" i="2"/>
  <c r="AK559" i="2"/>
  <c r="AK560" i="2"/>
  <c r="AK561" i="2"/>
  <c r="AK562" i="2"/>
  <c r="AK563" i="2"/>
  <c r="AK564" i="2"/>
  <c r="AK565" i="2"/>
  <c r="AK566" i="2"/>
  <c r="AK567" i="2"/>
  <c r="AK568" i="2"/>
  <c r="AK569" i="2"/>
  <c r="AK570" i="2"/>
  <c r="AK571" i="2"/>
  <c r="AK572" i="2"/>
  <c r="AK573" i="2"/>
  <c r="AK574" i="2"/>
  <c r="AK575" i="2"/>
  <c r="AK576" i="2"/>
  <c r="AK577" i="2"/>
  <c r="AK578" i="2"/>
  <c r="AK579" i="2"/>
  <c r="AK580" i="2"/>
  <c r="AK581" i="2"/>
  <c r="AK582" i="2"/>
  <c r="AK583" i="2"/>
  <c r="AK584" i="2"/>
  <c r="AK585" i="2"/>
  <c r="AK586" i="2"/>
  <c r="AK587" i="2"/>
  <c r="AK588" i="2"/>
  <c r="AK589" i="2"/>
  <c r="AK590" i="2"/>
  <c r="AK591" i="2"/>
  <c r="AK592" i="2"/>
  <c r="AK593" i="2"/>
  <c r="AK594" i="2"/>
  <c r="AK595" i="2"/>
  <c r="AK596" i="2"/>
  <c r="AK597" i="2"/>
  <c r="AK598" i="2"/>
  <c r="AK599" i="2"/>
  <c r="AK600" i="2"/>
  <c r="AK601" i="2"/>
  <c r="AK602" i="2"/>
  <c r="AK603" i="2"/>
  <c r="AK604" i="2"/>
  <c r="AK605" i="2"/>
  <c r="AK606" i="2"/>
  <c r="AK607" i="2"/>
  <c r="AK608" i="2"/>
  <c r="AK609" i="2"/>
  <c r="AK610" i="2"/>
  <c r="AK611" i="2"/>
  <c r="AK612" i="2"/>
  <c r="AK613" i="2"/>
  <c r="AK614" i="2"/>
  <c r="AK615" i="2"/>
  <c r="AK616" i="2"/>
  <c r="AK617" i="2"/>
  <c r="AK618" i="2"/>
  <c r="AK619" i="2"/>
  <c r="AK620" i="2"/>
  <c r="AK621" i="2"/>
  <c r="AK622" i="2"/>
  <c r="AK623" i="2"/>
  <c r="AK624" i="2"/>
  <c r="AK625" i="2"/>
  <c r="AK626" i="2"/>
  <c r="AK627" i="2"/>
  <c r="AK628" i="2"/>
  <c r="AK629" i="2"/>
  <c r="AK630" i="2"/>
  <c r="AK631" i="2"/>
  <c r="AK632" i="2"/>
  <c r="AK633" i="2"/>
  <c r="AK634" i="2"/>
  <c r="AK635" i="2"/>
  <c r="AK636" i="2"/>
  <c r="AK637" i="2"/>
  <c r="AK638" i="2"/>
  <c r="AK639" i="2"/>
  <c r="AK640" i="2"/>
  <c r="AK641" i="2"/>
  <c r="AK642" i="2"/>
  <c r="AK643" i="2"/>
  <c r="AK644" i="2"/>
  <c r="AK645" i="2"/>
  <c r="AK646" i="2"/>
  <c r="AK647" i="2"/>
  <c r="AK648" i="2"/>
  <c r="AK649" i="2"/>
  <c r="AK650" i="2"/>
  <c r="AK651" i="2"/>
  <c r="AK652" i="2"/>
  <c r="AK653" i="2"/>
  <c r="AK654" i="2"/>
  <c r="AK655" i="2"/>
  <c r="AK656" i="2"/>
  <c r="AK657" i="2"/>
  <c r="AK658" i="2"/>
  <c r="AK659" i="2"/>
  <c r="AK660" i="2"/>
  <c r="AK661" i="2"/>
  <c r="AK662" i="2"/>
  <c r="AK663" i="2"/>
  <c r="AK664" i="2"/>
  <c r="AK665" i="2"/>
  <c r="AK666" i="2"/>
  <c r="AK667" i="2"/>
  <c r="AK668" i="2"/>
  <c r="AK669" i="2"/>
  <c r="AK670" i="2"/>
  <c r="AK671" i="2"/>
  <c r="AK672" i="2"/>
  <c r="AK673" i="2"/>
  <c r="AK674" i="2"/>
  <c r="AK675" i="2"/>
  <c r="AK676" i="2"/>
  <c r="AK677" i="2"/>
  <c r="AK678" i="2"/>
  <c r="AK679" i="2"/>
  <c r="AK680" i="2"/>
  <c r="AK681" i="2"/>
  <c r="AK682" i="2"/>
  <c r="AK683" i="2"/>
  <c r="AK684" i="2"/>
  <c r="AK685" i="2"/>
  <c r="AK686" i="2"/>
  <c r="AK687" i="2"/>
  <c r="AK688" i="2"/>
  <c r="AK689" i="2"/>
  <c r="AK690" i="2"/>
  <c r="AK691" i="2"/>
  <c r="AK692" i="2"/>
  <c r="AK693" i="2"/>
  <c r="AK694" i="2"/>
  <c r="AK695" i="2"/>
  <c r="AK696" i="2"/>
  <c r="AK697" i="2"/>
  <c r="AK698" i="2"/>
  <c r="AK699" i="2"/>
  <c r="AK700" i="2"/>
  <c r="AK701" i="2"/>
  <c r="AK702" i="2"/>
  <c r="AK703" i="2"/>
  <c r="AK704" i="2"/>
  <c r="AK705" i="2"/>
  <c r="AK706" i="2"/>
  <c r="AK707" i="2"/>
  <c r="AK708" i="2"/>
  <c r="AK709" i="2"/>
  <c r="AK710" i="2"/>
  <c r="AK711" i="2"/>
  <c r="AK712" i="2"/>
  <c r="AK713" i="2"/>
  <c r="AK714" i="2"/>
  <c r="AK715" i="2"/>
  <c r="AK716" i="2"/>
  <c r="AK717" i="2"/>
  <c r="AK718" i="2"/>
  <c r="AK719" i="2"/>
  <c r="AK720" i="2"/>
  <c r="AK721" i="2"/>
  <c r="AK722" i="2"/>
  <c r="AK723" i="2"/>
  <c r="AK724" i="2"/>
  <c r="AK725" i="2"/>
  <c r="AK726" i="2"/>
  <c r="AK727" i="2"/>
  <c r="AK728" i="2"/>
  <c r="AK729" i="2"/>
  <c r="AK730" i="2"/>
  <c r="AK731" i="2"/>
  <c r="AK732" i="2"/>
  <c r="AK733" i="2"/>
  <c r="AK734" i="2"/>
  <c r="AK735" i="2"/>
  <c r="AK736" i="2"/>
  <c r="AK737" i="2"/>
  <c r="AK738" i="2"/>
  <c r="AK739" i="2"/>
  <c r="AK740" i="2"/>
  <c r="AK741" i="2"/>
  <c r="AK742" i="2"/>
  <c r="AK743" i="2"/>
  <c r="AK744" i="2"/>
  <c r="AK745" i="2"/>
  <c r="AK746" i="2"/>
  <c r="AK747" i="2"/>
  <c r="AK748" i="2"/>
  <c r="AK749" i="2"/>
  <c r="AK750" i="2"/>
  <c r="AK751" i="2"/>
  <c r="AK752" i="2"/>
  <c r="AK753" i="2"/>
  <c r="AK754" i="2"/>
  <c r="AK755" i="2"/>
  <c r="AK756" i="2"/>
  <c r="AK757" i="2"/>
  <c r="AK758" i="2"/>
  <c r="AK759" i="2"/>
  <c r="AK760" i="2"/>
  <c r="AK761" i="2"/>
  <c r="AK762" i="2"/>
  <c r="AK763" i="2"/>
  <c r="AK764" i="2"/>
  <c r="AK765" i="2"/>
  <c r="AK766" i="2"/>
  <c r="AK767" i="2"/>
  <c r="AK768" i="2"/>
  <c r="AK769" i="2"/>
  <c r="AK770" i="2"/>
  <c r="AK771" i="2"/>
  <c r="AK772" i="2"/>
  <c r="AK773" i="2"/>
  <c r="AK774" i="2"/>
  <c r="AK775" i="2"/>
  <c r="AK776" i="2"/>
  <c r="AK777" i="2"/>
  <c r="AK778" i="2"/>
  <c r="AK779" i="2"/>
  <c r="AK780" i="2"/>
  <c r="AK781" i="2"/>
  <c r="AK782" i="2"/>
  <c r="AK783" i="2"/>
  <c r="AK784" i="2"/>
  <c r="AK785" i="2"/>
  <c r="AK786" i="2"/>
  <c r="AK787" i="2"/>
  <c r="AK788" i="2"/>
  <c r="AK789" i="2"/>
  <c r="AK790" i="2"/>
  <c r="AK791" i="2"/>
  <c r="AK792" i="2"/>
  <c r="AK793" i="2"/>
  <c r="AK794" i="2"/>
  <c r="AK795" i="2"/>
  <c r="AK796" i="2"/>
  <c r="AK797" i="2"/>
  <c r="AK798" i="2"/>
  <c r="AK799" i="2"/>
  <c r="AK800" i="2"/>
  <c r="AK801" i="2"/>
  <c r="AK802" i="2"/>
  <c r="AK803" i="2"/>
  <c r="AK804" i="2"/>
  <c r="AK805" i="2"/>
  <c r="AK806" i="2"/>
  <c r="AK807" i="2"/>
  <c r="AK808" i="2"/>
  <c r="AK809" i="2"/>
  <c r="AK810" i="2"/>
  <c r="AK811" i="2"/>
  <c r="AK812" i="2"/>
  <c r="AK813" i="2"/>
  <c r="AK814" i="2"/>
  <c r="AK815" i="2"/>
  <c r="AK816" i="2"/>
  <c r="AK817" i="2"/>
  <c r="AK818" i="2"/>
  <c r="AK819" i="2"/>
  <c r="AK820" i="2"/>
  <c r="AK821" i="2"/>
  <c r="AK822" i="2"/>
  <c r="AK823" i="2"/>
  <c r="AK824" i="2"/>
  <c r="AK825" i="2"/>
  <c r="AK826" i="2"/>
  <c r="AK827" i="2"/>
  <c r="AK828" i="2"/>
  <c r="AK829" i="2"/>
  <c r="AK830" i="2"/>
  <c r="AK831" i="2"/>
  <c r="AK832" i="2"/>
  <c r="AK833" i="2"/>
  <c r="AK834" i="2"/>
  <c r="AK835" i="2"/>
  <c r="AK836" i="2"/>
  <c r="AK837" i="2"/>
  <c r="AK838" i="2"/>
  <c r="AK839" i="2"/>
  <c r="AK840" i="2"/>
  <c r="AK841" i="2"/>
  <c r="AK842" i="2"/>
  <c r="AK843" i="2"/>
  <c r="AK844" i="2"/>
  <c r="AK845" i="2"/>
  <c r="AK846" i="2"/>
  <c r="AK847" i="2"/>
  <c r="AK848" i="2"/>
  <c r="AK849" i="2"/>
  <c r="AK850" i="2"/>
  <c r="AK851" i="2"/>
  <c r="AK852" i="2"/>
  <c r="AK853" i="2"/>
  <c r="AK854" i="2"/>
  <c r="AK855" i="2"/>
  <c r="AK856" i="2"/>
  <c r="AK857" i="2"/>
  <c r="AK858" i="2"/>
  <c r="AK859" i="2"/>
  <c r="AK860" i="2"/>
  <c r="AK861" i="2"/>
  <c r="AK862" i="2"/>
  <c r="AK863" i="2"/>
  <c r="AK864" i="2"/>
  <c r="AK865" i="2"/>
  <c r="AK866" i="2"/>
  <c r="AK867" i="2"/>
  <c r="AK868" i="2"/>
  <c r="AK869" i="2"/>
  <c r="AK870" i="2"/>
  <c r="AK871" i="2"/>
  <c r="AK872" i="2"/>
  <c r="AK873" i="2"/>
  <c r="AK874" i="2"/>
  <c r="AK875" i="2"/>
  <c r="AK876" i="2"/>
  <c r="AK877" i="2"/>
  <c r="AK878" i="2"/>
  <c r="AK879" i="2"/>
  <c r="AK880" i="2"/>
  <c r="AK881" i="2"/>
  <c r="AK882" i="2"/>
  <c r="AK883" i="2"/>
  <c r="AK884" i="2"/>
  <c r="AK885" i="2"/>
  <c r="AK886" i="2"/>
  <c r="AK887" i="2"/>
  <c r="AK888" i="2"/>
  <c r="AK889" i="2"/>
  <c r="AK890" i="2"/>
  <c r="AK891" i="2"/>
  <c r="AK892" i="2"/>
  <c r="AK893" i="2"/>
  <c r="AK894" i="2"/>
  <c r="AK895" i="2"/>
  <c r="AK896" i="2"/>
  <c r="AK897" i="2"/>
  <c r="AK898" i="2"/>
  <c r="AK899" i="2"/>
  <c r="AK900" i="2"/>
  <c r="AK901" i="2"/>
  <c r="AK902" i="2"/>
  <c r="AK903" i="2"/>
  <c r="AK904" i="2"/>
  <c r="AK905" i="2"/>
  <c r="AK906" i="2"/>
  <c r="AK907" i="2"/>
  <c r="AK908" i="2"/>
  <c r="AK909" i="2"/>
  <c r="AK910" i="2"/>
  <c r="AK911" i="2"/>
  <c r="AK912" i="2"/>
  <c r="AK913" i="2"/>
  <c r="AK914" i="2"/>
  <c r="AK915" i="2"/>
  <c r="AK916" i="2"/>
  <c r="AK917" i="2"/>
  <c r="AK918" i="2"/>
  <c r="AK919" i="2"/>
  <c r="AK920" i="2"/>
  <c r="AK921" i="2"/>
  <c r="AK922" i="2"/>
  <c r="AK923" i="2"/>
  <c r="AK924" i="2"/>
  <c r="AK925" i="2"/>
  <c r="AK926" i="2"/>
  <c r="AK927" i="2"/>
  <c r="AK928" i="2"/>
  <c r="AK929" i="2"/>
  <c r="AK930" i="2"/>
  <c r="AK931" i="2"/>
  <c r="AK932" i="2"/>
  <c r="AK933" i="2"/>
  <c r="AK934" i="2"/>
  <c r="AK935" i="2"/>
  <c r="AK936" i="2"/>
  <c r="AK937" i="2"/>
  <c r="AK938" i="2"/>
  <c r="AK939" i="2"/>
  <c r="AK940" i="2"/>
  <c r="AK941" i="2"/>
  <c r="AK942" i="2"/>
  <c r="AK943" i="2"/>
  <c r="AK944" i="2"/>
  <c r="AK945" i="2"/>
  <c r="AK946" i="2"/>
  <c r="AK947" i="2"/>
  <c r="AK948" i="2"/>
  <c r="AK949" i="2"/>
  <c r="AK950" i="2"/>
  <c r="AK951" i="2"/>
  <c r="AK952" i="2"/>
  <c r="AK953" i="2"/>
  <c r="AK954" i="2"/>
  <c r="AK955" i="2"/>
  <c r="AK956" i="2"/>
  <c r="AK957" i="2"/>
  <c r="AK958" i="2"/>
  <c r="AK959" i="2"/>
  <c r="AK960" i="2"/>
  <c r="AK961" i="2"/>
  <c r="AK962" i="2"/>
  <c r="AK963" i="2"/>
  <c r="AK964" i="2"/>
  <c r="AK965" i="2"/>
  <c r="AK966" i="2"/>
  <c r="AK967" i="2"/>
  <c r="AK968" i="2"/>
  <c r="AK969" i="2"/>
  <c r="AK970" i="2"/>
  <c r="AK971" i="2"/>
  <c r="AK972" i="2"/>
  <c r="AK973" i="2"/>
  <c r="AK974" i="2"/>
  <c r="AK975" i="2"/>
  <c r="AK976" i="2"/>
  <c r="AK977" i="2"/>
  <c r="AK978" i="2"/>
  <c r="AK979" i="2"/>
  <c r="AK980" i="2"/>
  <c r="AK981" i="2"/>
  <c r="AK982" i="2"/>
  <c r="AK983" i="2"/>
  <c r="AK984" i="2"/>
  <c r="AK985" i="2"/>
  <c r="AK986" i="2"/>
  <c r="AK987" i="2"/>
  <c r="AK988" i="2"/>
  <c r="AK989" i="2"/>
  <c r="AK990" i="2"/>
  <c r="AK991" i="2"/>
  <c r="AK992" i="2"/>
  <c r="AK993" i="2"/>
  <c r="AK994" i="2"/>
  <c r="AK995" i="2"/>
  <c r="AK996" i="2"/>
  <c r="AK997" i="2"/>
  <c r="AK998" i="2"/>
  <c r="AK999" i="2"/>
  <c r="AK1000" i="2"/>
  <c r="AK1001" i="2"/>
  <c r="AK1002" i="2"/>
  <c r="AK1003" i="2"/>
  <c r="AK1004" i="2"/>
  <c r="AK1005" i="2"/>
  <c r="AK1006" i="2"/>
  <c r="AK1007" i="2"/>
  <c r="AK1008" i="2"/>
  <c r="AK1009" i="2"/>
  <c r="AK1010" i="2"/>
  <c r="AK1011" i="2"/>
  <c r="AK1012" i="2"/>
  <c r="AK1013" i="2"/>
  <c r="AK1014" i="2"/>
  <c r="AK1015" i="2"/>
  <c r="AK1016" i="2"/>
  <c r="AK1017" i="2"/>
  <c r="AK1018" i="2"/>
  <c r="AK1019" i="2"/>
  <c r="AK1020" i="2"/>
  <c r="AK1021" i="2"/>
  <c r="AK1022" i="2"/>
  <c r="AK1023" i="2"/>
  <c r="AK1024" i="2"/>
  <c r="AK1025" i="2"/>
  <c r="AK1026" i="2"/>
  <c r="AK1027" i="2"/>
  <c r="AK1028" i="2"/>
  <c r="AK1029" i="2"/>
  <c r="AK1030" i="2"/>
  <c r="AK1031" i="2"/>
  <c r="AK1032" i="2"/>
  <c r="AK1033" i="2"/>
  <c r="AK1034" i="2"/>
  <c r="AK1035" i="2"/>
  <c r="AK1036" i="2"/>
  <c r="AK1037" i="2"/>
  <c r="AK1038" i="2"/>
  <c r="AK1039" i="2"/>
  <c r="AK1040" i="2"/>
  <c r="AK1041" i="2"/>
  <c r="AK1042" i="2"/>
  <c r="AK1043" i="2"/>
  <c r="AK1044" i="2"/>
  <c r="AK1045" i="2"/>
  <c r="AK1046" i="2"/>
  <c r="AK1047" i="2"/>
  <c r="AK1048" i="2"/>
  <c r="AK1049" i="2"/>
  <c r="AK1050" i="2"/>
  <c r="AK1051" i="2"/>
  <c r="AK1052" i="2"/>
  <c r="AK1053" i="2"/>
  <c r="AK1054" i="2"/>
  <c r="AK1055" i="2"/>
  <c r="AK1056" i="2"/>
  <c r="AK1057" i="2"/>
  <c r="AK1058" i="2"/>
  <c r="AK1059" i="2"/>
  <c r="AK1060" i="2"/>
  <c r="AK1061" i="2"/>
  <c r="AK1062" i="2"/>
  <c r="AK1063" i="2"/>
  <c r="AK1064" i="2"/>
  <c r="AK1065" i="2"/>
  <c r="AK1066" i="2"/>
  <c r="AK1067" i="2"/>
  <c r="AK1068" i="2"/>
  <c r="AK1069" i="2"/>
  <c r="AK1070" i="2"/>
  <c r="AK1071" i="2"/>
  <c r="AK1072" i="2"/>
  <c r="AK1073" i="2"/>
  <c r="AK1074" i="2"/>
  <c r="AK1075" i="2"/>
  <c r="AK1076" i="2"/>
  <c r="AK1077" i="2"/>
  <c r="AK1078" i="2"/>
  <c r="AK1079" i="2"/>
  <c r="AK1080" i="2"/>
  <c r="AK1081" i="2"/>
  <c r="AK1082" i="2"/>
  <c r="AK1083" i="2"/>
  <c r="AK1084" i="2"/>
  <c r="AK1085" i="2"/>
  <c r="AK1086" i="2"/>
  <c r="AK1087" i="2"/>
  <c r="AK1088" i="2"/>
  <c r="AK1089" i="2"/>
  <c r="AK1090" i="2"/>
  <c r="AK1091" i="2"/>
  <c r="AK1092" i="2"/>
  <c r="AK1093" i="2"/>
  <c r="AK1094" i="2"/>
  <c r="AK1095" i="2"/>
  <c r="AK1096" i="2"/>
  <c r="AK1097" i="2"/>
  <c r="AK1098" i="2"/>
  <c r="AK1099" i="2"/>
  <c r="AK1100" i="2"/>
  <c r="AK1101" i="2"/>
  <c r="AK1102" i="2"/>
  <c r="AK1103" i="2"/>
  <c r="AK1104" i="2"/>
  <c r="AK1105" i="2"/>
  <c r="AK1106" i="2"/>
  <c r="AK1107" i="2"/>
  <c r="AK1108" i="2"/>
  <c r="AK1109" i="2"/>
  <c r="AK1110" i="2"/>
  <c r="AK1111" i="2"/>
  <c r="AK1112" i="2"/>
  <c r="AK1113" i="2"/>
  <c r="AK1114" i="2"/>
  <c r="AK1115" i="2"/>
  <c r="AK1116" i="2"/>
  <c r="AK1117" i="2"/>
  <c r="AK1118" i="2"/>
  <c r="AK1119" i="2"/>
  <c r="AK1120" i="2"/>
  <c r="AK1121" i="2"/>
  <c r="AK1122" i="2"/>
  <c r="AK1123" i="2"/>
  <c r="AK1124" i="2"/>
  <c r="AK1125" i="2"/>
  <c r="AK1126" i="2"/>
  <c r="AK1127" i="2"/>
  <c r="AK1128" i="2"/>
  <c r="AK1129" i="2"/>
  <c r="AK1130" i="2"/>
  <c r="AK1131" i="2"/>
  <c r="AK1132" i="2"/>
  <c r="AK1133" i="2"/>
  <c r="AK1134" i="2"/>
  <c r="AK1135" i="2"/>
  <c r="AK1136" i="2"/>
  <c r="AK1137" i="2"/>
  <c r="AK1138" i="2"/>
  <c r="AK1139" i="2"/>
  <c r="AK1140" i="2"/>
  <c r="AK1141" i="2"/>
  <c r="AK1142" i="2"/>
  <c r="AK1143" i="2"/>
  <c r="AK1144" i="2"/>
  <c r="AK1145" i="2"/>
  <c r="AK1146" i="2"/>
  <c r="AK1147" i="2"/>
  <c r="AK1148" i="2"/>
  <c r="AK1149" i="2"/>
  <c r="AK1150" i="2"/>
  <c r="AK1151" i="2"/>
  <c r="AK1152" i="2"/>
  <c r="AK1153" i="2"/>
  <c r="AK1154" i="2"/>
  <c r="AK1155" i="2"/>
  <c r="AK1156" i="2"/>
  <c r="AK1157" i="2"/>
  <c r="AK1158" i="2"/>
  <c r="AK1159" i="2"/>
  <c r="AK1160" i="2"/>
  <c r="AK1161" i="2"/>
  <c r="AK1162" i="2"/>
  <c r="AK1163" i="2"/>
  <c r="AK1164" i="2"/>
  <c r="AK1165" i="2"/>
  <c r="AK1166" i="2"/>
  <c r="AK1167" i="2"/>
  <c r="AK1168" i="2"/>
  <c r="AK1169" i="2"/>
  <c r="AK1170" i="2"/>
  <c r="AK1171" i="2"/>
  <c r="AK1172" i="2"/>
  <c r="AK1173" i="2"/>
  <c r="AK1174" i="2"/>
  <c r="AK1175" i="2"/>
  <c r="AK1176" i="2"/>
  <c r="AK1177" i="2"/>
  <c r="AK1178" i="2"/>
  <c r="AK1179" i="2"/>
  <c r="AK1180" i="2"/>
  <c r="AK1181" i="2"/>
  <c r="AK1182" i="2"/>
  <c r="AK1183" i="2"/>
  <c r="AK1184" i="2"/>
  <c r="AK1185" i="2"/>
  <c r="AK1186" i="2"/>
  <c r="AK1187" i="2"/>
  <c r="AK1188" i="2"/>
  <c r="AK1189" i="2"/>
  <c r="AK1190" i="2"/>
  <c r="AK1191" i="2"/>
  <c r="AK1192" i="2"/>
  <c r="AK1193" i="2"/>
  <c r="AK1194" i="2"/>
  <c r="AK1195" i="2"/>
  <c r="AK1196" i="2"/>
  <c r="AK1197" i="2"/>
  <c r="AK1198" i="2"/>
  <c r="AK1199" i="2"/>
  <c r="AK1200" i="2"/>
  <c r="AK1201" i="2"/>
  <c r="AK1202" i="2"/>
  <c r="AK1203" i="2"/>
  <c r="AK1204" i="2"/>
  <c r="AK1205" i="2"/>
  <c r="AK1206" i="2"/>
  <c r="AK1207" i="2"/>
  <c r="AK1208" i="2"/>
  <c r="AK1209" i="2"/>
  <c r="AK1210" i="2"/>
  <c r="AK1211" i="2"/>
  <c r="AK1212" i="2"/>
  <c r="AK1213" i="2"/>
  <c r="AK1214" i="2"/>
  <c r="AK1215" i="2"/>
  <c r="AK1216" i="2"/>
  <c r="AK1217" i="2"/>
  <c r="AK1218" i="2"/>
  <c r="AK1219" i="2"/>
  <c r="AK1220" i="2"/>
  <c r="AK1221" i="2"/>
  <c r="AK1222" i="2"/>
  <c r="AK1223" i="2"/>
  <c r="AK1224" i="2"/>
  <c r="AK1225" i="2"/>
  <c r="AK1226" i="2"/>
  <c r="AK1227" i="2"/>
  <c r="AK1228" i="2"/>
  <c r="AK1229" i="2"/>
  <c r="AK1230" i="2"/>
  <c r="AK1231" i="2"/>
  <c r="AK1232" i="2"/>
  <c r="AK1233" i="2"/>
  <c r="AK1234" i="2"/>
  <c r="AK1235" i="2"/>
  <c r="AK1236" i="2"/>
  <c r="AK1237" i="2"/>
  <c r="AK1238" i="2"/>
  <c r="AK1239" i="2"/>
  <c r="AK1240" i="2"/>
  <c r="AK1241" i="2"/>
  <c r="AK1242" i="2"/>
  <c r="AK1243" i="2"/>
  <c r="AK1244" i="2"/>
  <c r="AK1245" i="2"/>
  <c r="AK1246" i="2"/>
  <c r="AK1247" i="2"/>
  <c r="AK1248" i="2"/>
  <c r="AK1249" i="2"/>
  <c r="AK1250" i="2"/>
  <c r="AK1251" i="2"/>
  <c r="AK1252" i="2"/>
  <c r="AK1253" i="2"/>
  <c r="AK1254" i="2"/>
  <c r="AK1255" i="2"/>
  <c r="AK1256" i="2"/>
  <c r="AK1257" i="2"/>
  <c r="AK1258" i="2"/>
  <c r="AK1259" i="2"/>
  <c r="AK1260" i="2"/>
  <c r="AK1261" i="2"/>
  <c r="AK1262" i="2"/>
  <c r="AK1263" i="2"/>
  <c r="AK1264" i="2"/>
  <c r="AK1265" i="2"/>
  <c r="AK1266" i="2"/>
  <c r="AK1267" i="2"/>
  <c r="AK1268" i="2"/>
  <c r="AK1269" i="2"/>
  <c r="AK1270" i="2"/>
  <c r="AK1271" i="2"/>
  <c r="AK1272" i="2"/>
  <c r="AK1273" i="2"/>
  <c r="AK1274" i="2"/>
  <c r="AK1275" i="2"/>
  <c r="AK1276" i="2"/>
  <c r="AK1277" i="2"/>
  <c r="AK1278" i="2"/>
  <c r="AK1279" i="2"/>
  <c r="AK1280" i="2"/>
  <c r="AK1281" i="2"/>
  <c r="AK1282" i="2"/>
  <c r="AK1283" i="2"/>
  <c r="AK1284" i="2"/>
  <c r="AK1285" i="2"/>
  <c r="AK1286" i="2"/>
  <c r="AK1287" i="2"/>
  <c r="AK1288" i="2"/>
  <c r="AK1289" i="2"/>
  <c r="AK1290" i="2"/>
  <c r="AK1291" i="2"/>
  <c r="AK1292" i="2"/>
  <c r="AK1293" i="2"/>
  <c r="AK1294" i="2"/>
  <c r="AK1295" i="2"/>
  <c r="AK1296" i="2"/>
  <c r="AK1297" i="2"/>
  <c r="AK1298" i="2"/>
  <c r="AK1299" i="2"/>
  <c r="AK1300" i="2"/>
  <c r="AK1301" i="2"/>
  <c r="AK1302" i="2"/>
  <c r="AK1303" i="2"/>
  <c r="AK1304" i="2"/>
  <c r="AK1305" i="2"/>
  <c r="AK1306" i="2"/>
  <c r="AK1307" i="2"/>
  <c r="AK1308" i="2"/>
  <c r="AK1309" i="2"/>
  <c r="AK1310" i="2"/>
  <c r="AK1311" i="2"/>
  <c r="AK1312" i="2"/>
  <c r="AK1313" i="2"/>
  <c r="AK1314" i="2"/>
  <c r="AK1315" i="2"/>
  <c r="AK1316" i="2"/>
  <c r="AK1317" i="2"/>
  <c r="AK1318" i="2"/>
  <c r="AK1319" i="2"/>
  <c r="AK1320" i="2"/>
  <c r="AK1321" i="2"/>
  <c r="AK1322" i="2"/>
  <c r="AK1323" i="2"/>
  <c r="AK1324" i="2"/>
  <c r="AK1325" i="2"/>
  <c r="AK1326" i="2"/>
  <c r="AK1327" i="2"/>
  <c r="AK1328" i="2"/>
  <c r="AK1329" i="2"/>
  <c r="AK1330" i="2"/>
  <c r="AK1331" i="2"/>
  <c r="AK1332" i="2"/>
  <c r="AK1333" i="2"/>
  <c r="AK1334" i="2"/>
  <c r="AK1335" i="2"/>
  <c r="AK1336" i="2"/>
  <c r="AK1337" i="2"/>
  <c r="AK1338" i="2"/>
  <c r="AK1339" i="2"/>
  <c r="AK1340" i="2"/>
  <c r="AK1341" i="2"/>
  <c r="AK1342" i="2"/>
  <c r="AK1343" i="2"/>
  <c r="AK1344" i="2"/>
  <c r="AK1345" i="2"/>
  <c r="AK1346" i="2"/>
  <c r="AK1347" i="2"/>
  <c r="AK1348" i="2"/>
  <c r="AK1349" i="2"/>
  <c r="AK1350" i="2"/>
  <c r="AK1351" i="2"/>
  <c r="AK1352" i="2"/>
  <c r="AK1353" i="2"/>
  <c r="AK1354" i="2"/>
  <c r="AK1355" i="2"/>
  <c r="AK1356" i="2"/>
  <c r="AK1357" i="2"/>
  <c r="AK1358" i="2"/>
  <c r="AK1359" i="2"/>
  <c r="AK1360" i="2"/>
  <c r="AK1361" i="2"/>
  <c r="AK1362" i="2"/>
  <c r="AK1363" i="2"/>
  <c r="AK1364" i="2"/>
  <c r="AK1365" i="2"/>
  <c r="AK1366" i="2"/>
  <c r="AK1367" i="2"/>
  <c r="AK1368" i="2"/>
  <c r="AK1369" i="2"/>
  <c r="AK1370" i="2"/>
  <c r="AK1371" i="2"/>
  <c r="AK1372" i="2"/>
  <c r="AK1373" i="2"/>
  <c r="AK1374" i="2"/>
  <c r="AK1375" i="2"/>
  <c r="AK1376" i="2"/>
  <c r="AK1377" i="2"/>
  <c r="AK1378" i="2"/>
  <c r="AK1379" i="2"/>
  <c r="AK1380" i="2"/>
  <c r="AK1381" i="2"/>
  <c r="AK1382" i="2"/>
  <c r="AK1383" i="2"/>
  <c r="AK1384" i="2"/>
  <c r="AK1385" i="2"/>
  <c r="AK1386" i="2"/>
  <c r="AK1387" i="2"/>
  <c r="AK1388" i="2"/>
  <c r="AK1389" i="2"/>
  <c r="AK1390" i="2"/>
  <c r="AK1391" i="2"/>
  <c r="AK1392" i="2"/>
  <c r="AK1393" i="2"/>
  <c r="AK1394" i="2"/>
  <c r="AK1395" i="2"/>
  <c r="AK1396" i="2"/>
  <c r="AK1397" i="2"/>
  <c r="AK1398" i="2"/>
  <c r="AK1399" i="2"/>
  <c r="AK1400" i="2"/>
  <c r="AK1401" i="2"/>
  <c r="AK1402" i="2"/>
  <c r="AK1403" i="2"/>
  <c r="AK1404" i="2"/>
  <c r="AK1405" i="2"/>
  <c r="AK1406" i="2"/>
  <c r="AK1407" i="2"/>
  <c r="AK1408" i="2"/>
  <c r="AK1409" i="2"/>
  <c r="AK1410" i="2"/>
  <c r="AK1411" i="2"/>
  <c r="AK1412" i="2"/>
  <c r="AK1413" i="2"/>
  <c r="AK1414" i="2"/>
  <c r="AK1415" i="2"/>
  <c r="AK1416" i="2"/>
  <c r="AK1417" i="2"/>
  <c r="AK1418" i="2"/>
  <c r="AK1419" i="2"/>
  <c r="AK1420" i="2"/>
  <c r="AK1421" i="2"/>
  <c r="AK1422" i="2"/>
  <c r="AK1423" i="2"/>
  <c r="AK1424" i="2"/>
  <c r="AK1425" i="2"/>
  <c r="AK1426" i="2"/>
  <c r="AK1427" i="2"/>
  <c r="AK1428" i="2"/>
  <c r="AK1429" i="2"/>
  <c r="AK1430" i="2"/>
  <c r="AK1431" i="2"/>
  <c r="AK1432" i="2"/>
  <c r="AK1433" i="2"/>
  <c r="AK1434" i="2"/>
  <c r="AK1435" i="2"/>
  <c r="AK1436" i="2"/>
  <c r="AK1437" i="2"/>
  <c r="AK1438" i="2"/>
  <c r="AK1439" i="2"/>
  <c r="AK1440" i="2"/>
  <c r="AK1441" i="2"/>
  <c r="AK1442" i="2"/>
  <c r="AK1443" i="2"/>
  <c r="AK1444" i="2"/>
  <c r="AK1445" i="2"/>
  <c r="AK1446" i="2"/>
  <c r="AK1447" i="2"/>
  <c r="AK1448" i="2"/>
  <c r="AK1449" i="2"/>
  <c r="AK1450" i="2"/>
  <c r="AK1451" i="2"/>
  <c r="AK1452" i="2"/>
  <c r="AK1453" i="2"/>
  <c r="AK1454" i="2"/>
  <c r="AK1455" i="2"/>
  <c r="AK1456" i="2"/>
  <c r="AK1457" i="2"/>
  <c r="AK1458" i="2"/>
  <c r="AK1459" i="2"/>
  <c r="AK1460" i="2"/>
  <c r="AK1461" i="2"/>
  <c r="AK1462" i="2"/>
  <c r="AK1463" i="2"/>
  <c r="AK1464" i="2"/>
  <c r="AK1465" i="2"/>
  <c r="AK1466" i="2"/>
  <c r="AK1467" i="2"/>
  <c r="AK1468" i="2"/>
  <c r="AK1469" i="2"/>
  <c r="AK1470" i="2"/>
  <c r="AK1471" i="2"/>
  <c r="AK1472" i="2"/>
  <c r="AK1473" i="2"/>
  <c r="AK1474" i="2"/>
  <c r="AK1475" i="2"/>
  <c r="AK1476" i="2"/>
  <c r="AK1477" i="2"/>
  <c r="AK1478" i="2"/>
  <c r="AK1479" i="2"/>
  <c r="AK1480" i="2"/>
  <c r="AK1481" i="2"/>
  <c r="AK1482" i="2"/>
  <c r="AK1483" i="2"/>
  <c r="AK1484" i="2"/>
  <c r="AK1485" i="2"/>
  <c r="AK1486" i="2"/>
  <c r="AK1487" i="2"/>
  <c r="AK1488" i="2"/>
  <c r="AK1489" i="2"/>
  <c r="AK1490" i="2"/>
  <c r="AK1491" i="2"/>
  <c r="AK1492" i="2"/>
  <c r="AK1493" i="2"/>
  <c r="AK1494" i="2"/>
  <c r="AK1495" i="2"/>
  <c r="AK1496" i="2"/>
  <c r="AK1497" i="2"/>
  <c r="AK1498" i="2"/>
  <c r="AK1499" i="2"/>
  <c r="AK1500" i="2"/>
  <c r="AK1501" i="2"/>
  <c r="AK1502" i="2"/>
  <c r="AK1503" i="2"/>
  <c r="AK1504" i="2"/>
  <c r="AK1505" i="2"/>
  <c r="AK1506" i="2"/>
  <c r="AK1507" i="2"/>
  <c r="AK1508" i="2"/>
  <c r="AK1509" i="2"/>
  <c r="AK1510" i="2"/>
  <c r="AK1511" i="2"/>
  <c r="AK1512" i="2"/>
  <c r="AK1513" i="2"/>
  <c r="AK1514" i="2"/>
  <c r="AK1515" i="2"/>
  <c r="AK1516" i="2"/>
  <c r="AK1517" i="2"/>
  <c r="AK1518" i="2"/>
  <c r="AK1519" i="2"/>
  <c r="AK1520" i="2"/>
  <c r="AK1521" i="2"/>
  <c r="AK1522" i="2"/>
  <c r="AK1523" i="2"/>
  <c r="AK1524" i="2"/>
  <c r="AK1525" i="2"/>
  <c r="AK1526" i="2"/>
  <c r="AK1527" i="2"/>
  <c r="AK1528" i="2"/>
  <c r="AK1529" i="2"/>
  <c r="AK1530" i="2"/>
  <c r="AK1531" i="2"/>
  <c r="AK1532" i="2"/>
  <c r="AK1533" i="2"/>
  <c r="AK1534" i="2"/>
  <c r="AK1535" i="2"/>
  <c r="AK1536" i="2"/>
  <c r="AK1537" i="2"/>
  <c r="AK1538" i="2"/>
  <c r="AK1539" i="2"/>
  <c r="AK1540" i="2"/>
  <c r="AK1541" i="2"/>
  <c r="AK1542" i="2"/>
  <c r="AK1543" i="2"/>
  <c r="AK1544" i="2"/>
  <c r="AK1545" i="2"/>
  <c r="AK1546" i="2"/>
  <c r="AK1547" i="2"/>
  <c r="AK1548" i="2"/>
  <c r="AK1549" i="2"/>
  <c r="AK1550" i="2"/>
  <c r="AK1551" i="2"/>
  <c r="AK1552" i="2"/>
  <c r="AK1553" i="2"/>
  <c r="AK1554" i="2"/>
  <c r="AK1555" i="2"/>
  <c r="AK1556" i="2"/>
  <c r="AK1557" i="2"/>
  <c r="AK1558" i="2"/>
  <c r="AK1559" i="2"/>
  <c r="AK1560" i="2"/>
  <c r="AK1561" i="2"/>
  <c r="AK1562" i="2"/>
  <c r="AK1563" i="2"/>
  <c r="AK1564" i="2"/>
  <c r="AK1565" i="2"/>
  <c r="AK1566" i="2"/>
  <c r="AK1567" i="2"/>
  <c r="AK1568" i="2"/>
  <c r="AK1569" i="2"/>
  <c r="AK1570" i="2"/>
  <c r="AK1571" i="2"/>
  <c r="AK1572" i="2"/>
  <c r="AK1573" i="2"/>
  <c r="AK1574" i="2"/>
  <c r="AK1575" i="2"/>
  <c r="AK1576" i="2"/>
  <c r="AK1577" i="2"/>
  <c r="AK1578" i="2"/>
  <c r="AK1579" i="2"/>
  <c r="AK1580" i="2"/>
  <c r="AK1581" i="2"/>
  <c r="AK1582" i="2"/>
  <c r="AK1583" i="2"/>
  <c r="AK1584" i="2"/>
  <c r="AK1585" i="2"/>
  <c r="AK1586" i="2"/>
  <c r="AK1587" i="2"/>
  <c r="AK1588" i="2"/>
  <c r="AK1589" i="2"/>
  <c r="AK1590" i="2"/>
  <c r="AK1591" i="2"/>
  <c r="AK1592" i="2"/>
  <c r="AK1593" i="2"/>
  <c r="AK1594" i="2"/>
  <c r="AK1595" i="2"/>
  <c r="AK1596" i="2"/>
  <c r="AK1597" i="2"/>
  <c r="AK1598" i="2"/>
  <c r="AK1599" i="2"/>
  <c r="AK1600" i="2"/>
  <c r="AK1601" i="2"/>
  <c r="AK1602" i="2"/>
  <c r="AK1603" i="2"/>
  <c r="AK1604" i="2"/>
  <c r="AK1605" i="2"/>
  <c r="AK1606" i="2"/>
  <c r="AK1607" i="2"/>
  <c r="AK1608" i="2"/>
  <c r="AK1609" i="2"/>
  <c r="AK1610" i="2"/>
  <c r="AK1611" i="2"/>
  <c r="AK1612" i="2"/>
  <c r="AK1613" i="2"/>
  <c r="AK1614" i="2"/>
  <c r="AK1615" i="2"/>
  <c r="AK1616" i="2"/>
  <c r="AK1617" i="2"/>
  <c r="AK1618" i="2"/>
  <c r="AK1619" i="2"/>
  <c r="AK1620" i="2"/>
  <c r="AK1621" i="2"/>
  <c r="AK1622" i="2"/>
  <c r="AK1623" i="2"/>
  <c r="AK1624" i="2"/>
  <c r="AK1625" i="2"/>
  <c r="AK1626" i="2"/>
  <c r="AK1627" i="2"/>
  <c r="AK1628" i="2"/>
  <c r="AK1629" i="2"/>
  <c r="AK1630" i="2"/>
  <c r="AK1631" i="2"/>
  <c r="AK1632" i="2"/>
  <c r="AK1633" i="2"/>
  <c r="AK1634" i="2"/>
  <c r="AK1635" i="2"/>
  <c r="AK1636" i="2"/>
  <c r="AK1637" i="2"/>
  <c r="AK1638" i="2"/>
  <c r="AK1639" i="2"/>
  <c r="AK1640" i="2"/>
  <c r="AK1641" i="2"/>
  <c r="AK1642" i="2"/>
  <c r="AK1643" i="2"/>
  <c r="AK1644" i="2"/>
  <c r="AK1645" i="2"/>
  <c r="AK1646" i="2"/>
  <c r="AK1647" i="2"/>
  <c r="AK1648" i="2"/>
  <c r="AK1649" i="2"/>
  <c r="AK1650" i="2"/>
  <c r="AK1651" i="2"/>
  <c r="AK1652" i="2"/>
  <c r="AK1653" i="2"/>
  <c r="AK1654" i="2"/>
  <c r="AK1655" i="2"/>
  <c r="AK1656" i="2"/>
  <c r="AK1657" i="2"/>
  <c r="AK1658" i="2"/>
  <c r="AK1659" i="2"/>
  <c r="AK1660" i="2"/>
  <c r="AK1661" i="2"/>
  <c r="AK1662" i="2"/>
  <c r="AK1663" i="2"/>
  <c r="AK1664" i="2"/>
  <c r="AK1665" i="2"/>
  <c r="AK1666" i="2"/>
  <c r="AK1667" i="2"/>
  <c r="AK1668" i="2"/>
  <c r="AK1669" i="2"/>
  <c r="AK1670" i="2"/>
  <c r="AK1671" i="2"/>
  <c r="AK1672" i="2"/>
  <c r="AK1673" i="2"/>
  <c r="AK1674" i="2"/>
  <c r="AK1675" i="2"/>
  <c r="AK1676" i="2"/>
  <c r="AK1677" i="2"/>
  <c r="AK1678" i="2"/>
  <c r="AK1679" i="2"/>
  <c r="AK1680" i="2"/>
  <c r="AK1681" i="2"/>
  <c r="AK1682" i="2"/>
  <c r="AK1683" i="2"/>
  <c r="AK1684" i="2"/>
  <c r="AK1685" i="2"/>
  <c r="AK1686" i="2"/>
  <c r="AK1687" i="2"/>
  <c r="AK1688" i="2"/>
  <c r="AK1689" i="2"/>
  <c r="AK1690" i="2"/>
  <c r="AK1691" i="2"/>
  <c r="AK1692" i="2"/>
  <c r="AK1693" i="2"/>
  <c r="AK1694" i="2"/>
  <c r="AK1695" i="2"/>
  <c r="AK1696" i="2"/>
  <c r="AK1697" i="2"/>
  <c r="AK1698" i="2"/>
  <c r="AK1699" i="2"/>
  <c r="AK1700" i="2"/>
  <c r="AK1701" i="2"/>
  <c r="AK1702" i="2"/>
  <c r="AK1703" i="2"/>
  <c r="AK1704" i="2"/>
  <c r="AK1705" i="2"/>
  <c r="AK1706" i="2"/>
  <c r="AK1707" i="2"/>
  <c r="AK1708" i="2"/>
  <c r="AK1709" i="2"/>
  <c r="AK1710" i="2"/>
  <c r="AK1711" i="2"/>
  <c r="AK1712" i="2"/>
  <c r="AK1713" i="2"/>
  <c r="AK1714" i="2"/>
  <c r="AK1715" i="2"/>
  <c r="AK1716" i="2"/>
  <c r="AK1717" i="2"/>
  <c r="AK1718" i="2"/>
  <c r="AK1719" i="2"/>
  <c r="AK1720" i="2"/>
  <c r="AK1721" i="2"/>
  <c r="AK1722" i="2"/>
  <c r="AK1723" i="2"/>
  <c r="AK1724" i="2"/>
  <c r="AK1725" i="2"/>
  <c r="AK1726" i="2"/>
  <c r="AK1727" i="2"/>
  <c r="AK1728" i="2"/>
  <c r="AK1729" i="2"/>
  <c r="AK1730" i="2"/>
  <c r="AK1731" i="2"/>
  <c r="AK1732" i="2"/>
  <c r="AK1733" i="2"/>
  <c r="AK1734" i="2"/>
  <c r="AK1735" i="2"/>
  <c r="AK1736" i="2"/>
  <c r="AK1737" i="2"/>
  <c r="AK1738" i="2"/>
  <c r="AK1739" i="2"/>
  <c r="AK1740" i="2"/>
  <c r="AK1741" i="2"/>
  <c r="AK1742" i="2"/>
  <c r="AK1743" i="2"/>
  <c r="AK1744" i="2"/>
  <c r="AK1745" i="2"/>
  <c r="AK1746" i="2"/>
  <c r="AK1747" i="2"/>
  <c r="AK1748" i="2"/>
  <c r="AK1749" i="2"/>
  <c r="AK1750" i="2"/>
  <c r="AK1751" i="2"/>
  <c r="AK1752" i="2"/>
  <c r="AK1753" i="2"/>
  <c r="AK1754" i="2"/>
  <c r="AK1755" i="2"/>
  <c r="AK1756" i="2"/>
  <c r="AK1757" i="2"/>
  <c r="AK1758" i="2"/>
  <c r="AK1759" i="2"/>
  <c r="AK1760" i="2"/>
  <c r="AK1761" i="2"/>
  <c r="AK1762" i="2"/>
  <c r="AK1763" i="2"/>
  <c r="AK1764" i="2"/>
  <c r="AK1765" i="2"/>
  <c r="AK1766" i="2"/>
  <c r="AK1767" i="2"/>
  <c r="AK1768" i="2"/>
  <c r="AK1769" i="2"/>
  <c r="AK1770" i="2"/>
  <c r="AK1771" i="2"/>
  <c r="AK1772" i="2"/>
  <c r="AK1773" i="2"/>
  <c r="AK1774" i="2"/>
  <c r="AK1775" i="2"/>
  <c r="AK1776" i="2"/>
  <c r="AK1777" i="2"/>
  <c r="AK1778" i="2"/>
  <c r="AK1779" i="2"/>
  <c r="AK1780" i="2"/>
  <c r="AK1781" i="2"/>
  <c r="AK1782" i="2"/>
  <c r="AK1783" i="2"/>
  <c r="AK1784" i="2"/>
  <c r="AK1785" i="2"/>
  <c r="AK1786" i="2"/>
  <c r="AK1787" i="2"/>
  <c r="AK1788" i="2"/>
  <c r="AK1789" i="2"/>
  <c r="AK1790" i="2"/>
  <c r="AK1791" i="2"/>
  <c r="AK1792" i="2"/>
  <c r="AK1793" i="2"/>
  <c r="AK1794" i="2"/>
  <c r="AK1795" i="2"/>
  <c r="AK1796" i="2"/>
  <c r="AK1797" i="2"/>
  <c r="AK1798" i="2"/>
  <c r="AK1799" i="2"/>
  <c r="AK1800" i="2"/>
  <c r="AK1801" i="2"/>
  <c r="AK1802" i="2"/>
  <c r="AK1803" i="2"/>
  <c r="AK1804" i="2"/>
  <c r="AK1805" i="2"/>
  <c r="AK1806" i="2"/>
  <c r="AK1807" i="2"/>
  <c r="AK1808" i="2"/>
  <c r="AK1809" i="2"/>
  <c r="AK1810" i="2"/>
  <c r="AK1811" i="2"/>
  <c r="AK1812" i="2"/>
  <c r="AK1813" i="2"/>
  <c r="AK1814" i="2"/>
  <c r="AK1815" i="2"/>
  <c r="AK1816" i="2"/>
  <c r="AK1817" i="2"/>
  <c r="AK1818" i="2"/>
  <c r="AK1819" i="2"/>
  <c r="AK1820" i="2"/>
  <c r="AK1821" i="2"/>
  <c r="AK1822" i="2"/>
  <c r="AK1823" i="2"/>
  <c r="AK1824" i="2"/>
  <c r="AK1825" i="2"/>
  <c r="AK1826" i="2"/>
  <c r="AK1827" i="2"/>
  <c r="AK1828" i="2"/>
  <c r="AK1829" i="2"/>
  <c r="AK1830" i="2"/>
  <c r="AK1831" i="2"/>
  <c r="AK1832" i="2"/>
  <c r="AK1833" i="2"/>
  <c r="AK1834" i="2"/>
  <c r="AK1835" i="2"/>
  <c r="AK1836" i="2"/>
  <c r="AK1837" i="2"/>
  <c r="AK1838" i="2"/>
  <c r="AK1839" i="2"/>
  <c r="AK1840" i="2"/>
  <c r="AK1841" i="2"/>
  <c r="AK1842" i="2"/>
  <c r="AK1843" i="2"/>
  <c r="AK1844" i="2"/>
  <c r="AK1845" i="2"/>
  <c r="AK1846" i="2"/>
  <c r="AK1847" i="2"/>
  <c r="AK1848" i="2"/>
  <c r="AK1849" i="2"/>
  <c r="AK1850" i="2"/>
  <c r="AK1851" i="2"/>
  <c r="AK1852" i="2"/>
  <c r="AK1853" i="2"/>
  <c r="AK1854" i="2"/>
  <c r="AK1855" i="2"/>
  <c r="AK1856" i="2"/>
  <c r="AK1857" i="2"/>
  <c r="AK1858" i="2"/>
  <c r="AK1859" i="2"/>
  <c r="AK1860" i="2"/>
  <c r="AK1861" i="2"/>
  <c r="AK1862" i="2"/>
  <c r="AK1863" i="2"/>
  <c r="AK1864" i="2"/>
  <c r="AK1865" i="2"/>
  <c r="AK1866" i="2"/>
  <c r="AK1867" i="2"/>
  <c r="AK1868" i="2"/>
  <c r="AK1869" i="2"/>
  <c r="AK1870" i="2"/>
  <c r="AK1871" i="2"/>
  <c r="AK1872" i="2"/>
  <c r="AK1873" i="2"/>
  <c r="AK1874" i="2"/>
  <c r="AK1875" i="2"/>
  <c r="AK1876" i="2"/>
  <c r="AK1877" i="2"/>
  <c r="AK1878" i="2"/>
  <c r="AK1879" i="2"/>
  <c r="AK1880" i="2"/>
  <c r="AK1881" i="2"/>
  <c r="AK1882" i="2"/>
  <c r="AK1883" i="2"/>
  <c r="AK1884" i="2"/>
  <c r="AK1885" i="2"/>
  <c r="AK1886" i="2"/>
  <c r="AK1887" i="2"/>
  <c r="AK1888" i="2"/>
  <c r="AK1889" i="2"/>
  <c r="AK1890" i="2"/>
  <c r="AK1891" i="2"/>
  <c r="AK1892" i="2"/>
  <c r="AK1893" i="2"/>
  <c r="AK1894" i="2"/>
  <c r="AK1895" i="2"/>
  <c r="AK1896" i="2"/>
  <c r="AK1897" i="2"/>
  <c r="AK1898" i="2"/>
  <c r="AK1899" i="2"/>
  <c r="AK1900" i="2"/>
  <c r="AK1901" i="2"/>
  <c r="AK1902" i="2"/>
  <c r="AK1903" i="2"/>
  <c r="AK1904" i="2"/>
  <c r="AK1905" i="2"/>
  <c r="AK1906" i="2"/>
  <c r="AK1907" i="2"/>
  <c r="AK1908" i="2"/>
  <c r="AK1909" i="2"/>
  <c r="AK1910" i="2"/>
  <c r="AK1911" i="2"/>
  <c r="AK1912" i="2"/>
  <c r="AK1913" i="2"/>
  <c r="AK1914" i="2"/>
  <c r="AK1915" i="2"/>
  <c r="AK1916" i="2"/>
  <c r="AK1917" i="2"/>
  <c r="AK1918" i="2"/>
  <c r="AK1919" i="2"/>
  <c r="AK1920" i="2"/>
  <c r="AK1921" i="2"/>
  <c r="AK1922" i="2"/>
  <c r="AK1923" i="2"/>
  <c r="AK1924" i="2"/>
  <c r="AK1925" i="2"/>
  <c r="AK1926" i="2"/>
  <c r="AK1927" i="2"/>
  <c r="AK1928" i="2"/>
  <c r="AK1929" i="2"/>
  <c r="AK1930" i="2"/>
  <c r="AK1931" i="2"/>
  <c r="AK1932" i="2"/>
  <c r="AK1933" i="2"/>
  <c r="AK1934" i="2"/>
  <c r="AK1935" i="2"/>
  <c r="AK1936" i="2"/>
  <c r="AK1937" i="2"/>
  <c r="AK1938" i="2"/>
  <c r="AK1939" i="2"/>
  <c r="AK1940" i="2"/>
  <c r="AK1941" i="2"/>
  <c r="AK1942" i="2"/>
  <c r="AK1943" i="2"/>
  <c r="AK1944" i="2"/>
  <c r="AK1945" i="2"/>
  <c r="AK1946" i="2"/>
  <c r="AK1947" i="2"/>
  <c r="AK1948" i="2"/>
  <c r="AK1949" i="2"/>
  <c r="AK1950" i="2"/>
  <c r="AK1951" i="2"/>
  <c r="AK1952" i="2"/>
  <c r="AK1953" i="2"/>
  <c r="AK1954" i="2"/>
  <c r="AK1955" i="2"/>
  <c r="AK1956" i="2"/>
  <c r="AK1957" i="2"/>
  <c r="AK1958" i="2"/>
  <c r="AK1959" i="2"/>
  <c r="AK1960" i="2"/>
  <c r="AK1961" i="2"/>
  <c r="AK1962" i="2"/>
  <c r="AK1963" i="2"/>
  <c r="AK1964" i="2"/>
  <c r="AK1965" i="2"/>
  <c r="AK1966" i="2"/>
  <c r="AK1967" i="2"/>
  <c r="AK1968" i="2"/>
  <c r="AK1969" i="2"/>
  <c r="AK1970" i="2"/>
  <c r="AK1971" i="2"/>
  <c r="AK1972" i="2"/>
  <c r="AK1973" i="2"/>
  <c r="AK1974" i="2"/>
  <c r="AK1975" i="2"/>
  <c r="AK1976" i="2"/>
  <c r="AK1977" i="2"/>
  <c r="AK1978" i="2"/>
  <c r="AK1979" i="2"/>
  <c r="AK1980" i="2"/>
  <c r="AK1981" i="2"/>
  <c r="AK1982" i="2"/>
  <c r="AK1983" i="2"/>
  <c r="AK1984" i="2"/>
  <c r="AK1985" i="2"/>
  <c r="AK1986" i="2"/>
  <c r="AK1987" i="2"/>
  <c r="AK1988" i="2"/>
  <c r="AK1989" i="2"/>
  <c r="AK1990" i="2"/>
  <c r="AK1991" i="2"/>
  <c r="AK1992" i="2"/>
  <c r="AK1993" i="2"/>
  <c r="AK1994" i="2"/>
  <c r="AK1995" i="2"/>
  <c r="AK1996" i="2"/>
  <c r="AK1997" i="2"/>
  <c r="AK1998" i="2"/>
  <c r="AK1999" i="2"/>
  <c r="AK2000" i="2"/>
  <c r="AK2001" i="2"/>
  <c r="AK2002" i="2"/>
  <c r="AK2003" i="2"/>
  <c r="AK2004" i="2"/>
  <c r="AK2005" i="2"/>
  <c r="AK2006" i="2"/>
  <c r="AK2007" i="2"/>
  <c r="AK2008" i="2"/>
  <c r="AK2009" i="2"/>
  <c r="AK2010" i="2"/>
  <c r="AK2011" i="2"/>
  <c r="AK2012" i="2"/>
  <c r="AK2013" i="2"/>
  <c r="AK2014" i="2"/>
  <c r="AK2015" i="2"/>
  <c r="AK2016" i="2"/>
  <c r="AK2017" i="2"/>
  <c r="AK2018" i="2"/>
  <c r="AK2019" i="2"/>
  <c r="AK2020" i="2"/>
  <c r="AK2021" i="2"/>
  <c r="AK2022" i="2"/>
  <c r="AK2023" i="2"/>
  <c r="AK2024" i="2"/>
  <c r="AK2025" i="2"/>
  <c r="AK2026" i="2"/>
  <c r="AK2027" i="2"/>
  <c r="AK2028" i="2"/>
  <c r="AK2029" i="2"/>
  <c r="AK2030" i="2"/>
  <c r="AK2031" i="2"/>
  <c r="AK2032" i="2"/>
  <c r="AK2033" i="2"/>
  <c r="AK2034" i="2"/>
  <c r="AK2035" i="2"/>
  <c r="AK2036" i="2"/>
  <c r="AK2037" i="2"/>
  <c r="AK2038" i="2"/>
  <c r="AK2039" i="2"/>
  <c r="AK2040" i="2"/>
  <c r="AK2041" i="2"/>
  <c r="AK2042" i="2"/>
  <c r="AK2043" i="2"/>
  <c r="AK2044" i="2"/>
  <c r="AK2045" i="2"/>
  <c r="AK2046" i="2"/>
  <c r="AK2047" i="2"/>
  <c r="AK2048" i="2"/>
  <c r="AK2049" i="2"/>
  <c r="AK2050" i="2"/>
  <c r="AK2051" i="2"/>
  <c r="AK2052" i="2"/>
  <c r="AK2053" i="2"/>
  <c r="AK2054" i="2"/>
  <c r="AK2055" i="2"/>
  <c r="AK2056" i="2"/>
  <c r="AK2057" i="2"/>
  <c r="AK2058" i="2"/>
  <c r="AK2059" i="2"/>
  <c r="AK2060" i="2"/>
  <c r="AK2061" i="2"/>
  <c r="AK2062" i="2"/>
  <c r="AK2063" i="2"/>
  <c r="AK2064" i="2"/>
  <c r="AK2065" i="2"/>
  <c r="AK2066" i="2"/>
  <c r="AK2067" i="2"/>
  <c r="AK2068" i="2"/>
  <c r="AK2069" i="2"/>
  <c r="AK2070" i="2"/>
  <c r="AK2071" i="2"/>
  <c r="AK2072" i="2"/>
  <c r="AK2073" i="2"/>
  <c r="AK2074" i="2"/>
  <c r="AK2075" i="2"/>
  <c r="AK2076" i="2"/>
  <c r="AK2077" i="2"/>
  <c r="AK2078" i="2"/>
  <c r="AK2079" i="2"/>
  <c r="AK2080" i="2"/>
  <c r="AK2081" i="2"/>
  <c r="AK2082" i="2"/>
  <c r="AK2083" i="2"/>
  <c r="AK2084" i="2"/>
  <c r="AK2085" i="2"/>
  <c r="AK2086" i="2"/>
  <c r="AK2087" i="2"/>
  <c r="AK2088" i="2"/>
  <c r="AK2089" i="2"/>
  <c r="AK2090" i="2"/>
  <c r="AK2091" i="2"/>
  <c r="AK2092" i="2"/>
  <c r="AK2093" i="2"/>
  <c r="AK2094" i="2"/>
  <c r="AK2095" i="2"/>
  <c r="AK2096" i="2"/>
  <c r="AK2097" i="2"/>
  <c r="AK2098" i="2"/>
  <c r="AK2099" i="2"/>
  <c r="AK2100" i="2"/>
  <c r="AK2101" i="2"/>
  <c r="AK2102" i="2"/>
  <c r="AK2103" i="2"/>
  <c r="AK2104" i="2"/>
  <c r="AK2105" i="2"/>
  <c r="AK2106" i="2"/>
  <c r="AK2107" i="2"/>
  <c r="AK2108" i="2"/>
  <c r="AK2109" i="2"/>
  <c r="AK2110" i="2"/>
  <c r="AK2111" i="2"/>
  <c r="AK2112" i="2"/>
  <c r="AK2113" i="2"/>
  <c r="AK2114" i="2"/>
  <c r="AK2115" i="2"/>
  <c r="AK2116" i="2"/>
  <c r="AK2117" i="2"/>
  <c r="AK2118" i="2"/>
  <c r="AK2119" i="2"/>
  <c r="AK2120" i="2"/>
  <c r="AK2121" i="2"/>
  <c r="AK2122" i="2"/>
  <c r="AK2123" i="2"/>
  <c r="AK2124" i="2"/>
  <c r="AK2125" i="2"/>
  <c r="AK2126" i="2"/>
  <c r="AK2127" i="2"/>
  <c r="AK2128" i="2"/>
  <c r="AK2129" i="2"/>
  <c r="AK2130" i="2"/>
  <c r="AK2131" i="2"/>
  <c r="AK2132" i="2"/>
  <c r="AK2133" i="2"/>
  <c r="AK2134" i="2"/>
  <c r="AK2135" i="2"/>
  <c r="AK2136" i="2"/>
  <c r="AK2137" i="2"/>
  <c r="AK2138" i="2"/>
  <c r="AK2139" i="2"/>
  <c r="AK2140" i="2"/>
  <c r="AK2141" i="2"/>
  <c r="AK2142" i="2"/>
  <c r="AK2143" i="2"/>
  <c r="AK2144" i="2"/>
  <c r="AK2145" i="2"/>
  <c r="AK2146" i="2"/>
  <c r="AK2147" i="2"/>
  <c r="AK2148" i="2"/>
  <c r="AK2149" i="2"/>
  <c r="AK2150" i="2"/>
  <c r="AK2151" i="2"/>
  <c r="AK2152" i="2"/>
  <c r="AK2153" i="2"/>
  <c r="AK2154" i="2"/>
  <c r="AK2155" i="2"/>
  <c r="AK2156" i="2"/>
  <c r="AK2157" i="2"/>
  <c r="AK2158" i="2"/>
  <c r="AK2159" i="2"/>
  <c r="AK2160" i="2"/>
  <c r="AK2161" i="2"/>
  <c r="AK2162" i="2"/>
  <c r="AK2163" i="2"/>
  <c r="AK2164" i="2"/>
  <c r="AK2165" i="2"/>
  <c r="AK2166" i="2"/>
  <c r="AK2167" i="2"/>
  <c r="AK2168" i="2"/>
  <c r="AK2169" i="2"/>
  <c r="AK2170" i="2"/>
  <c r="AK2171" i="2"/>
  <c r="AK2172" i="2"/>
  <c r="AK2173" i="2"/>
  <c r="AK2174" i="2"/>
  <c r="AK2175" i="2"/>
  <c r="AK2176" i="2"/>
  <c r="AK2177" i="2"/>
  <c r="AK2178" i="2"/>
  <c r="AK2179" i="2"/>
  <c r="AK2180" i="2"/>
  <c r="AK2181" i="2"/>
  <c r="AK2182" i="2"/>
  <c r="AK2183" i="2"/>
  <c r="AK2184" i="2"/>
  <c r="AK2185" i="2"/>
  <c r="AK2186" i="2"/>
  <c r="AK2187" i="2"/>
  <c r="AK2188" i="2"/>
  <c r="AK2189" i="2"/>
  <c r="AK2190" i="2"/>
  <c r="AK2191" i="2"/>
  <c r="AK2192" i="2"/>
  <c r="AK2193" i="2"/>
  <c r="AK2194" i="2"/>
  <c r="AK2195" i="2"/>
  <c r="AK2196" i="2"/>
  <c r="AK2197" i="2"/>
  <c r="AK2198" i="2"/>
  <c r="AK2199" i="2"/>
  <c r="AK2200" i="2"/>
  <c r="AK2201" i="2"/>
  <c r="AK2202" i="2"/>
  <c r="AK2203" i="2"/>
  <c r="AK2204" i="2"/>
  <c r="AK2205" i="2"/>
  <c r="AK2206" i="2"/>
  <c r="AK2207" i="2"/>
  <c r="AK2208" i="2"/>
  <c r="AK2209" i="2"/>
  <c r="AK2210" i="2"/>
  <c r="AK2211" i="2"/>
  <c r="AK2212" i="2"/>
  <c r="AK2213" i="2"/>
  <c r="AK2214" i="2"/>
  <c r="AK2215" i="2"/>
  <c r="AK2216" i="2"/>
  <c r="AK2217" i="2"/>
  <c r="AK2218" i="2"/>
  <c r="AK2219" i="2"/>
  <c r="AK2220" i="2"/>
  <c r="AK2221" i="2"/>
  <c r="AK2222" i="2"/>
  <c r="AK2223" i="2"/>
  <c r="AK2224" i="2"/>
  <c r="AK2225" i="2"/>
  <c r="AK2226" i="2"/>
  <c r="AK2227" i="2"/>
  <c r="AK2228" i="2"/>
  <c r="AK2229" i="2"/>
  <c r="AK2230" i="2"/>
  <c r="AK2231" i="2"/>
  <c r="AK2232" i="2"/>
  <c r="AK2233" i="2"/>
  <c r="AK2234" i="2"/>
  <c r="AK2235" i="2"/>
  <c r="AK2236" i="2"/>
  <c r="AK2237" i="2"/>
  <c r="AK2238" i="2"/>
  <c r="AK2239" i="2"/>
  <c r="AK2240" i="2"/>
  <c r="AK2241" i="2"/>
  <c r="AK2242" i="2"/>
  <c r="AK2243" i="2"/>
  <c r="AK2244" i="2"/>
  <c r="AK2245" i="2"/>
  <c r="AK2246" i="2"/>
  <c r="AK2247" i="2"/>
  <c r="AK2248" i="2"/>
  <c r="AK2249" i="2"/>
  <c r="AK2250" i="2"/>
  <c r="AK2251" i="2"/>
  <c r="AK2252" i="2"/>
  <c r="AK2253" i="2"/>
  <c r="AK2254" i="2"/>
  <c r="AK2255" i="2"/>
  <c r="AK2256" i="2"/>
  <c r="AK2257" i="2"/>
  <c r="AK2258" i="2"/>
  <c r="AK2259" i="2"/>
  <c r="AK2260" i="2"/>
  <c r="AK2261" i="2"/>
  <c r="AK2262" i="2"/>
  <c r="AK2263" i="2"/>
  <c r="AK2264" i="2"/>
  <c r="AK2265" i="2"/>
  <c r="AK2266" i="2"/>
  <c r="AK2267" i="2"/>
  <c r="AK2268" i="2"/>
  <c r="AK2269" i="2"/>
  <c r="AK2270" i="2"/>
  <c r="AK2271" i="2"/>
  <c r="AK2272" i="2"/>
  <c r="AK2273" i="2"/>
  <c r="AK2274" i="2"/>
  <c r="AK2275" i="2"/>
  <c r="AK2276" i="2"/>
  <c r="AK2277" i="2"/>
  <c r="AK2278" i="2"/>
  <c r="AK2279" i="2"/>
  <c r="AK2280" i="2"/>
  <c r="AK2281" i="2"/>
  <c r="AK2282" i="2"/>
  <c r="AK2283" i="2"/>
  <c r="AK2284" i="2"/>
  <c r="AK2285" i="2"/>
  <c r="AK2286" i="2"/>
  <c r="AK2287" i="2"/>
  <c r="AK2288" i="2"/>
  <c r="AK2289" i="2"/>
  <c r="AK2290" i="2"/>
  <c r="AK2291" i="2"/>
  <c r="AK2292" i="2"/>
  <c r="AK2293" i="2"/>
  <c r="AK2294" i="2"/>
  <c r="AK2295" i="2"/>
  <c r="AK2296" i="2"/>
  <c r="AK2297" i="2"/>
  <c r="AK2298" i="2"/>
  <c r="AK2299" i="2"/>
  <c r="AK2300" i="2"/>
  <c r="AK2301" i="2"/>
  <c r="AK2302" i="2"/>
  <c r="AK2303" i="2"/>
  <c r="AK2304" i="2"/>
  <c r="AK2305" i="2"/>
  <c r="AK2306" i="2"/>
  <c r="AK2307" i="2"/>
  <c r="AK2308" i="2"/>
  <c r="AK2309" i="2"/>
  <c r="AK2310" i="2"/>
  <c r="AK2311" i="2"/>
  <c r="AK2312" i="2"/>
  <c r="AK2313" i="2"/>
  <c r="AK2314" i="2"/>
  <c r="AK2315" i="2"/>
  <c r="AK2316" i="2"/>
  <c r="AK2317" i="2"/>
  <c r="AK2318" i="2"/>
  <c r="AK2319" i="2"/>
  <c r="AK2320" i="2"/>
  <c r="AK2321" i="2"/>
  <c r="AK2322" i="2"/>
  <c r="AK2323" i="2"/>
  <c r="AK2324" i="2"/>
  <c r="AK2325" i="2"/>
  <c r="AK2326" i="2"/>
  <c r="AK2327" i="2"/>
  <c r="AK2328" i="2"/>
  <c r="AK2329" i="2"/>
  <c r="AK2330" i="2"/>
  <c r="AK2331" i="2"/>
  <c r="AK2332" i="2"/>
  <c r="AK2333" i="2"/>
  <c r="AK2334" i="2"/>
  <c r="AK2335" i="2"/>
  <c r="AK2336" i="2"/>
  <c r="AK2337" i="2"/>
  <c r="AK2338" i="2"/>
  <c r="AK2339" i="2"/>
  <c r="AK2340" i="2"/>
  <c r="AK2341" i="2"/>
  <c r="AK2342" i="2"/>
  <c r="AK2343" i="2"/>
  <c r="AK2344" i="2"/>
  <c r="AK2345" i="2"/>
  <c r="AK2346" i="2"/>
  <c r="AK2347" i="2"/>
  <c r="AK2348" i="2"/>
  <c r="AK2349" i="2"/>
  <c r="AK2350" i="2"/>
  <c r="AK2351" i="2"/>
  <c r="AK2352" i="2"/>
  <c r="AK2353" i="2"/>
  <c r="AK2354" i="2"/>
  <c r="AK2355" i="2"/>
  <c r="AK2356" i="2"/>
  <c r="AK2357" i="2"/>
  <c r="AK2358" i="2"/>
  <c r="AK2359" i="2"/>
  <c r="AK2360" i="2"/>
  <c r="AK2361" i="2"/>
  <c r="AK2362" i="2"/>
  <c r="AK2363" i="2"/>
  <c r="AK2364" i="2"/>
  <c r="AK2365" i="2"/>
  <c r="AK2366" i="2"/>
  <c r="AK2367" i="2"/>
  <c r="AK2368" i="2"/>
  <c r="AK2369" i="2"/>
  <c r="AK2370" i="2"/>
  <c r="AK2371" i="2"/>
  <c r="AK2372" i="2"/>
  <c r="AK2373" i="2"/>
  <c r="AK2374" i="2"/>
  <c r="AK2375" i="2"/>
  <c r="AK2376" i="2"/>
  <c r="AK2377" i="2"/>
  <c r="AK2378" i="2"/>
  <c r="AK2379" i="2"/>
  <c r="AK2380" i="2"/>
  <c r="AK2381" i="2"/>
  <c r="AK2382" i="2"/>
  <c r="AK2383" i="2"/>
  <c r="AK2384" i="2"/>
  <c r="AK2385" i="2"/>
  <c r="AK2386" i="2"/>
  <c r="AK2387" i="2"/>
  <c r="AK2388" i="2"/>
  <c r="AK2389" i="2"/>
  <c r="AK2390" i="2"/>
  <c r="AK2391" i="2"/>
  <c r="AK2392" i="2"/>
  <c r="AK2393" i="2"/>
  <c r="AK2394" i="2"/>
  <c r="AK2395" i="2"/>
  <c r="AK2396" i="2"/>
  <c r="AK2397" i="2"/>
  <c r="AK2398" i="2"/>
  <c r="AK2399" i="2"/>
  <c r="AK2400" i="2"/>
  <c r="AK2401" i="2"/>
  <c r="AK2402" i="2"/>
  <c r="AK2403" i="2"/>
  <c r="AK2404" i="2"/>
  <c r="AK2405" i="2"/>
  <c r="AK2406" i="2"/>
  <c r="AK2407" i="2"/>
  <c r="AK2408" i="2"/>
  <c r="AK2409" i="2"/>
  <c r="AK2410" i="2"/>
  <c r="AK2411" i="2"/>
  <c r="AK2412" i="2"/>
  <c r="AK2413" i="2"/>
  <c r="AK2414" i="2"/>
  <c r="AK2415" i="2"/>
  <c r="AK2416" i="2"/>
  <c r="AK2417" i="2"/>
  <c r="AK2418" i="2"/>
  <c r="AK2419" i="2"/>
  <c r="AK2420" i="2"/>
  <c r="AK2421" i="2"/>
  <c r="AK2422" i="2"/>
  <c r="AK2423" i="2"/>
  <c r="AK2424" i="2"/>
  <c r="AK2425" i="2"/>
  <c r="AK2426" i="2"/>
  <c r="AK2427" i="2"/>
  <c r="AK2428" i="2"/>
  <c r="AK2429" i="2"/>
  <c r="AK2430" i="2"/>
  <c r="AK2431" i="2"/>
  <c r="AK2432" i="2"/>
  <c r="AK2433" i="2"/>
  <c r="AK2434" i="2"/>
  <c r="AK2435" i="2"/>
  <c r="AK2436" i="2"/>
  <c r="AK2437" i="2"/>
  <c r="AK2438" i="2"/>
  <c r="AK2439" i="2"/>
  <c r="AK2440" i="2"/>
  <c r="AK2441" i="2"/>
  <c r="AK2442" i="2"/>
  <c r="AK2443" i="2"/>
  <c r="AK2444" i="2"/>
  <c r="AK2445" i="2"/>
  <c r="AK2446" i="2"/>
  <c r="AK2447" i="2"/>
  <c r="AK2448" i="2"/>
  <c r="AK2449" i="2"/>
  <c r="AK2450" i="2"/>
  <c r="AK2451" i="2"/>
  <c r="AK2452" i="2"/>
  <c r="AK2453" i="2"/>
  <c r="AK2454" i="2"/>
  <c r="AK2455" i="2"/>
  <c r="AK2456" i="2"/>
  <c r="AK2457" i="2"/>
  <c r="AK2458" i="2"/>
  <c r="AK2459" i="2"/>
  <c r="AK2460" i="2"/>
  <c r="AK2461" i="2"/>
  <c r="AK2462" i="2"/>
  <c r="AK2463" i="2"/>
  <c r="AK2464" i="2"/>
  <c r="AK2465" i="2"/>
  <c r="AK2466" i="2"/>
  <c r="AK2467" i="2"/>
  <c r="AK2468" i="2"/>
  <c r="AK2469" i="2"/>
  <c r="AK2470" i="2"/>
  <c r="AK2471" i="2"/>
  <c r="AK2472" i="2"/>
  <c r="AK2473" i="2"/>
  <c r="AK2474" i="2"/>
  <c r="AK2475" i="2"/>
  <c r="AK2476" i="2"/>
  <c r="AK2477" i="2"/>
  <c r="AK2478" i="2"/>
  <c r="AK2479" i="2"/>
  <c r="AK2480" i="2"/>
  <c r="AK2481" i="2"/>
  <c r="AK2482" i="2"/>
  <c r="AK2483" i="2"/>
  <c r="AK2484" i="2"/>
  <c r="AK2485" i="2"/>
  <c r="AK2486" i="2"/>
  <c r="AK2487" i="2"/>
  <c r="AK2488" i="2"/>
  <c r="AK2489" i="2"/>
  <c r="AK2490" i="2"/>
  <c r="AK2491" i="2"/>
  <c r="AK2492" i="2"/>
  <c r="AK2493" i="2"/>
  <c r="AK2494" i="2"/>
  <c r="AK2495" i="2"/>
  <c r="AK2496" i="2"/>
  <c r="AK2497" i="2"/>
  <c r="AK2498" i="2"/>
  <c r="AK2499" i="2"/>
  <c r="AK2500" i="2"/>
  <c r="AK2501" i="2"/>
  <c r="AK2502" i="2"/>
  <c r="AK2503" i="2"/>
  <c r="AK2504" i="2"/>
  <c r="AK2505" i="2"/>
  <c r="AK2506" i="2"/>
  <c r="AK2507" i="2"/>
  <c r="AK2508" i="2"/>
  <c r="AK2509" i="2"/>
  <c r="AK2510" i="2"/>
  <c r="AK2511" i="2"/>
  <c r="AK2512" i="2"/>
  <c r="AK2513" i="2"/>
  <c r="AK2514" i="2"/>
  <c r="AK2515" i="2"/>
  <c r="AK2516" i="2"/>
  <c r="AK2517" i="2"/>
  <c r="AK2518" i="2"/>
  <c r="AK2519" i="2"/>
  <c r="AK2520" i="2"/>
  <c r="AK2521" i="2"/>
  <c r="AK2522" i="2"/>
  <c r="AK2523" i="2"/>
  <c r="AK2524" i="2"/>
  <c r="AK2525" i="2"/>
  <c r="AK2526" i="2"/>
  <c r="AK2527" i="2"/>
  <c r="AK2528" i="2"/>
  <c r="AK2529" i="2"/>
  <c r="AK2530" i="2"/>
  <c r="AK2531" i="2"/>
  <c r="AK2532" i="2"/>
  <c r="AK2533" i="2"/>
  <c r="AK2534" i="2"/>
  <c r="AK2535" i="2"/>
  <c r="AK2536" i="2"/>
  <c r="AK2537" i="2"/>
  <c r="AK2538" i="2"/>
  <c r="AK2539" i="2"/>
  <c r="AK2540" i="2"/>
  <c r="AK2541" i="2"/>
  <c r="AK2542" i="2"/>
  <c r="AK2543" i="2"/>
  <c r="AK2544" i="2"/>
  <c r="AK2545" i="2"/>
  <c r="AK2546" i="2"/>
  <c r="AK2547" i="2"/>
  <c r="AK2548" i="2"/>
  <c r="AK2549" i="2"/>
  <c r="AK2550" i="2"/>
  <c r="AK2551" i="2"/>
  <c r="AK2552" i="2"/>
  <c r="AK2553" i="2"/>
  <c r="AK2554" i="2"/>
  <c r="AK2555" i="2"/>
  <c r="AK2556" i="2"/>
  <c r="AK2557" i="2"/>
  <c r="AK2558" i="2"/>
  <c r="AK2559" i="2"/>
  <c r="AK2560" i="2"/>
  <c r="AK2561" i="2"/>
  <c r="AK2562" i="2"/>
  <c r="AK2563" i="2"/>
  <c r="AK2564" i="2"/>
  <c r="AK2565" i="2"/>
  <c r="AK2566" i="2"/>
  <c r="AK2567" i="2"/>
  <c r="AK2568" i="2"/>
  <c r="AK2569" i="2"/>
  <c r="AK2570" i="2"/>
  <c r="AK2571" i="2"/>
  <c r="AK2572" i="2"/>
  <c r="AK2573" i="2"/>
  <c r="AK2574" i="2"/>
  <c r="AK2575" i="2"/>
  <c r="AK2576" i="2"/>
  <c r="AK2577" i="2"/>
  <c r="AK2578" i="2"/>
  <c r="AK2579" i="2"/>
  <c r="AK2580" i="2"/>
  <c r="AK2581" i="2"/>
  <c r="AK2582" i="2"/>
  <c r="AK2583" i="2"/>
  <c r="AK2584" i="2"/>
  <c r="AK2585" i="2"/>
  <c r="AK2586" i="2"/>
  <c r="AK2587" i="2"/>
  <c r="AK2588" i="2"/>
  <c r="AK2589" i="2"/>
  <c r="AK2590" i="2"/>
  <c r="AK2591" i="2"/>
  <c r="AK2592" i="2"/>
  <c r="AK2593" i="2"/>
  <c r="AK2594" i="2"/>
  <c r="AK2595" i="2"/>
  <c r="AK2596" i="2"/>
  <c r="AK2597" i="2"/>
  <c r="AK2598" i="2"/>
  <c r="AK2599" i="2"/>
  <c r="AK2600" i="2"/>
  <c r="AK2601" i="2"/>
  <c r="AK2602" i="2"/>
  <c r="AK2603" i="2"/>
  <c r="AK2604" i="2"/>
  <c r="AK2605" i="2"/>
  <c r="AK2606" i="2"/>
  <c r="AK2607" i="2"/>
  <c r="AK2608" i="2"/>
  <c r="AK2609" i="2"/>
  <c r="AK2610" i="2"/>
  <c r="AK2611" i="2"/>
  <c r="AK2612" i="2"/>
  <c r="AK2613" i="2"/>
  <c r="AK2614" i="2"/>
  <c r="AK2615" i="2"/>
  <c r="AK2616" i="2"/>
  <c r="AK2617" i="2"/>
  <c r="AK2618" i="2"/>
  <c r="AK2619" i="2"/>
  <c r="AK2620" i="2"/>
  <c r="AK2621" i="2"/>
  <c r="AK2622" i="2"/>
  <c r="AK2623" i="2"/>
  <c r="AK2624" i="2"/>
  <c r="AK2625" i="2"/>
  <c r="AK2626" i="2"/>
  <c r="AK2627" i="2"/>
  <c r="AK2628" i="2"/>
  <c r="AK2629" i="2"/>
  <c r="AK2630" i="2"/>
  <c r="AK2631" i="2"/>
  <c r="AK2632" i="2"/>
  <c r="AK2633" i="2"/>
  <c r="AK2634" i="2"/>
  <c r="AK2635" i="2"/>
  <c r="AK2636" i="2"/>
  <c r="AK2637" i="2"/>
  <c r="AK2638" i="2"/>
  <c r="AK2639" i="2"/>
  <c r="AK2640" i="2"/>
  <c r="AK2641" i="2"/>
  <c r="AK2642" i="2"/>
  <c r="AK2643" i="2"/>
  <c r="AK2644" i="2"/>
  <c r="AK2645" i="2"/>
  <c r="AK2646" i="2"/>
  <c r="AK2647" i="2"/>
  <c r="AK2648" i="2"/>
  <c r="AK2649" i="2"/>
  <c r="AK2650" i="2"/>
  <c r="AK2651" i="2"/>
  <c r="AK2652" i="2"/>
  <c r="AK2653" i="2"/>
  <c r="AK2654" i="2"/>
  <c r="AK2655" i="2"/>
  <c r="AK2656" i="2"/>
  <c r="AK2657" i="2"/>
  <c r="AK2658" i="2"/>
  <c r="AK2659" i="2"/>
  <c r="AK2660" i="2"/>
  <c r="AK2661" i="2"/>
  <c r="AK2662" i="2"/>
  <c r="AK2663" i="2"/>
  <c r="AK2664" i="2"/>
  <c r="AK2665" i="2"/>
  <c r="AK2666" i="2"/>
  <c r="AK2667" i="2"/>
  <c r="AK2668" i="2"/>
  <c r="AK2669" i="2"/>
  <c r="AK2670" i="2"/>
  <c r="AK2671" i="2"/>
  <c r="AK2672" i="2"/>
  <c r="AK2673" i="2"/>
  <c r="AK2674" i="2"/>
  <c r="AK2675" i="2"/>
  <c r="AK2676" i="2"/>
  <c r="AK2677" i="2"/>
  <c r="AK2678" i="2"/>
  <c r="AK2679" i="2"/>
  <c r="AK2680" i="2"/>
  <c r="AK2681" i="2"/>
  <c r="AK2682" i="2"/>
  <c r="AK2683" i="2"/>
  <c r="AK2684" i="2"/>
  <c r="AK2685" i="2"/>
  <c r="AK2686" i="2"/>
  <c r="AK2687" i="2"/>
  <c r="AK2688" i="2"/>
  <c r="AK2689" i="2"/>
  <c r="AK2690" i="2"/>
  <c r="AK2691" i="2"/>
  <c r="AK2692" i="2"/>
  <c r="AK2693" i="2"/>
  <c r="AK2694" i="2"/>
  <c r="AK2695" i="2"/>
  <c r="AK2696" i="2"/>
  <c r="AK2697" i="2"/>
  <c r="AK2698" i="2"/>
  <c r="AK2699" i="2"/>
  <c r="AK2700" i="2"/>
  <c r="AK2701" i="2"/>
  <c r="AK2702" i="2"/>
  <c r="AK2703" i="2"/>
  <c r="AK2704" i="2"/>
  <c r="AK2705" i="2"/>
  <c r="AK2706" i="2"/>
  <c r="AK2707" i="2"/>
  <c r="AK2708" i="2"/>
  <c r="AK2709" i="2"/>
  <c r="AK2710" i="2"/>
  <c r="AK2711" i="2"/>
  <c r="AK2712" i="2"/>
  <c r="AK2713" i="2"/>
  <c r="AK2714" i="2"/>
  <c r="AK2715" i="2"/>
  <c r="AK2716" i="2"/>
  <c r="AK2717" i="2"/>
  <c r="AK2718" i="2"/>
  <c r="AK2719" i="2"/>
  <c r="AK2720" i="2"/>
  <c r="AK2721" i="2"/>
  <c r="AK2722" i="2"/>
  <c r="AK2723" i="2"/>
  <c r="AK2724" i="2"/>
  <c r="AK2725" i="2"/>
  <c r="AK2726" i="2"/>
  <c r="AK2727" i="2"/>
  <c r="AK2728" i="2"/>
  <c r="AK2729" i="2"/>
  <c r="AK2730" i="2"/>
  <c r="AK2731" i="2"/>
  <c r="AK2732" i="2"/>
  <c r="AK2733" i="2"/>
  <c r="AK2734" i="2"/>
  <c r="AK2735" i="2"/>
  <c r="AK2736" i="2"/>
  <c r="AK2737" i="2"/>
  <c r="AK2738" i="2"/>
  <c r="AK2739" i="2"/>
  <c r="AK2740" i="2"/>
  <c r="AK2741" i="2"/>
  <c r="AK2742" i="2"/>
  <c r="AK2743" i="2"/>
  <c r="AK2744" i="2"/>
  <c r="AK2745" i="2"/>
  <c r="AK2746" i="2"/>
  <c r="AK2747" i="2"/>
  <c r="AK2748" i="2"/>
  <c r="AK2749" i="2"/>
  <c r="AK2750" i="2"/>
  <c r="AK2751" i="2"/>
  <c r="AK2752" i="2"/>
  <c r="AK2753" i="2"/>
  <c r="AK2754" i="2"/>
  <c r="AK2755" i="2"/>
  <c r="AK2756" i="2"/>
  <c r="AK2757" i="2"/>
  <c r="AK2758" i="2"/>
  <c r="AK2759" i="2"/>
  <c r="AK2760" i="2"/>
  <c r="AK2761" i="2"/>
  <c r="AK2762" i="2"/>
  <c r="AK2763" i="2"/>
  <c r="AK2764" i="2"/>
  <c r="AK2765" i="2"/>
  <c r="AK2766" i="2"/>
  <c r="AK2767" i="2"/>
  <c r="AK2768" i="2"/>
  <c r="AK2769" i="2"/>
  <c r="AK2770" i="2"/>
  <c r="AK2771" i="2"/>
  <c r="AK2772" i="2"/>
  <c r="AK2773" i="2"/>
  <c r="AK2774" i="2"/>
  <c r="AK2775" i="2"/>
  <c r="AK2776" i="2"/>
  <c r="AK2777" i="2"/>
  <c r="AK2778" i="2"/>
  <c r="AK2779" i="2"/>
  <c r="AK2780" i="2"/>
  <c r="AK2781" i="2"/>
  <c r="AK2782" i="2"/>
  <c r="AK2783" i="2"/>
  <c r="AK2784" i="2"/>
  <c r="AK2785" i="2"/>
  <c r="AK2786" i="2"/>
  <c r="AK2787" i="2"/>
  <c r="AK2788" i="2"/>
  <c r="AK2789" i="2"/>
  <c r="AK2790" i="2"/>
  <c r="AK2791" i="2"/>
  <c r="AK2792" i="2"/>
  <c r="AK2793" i="2"/>
  <c r="AK2794" i="2"/>
  <c r="AK2795" i="2"/>
  <c r="AK2796" i="2"/>
  <c r="AK2797" i="2"/>
  <c r="AK2798" i="2"/>
  <c r="AK2799" i="2"/>
  <c r="AK2800" i="2"/>
  <c r="AK2801" i="2"/>
  <c r="AK2802" i="2"/>
  <c r="AK2803" i="2"/>
  <c r="AK2804" i="2"/>
  <c r="AK2805" i="2"/>
  <c r="AK2806" i="2"/>
  <c r="AK2807" i="2"/>
  <c r="AK2808" i="2"/>
  <c r="AK2809" i="2"/>
  <c r="AK2810" i="2"/>
  <c r="AK2811" i="2"/>
  <c r="AK2812" i="2"/>
  <c r="AK2813" i="2"/>
  <c r="AK2814" i="2"/>
  <c r="AK2815" i="2"/>
  <c r="AK2816" i="2"/>
  <c r="AK2817" i="2"/>
  <c r="AK2818" i="2"/>
  <c r="AK2819" i="2"/>
  <c r="AK2820" i="2"/>
  <c r="AK2821" i="2"/>
  <c r="AK2822" i="2"/>
  <c r="AK2823" i="2"/>
  <c r="AK2824" i="2"/>
  <c r="AK2825" i="2"/>
  <c r="AK2826" i="2"/>
  <c r="AK2827" i="2"/>
  <c r="AK2828" i="2"/>
  <c r="AK2829" i="2"/>
  <c r="AK2830" i="2"/>
  <c r="AK2831" i="2"/>
  <c r="AK2832" i="2"/>
  <c r="AK2833" i="2"/>
  <c r="AK2834" i="2"/>
  <c r="AK2835" i="2"/>
  <c r="AK2836" i="2"/>
  <c r="AK2837" i="2"/>
  <c r="AK2838" i="2"/>
  <c r="AK2839" i="2"/>
  <c r="AK2840" i="2"/>
  <c r="AK2841" i="2"/>
  <c r="AK2842" i="2"/>
  <c r="AK2843" i="2"/>
  <c r="AK2844" i="2"/>
  <c r="AK2845" i="2"/>
  <c r="AK2846" i="2"/>
  <c r="AK2847" i="2"/>
  <c r="AK2848" i="2"/>
  <c r="AK2849" i="2"/>
  <c r="AK2850" i="2"/>
  <c r="AK2851" i="2"/>
  <c r="AK2852" i="2"/>
  <c r="AK2853" i="2"/>
  <c r="AK2854" i="2"/>
  <c r="AK2855" i="2"/>
  <c r="AK2856" i="2"/>
  <c r="AK2857" i="2"/>
  <c r="AK2858" i="2"/>
  <c r="AK2859" i="2"/>
  <c r="AK2860" i="2"/>
  <c r="AK2861" i="2"/>
  <c r="AK2862" i="2"/>
  <c r="AK2863" i="2"/>
  <c r="AK2864" i="2"/>
  <c r="AK2865" i="2"/>
  <c r="AK2866" i="2"/>
  <c r="AK2867" i="2"/>
  <c r="AK2868" i="2"/>
  <c r="AK2869" i="2"/>
  <c r="AK2870" i="2"/>
  <c r="AK2871" i="2"/>
  <c r="AK2872" i="2"/>
  <c r="AK2873" i="2"/>
  <c r="AK2874" i="2"/>
  <c r="AK2875" i="2"/>
  <c r="AK2876" i="2"/>
  <c r="AK2877" i="2"/>
  <c r="AK2878" i="2"/>
  <c r="AK2879" i="2"/>
  <c r="AK2880" i="2"/>
  <c r="AK2881" i="2"/>
  <c r="AK2882" i="2"/>
  <c r="AK2883" i="2"/>
  <c r="AK2884" i="2"/>
  <c r="AK2885" i="2"/>
  <c r="AK2886" i="2"/>
  <c r="AK2887" i="2"/>
  <c r="AK2888" i="2"/>
  <c r="AK2889" i="2"/>
  <c r="AK2890" i="2"/>
  <c r="AK2891" i="2"/>
  <c r="AK2892" i="2"/>
  <c r="AK2893" i="2"/>
  <c r="AK2894" i="2"/>
  <c r="AK2895" i="2"/>
  <c r="AK2896" i="2"/>
  <c r="AK2897" i="2"/>
  <c r="AK2898" i="2"/>
  <c r="AK2899" i="2"/>
  <c r="AK2900" i="2"/>
  <c r="AK2901" i="2"/>
  <c r="AK2902" i="2"/>
  <c r="AK2903" i="2"/>
  <c r="AK2904" i="2"/>
  <c r="AK2905" i="2"/>
  <c r="AK2906" i="2"/>
  <c r="AK2907" i="2"/>
  <c r="AK2908" i="2"/>
  <c r="AK2909" i="2"/>
  <c r="AK2910" i="2"/>
  <c r="AK2911" i="2"/>
  <c r="AK2912" i="2"/>
  <c r="AK2913" i="2"/>
  <c r="AK2914" i="2"/>
  <c r="AK2915" i="2"/>
  <c r="AK2916" i="2"/>
  <c r="AK2917" i="2"/>
  <c r="AK2918" i="2"/>
  <c r="AK2919" i="2"/>
  <c r="AK2920" i="2"/>
  <c r="AK2921" i="2"/>
  <c r="AK2922" i="2"/>
  <c r="AK2923" i="2"/>
  <c r="AK2924" i="2"/>
  <c r="AK2925" i="2"/>
  <c r="AK2926" i="2"/>
  <c r="AK2927" i="2"/>
  <c r="AK2928" i="2"/>
  <c r="AK2929" i="2"/>
  <c r="AK2930" i="2"/>
  <c r="AK2931" i="2"/>
  <c r="AK2932" i="2"/>
  <c r="AK2933" i="2"/>
  <c r="AK2934" i="2"/>
  <c r="AK2935" i="2"/>
  <c r="AK2936" i="2"/>
  <c r="AK2937" i="2"/>
  <c r="AK2938" i="2"/>
  <c r="AK2939" i="2"/>
  <c r="AK2940" i="2"/>
  <c r="AK2941" i="2"/>
  <c r="AK2942" i="2"/>
  <c r="AK2943" i="2"/>
  <c r="AK2944" i="2"/>
  <c r="AK2945" i="2"/>
  <c r="AK2946" i="2"/>
  <c r="AK2947" i="2"/>
  <c r="AK2948" i="2"/>
  <c r="AK2949" i="2"/>
  <c r="AK2950" i="2"/>
  <c r="AK2951" i="2"/>
  <c r="AK2952" i="2"/>
  <c r="AK2953" i="2"/>
  <c r="AK2954" i="2"/>
  <c r="AK2955" i="2"/>
  <c r="AK2956" i="2"/>
  <c r="AK2957" i="2"/>
  <c r="AK2958" i="2"/>
  <c r="AK2959" i="2"/>
  <c r="AK2960" i="2"/>
  <c r="AK2961" i="2"/>
  <c r="AK2962" i="2"/>
  <c r="AK2963" i="2"/>
  <c r="AK2964" i="2"/>
  <c r="AK2965" i="2"/>
  <c r="AK2966" i="2"/>
  <c r="AK2967" i="2"/>
  <c r="AK2968" i="2"/>
  <c r="AK2969" i="2"/>
  <c r="AK2970" i="2"/>
  <c r="AK2971" i="2"/>
  <c r="AK2972" i="2"/>
  <c r="AK2973" i="2"/>
  <c r="AK2974" i="2"/>
  <c r="AK2975" i="2"/>
  <c r="AK2976" i="2"/>
  <c r="AK2977" i="2"/>
  <c r="AK2978" i="2"/>
  <c r="AK2979" i="2"/>
  <c r="AK2980" i="2"/>
  <c r="AK2981" i="2"/>
  <c r="AK2982" i="2"/>
  <c r="AK2983" i="2"/>
  <c r="AK2984" i="2"/>
  <c r="AK2985" i="2"/>
  <c r="AK2986" i="2"/>
  <c r="AK2987" i="2"/>
  <c r="AK2988" i="2"/>
  <c r="AK2989" i="2"/>
  <c r="AK2990" i="2"/>
  <c r="AK2991" i="2"/>
  <c r="AK2992" i="2"/>
  <c r="AK2993" i="2"/>
  <c r="AK2994" i="2"/>
  <c r="AK2995" i="2"/>
  <c r="AK2996" i="2"/>
  <c r="AK2997" i="2"/>
  <c r="AK2998" i="2"/>
  <c r="AK2999" i="2"/>
  <c r="AK3000" i="2"/>
  <c r="AK3001" i="2"/>
  <c r="AK3002" i="2"/>
  <c r="AK3003" i="2"/>
  <c r="AK3004" i="2"/>
  <c r="AK3005" i="2"/>
  <c r="AK3006" i="2"/>
  <c r="AK3007" i="2"/>
  <c r="AK3008" i="2"/>
  <c r="AK3009" i="2"/>
  <c r="AK3010" i="2"/>
  <c r="AK3011" i="2"/>
  <c r="AK3012" i="2"/>
  <c r="AK3013" i="2"/>
  <c r="AK3014" i="2"/>
  <c r="AK3015" i="2"/>
  <c r="AK3016" i="2"/>
  <c r="AK3017" i="2"/>
  <c r="AK3018" i="2"/>
  <c r="AK3019" i="2"/>
  <c r="AK3020" i="2"/>
  <c r="AK3021" i="2"/>
  <c r="AK3022" i="2"/>
  <c r="AK3023" i="2"/>
  <c r="AK3024" i="2"/>
  <c r="AK3025" i="2"/>
  <c r="AK3026" i="2"/>
  <c r="AK3027" i="2"/>
  <c r="AK3028" i="2"/>
  <c r="AK3029" i="2"/>
  <c r="AK3030" i="2"/>
  <c r="AK3031" i="2"/>
  <c r="AK3032" i="2"/>
  <c r="AK3033" i="2"/>
  <c r="AK3034" i="2"/>
  <c r="AK3035" i="2"/>
  <c r="AK3036" i="2"/>
  <c r="AK3037" i="2"/>
  <c r="AK3038" i="2"/>
  <c r="AK3039" i="2"/>
  <c r="AK3040" i="2"/>
  <c r="AK3041" i="2"/>
  <c r="AK3042" i="2"/>
  <c r="AK3043" i="2"/>
  <c r="AK3044" i="2"/>
  <c r="AK3045" i="2"/>
  <c r="AK3046" i="2"/>
  <c r="AK3047" i="2"/>
  <c r="AK3048" i="2"/>
  <c r="AK3049" i="2"/>
  <c r="AK3050" i="2"/>
  <c r="AK3051" i="2"/>
  <c r="AK3052" i="2"/>
  <c r="AK3053" i="2"/>
  <c r="AK3054" i="2"/>
  <c r="AK3055" i="2"/>
  <c r="AK3056" i="2"/>
  <c r="AK3057" i="2"/>
  <c r="AK3058" i="2"/>
  <c r="AK3059" i="2"/>
  <c r="AK3060" i="2"/>
  <c r="AK3061" i="2"/>
  <c r="AK3062" i="2"/>
  <c r="AK3063" i="2"/>
  <c r="AK3064" i="2"/>
  <c r="AK3065" i="2"/>
  <c r="AK3066" i="2"/>
  <c r="AK3067" i="2"/>
  <c r="AK3068" i="2"/>
  <c r="AK3069" i="2"/>
  <c r="AK3070" i="2"/>
  <c r="AK3071" i="2"/>
  <c r="AK3072" i="2"/>
  <c r="AK3073" i="2"/>
  <c r="AK3074" i="2"/>
  <c r="AK3075" i="2"/>
  <c r="AK3076" i="2"/>
  <c r="AK3077" i="2"/>
  <c r="AK3078" i="2"/>
  <c r="AK3079" i="2"/>
  <c r="AK3080" i="2"/>
  <c r="AK3081" i="2"/>
  <c r="AK3082" i="2"/>
  <c r="AK3083" i="2"/>
  <c r="AK3084" i="2"/>
  <c r="AK3085" i="2"/>
  <c r="AK3086" i="2"/>
  <c r="AK3087" i="2"/>
  <c r="AK3088" i="2"/>
  <c r="AK3089" i="2"/>
  <c r="AK3090" i="2"/>
  <c r="AK3091" i="2"/>
  <c r="AK3092" i="2"/>
  <c r="AK3093" i="2"/>
  <c r="AK3094" i="2"/>
  <c r="AK3095" i="2"/>
  <c r="AK3096" i="2"/>
  <c r="AK3097" i="2"/>
  <c r="AK3098" i="2"/>
  <c r="AK3099" i="2"/>
  <c r="AK3100" i="2"/>
  <c r="AK3101" i="2"/>
  <c r="AK3102" i="2"/>
  <c r="AK3103" i="2"/>
  <c r="AK3104" i="2"/>
  <c r="AK3105" i="2"/>
  <c r="AK3106" i="2"/>
  <c r="AK3107" i="2"/>
  <c r="AK3108" i="2"/>
  <c r="AK3109" i="2"/>
  <c r="AK3110" i="2"/>
  <c r="AK3111" i="2"/>
  <c r="AK3112" i="2"/>
  <c r="AK3113" i="2"/>
  <c r="AK3114" i="2"/>
  <c r="AK3115" i="2"/>
  <c r="AK3116" i="2"/>
  <c r="AK3117" i="2"/>
  <c r="AK3118" i="2"/>
  <c r="AK3119" i="2"/>
  <c r="AK3120" i="2"/>
  <c r="AK3121" i="2"/>
  <c r="AK3122" i="2"/>
  <c r="AK3123" i="2"/>
  <c r="AK3124" i="2"/>
  <c r="AK3125" i="2"/>
  <c r="AK3126" i="2"/>
  <c r="AK3127" i="2"/>
  <c r="AK3128" i="2"/>
  <c r="AK3129" i="2"/>
  <c r="AK3130" i="2"/>
  <c r="AK3131" i="2"/>
  <c r="AK3132" i="2"/>
  <c r="AK3133" i="2"/>
  <c r="AK3134" i="2"/>
  <c r="AK3135" i="2"/>
  <c r="AK3136" i="2"/>
  <c r="AK3137" i="2"/>
  <c r="AK3138" i="2"/>
  <c r="AK3139" i="2"/>
  <c r="AK3140" i="2"/>
  <c r="AK3141" i="2"/>
  <c r="AK3142" i="2"/>
  <c r="AK3143" i="2"/>
  <c r="AK3144" i="2"/>
  <c r="AK3145" i="2"/>
  <c r="AK3146" i="2"/>
  <c r="AK3147" i="2"/>
  <c r="AK3148" i="2"/>
  <c r="AK3149" i="2"/>
  <c r="AK3150" i="2"/>
  <c r="AK3151" i="2"/>
  <c r="AK3152" i="2"/>
  <c r="AK3153" i="2"/>
  <c r="AK3154" i="2"/>
  <c r="AK3155" i="2"/>
  <c r="AK3156" i="2"/>
  <c r="AK3157" i="2"/>
  <c r="AK3158" i="2"/>
  <c r="AK3159" i="2"/>
  <c r="AK3160" i="2"/>
  <c r="AK3161" i="2"/>
  <c r="AK3162" i="2"/>
  <c r="AK3163" i="2"/>
  <c r="AK3164" i="2"/>
  <c r="AK3165" i="2"/>
  <c r="AK3166" i="2"/>
  <c r="AK3167" i="2"/>
  <c r="AK3168" i="2"/>
  <c r="AK3169" i="2"/>
  <c r="AK3170" i="2"/>
  <c r="AK3171" i="2"/>
  <c r="AK3172" i="2"/>
  <c r="AK3173" i="2"/>
  <c r="AK3174" i="2"/>
  <c r="AK3175" i="2"/>
  <c r="AK3176" i="2"/>
  <c r="AK3177" i="2"/>
  <c r="AK3178" i="2"/>
  <c r="AK3179" i="2"/>
  <c r="AK3180" i="2"/>
  <c r="AK3181" i="2"/>
  <c r="AK3182" i="2"/>
  <c r="AK3183" i="2"/>
  <c r="AK3184" i="2"/>
  <c r="AK3185" i="2"/>
  <c r="AK3186" i="2"/>
  <c r="AK3187" i="2"/>
  <c r="AK3188" i="2"/>
  <c r="AK3189" i="2"/>
  <c r="AK3190" i="2"/>
  <c r="AK3191" i="2"/>
  <c r="AK3192" i="2"/>
  <c r="AK3193" i="2"/>
  <c r="AK3194" i="2"/>
  <c r="AK3195" i="2"/>
  <c r="AK3196" i="2"/>
  <c r="AK3197" i="2"/>
  <c r="AK3198" i="2"/>
  <c r="AK3199" i="2"/>
  <c r="AK3200" i="2"/>
  <c r="AK3201" i="2"/>
  <c r="AK3202" i="2"/>
  <c r="AK3203" i="2"/>
  <c r="AK3204" i="2"/>
  <c r="AK3205" i="2"/>
  <c r="AK3206" i="2"/>
  <c r="AK3207" i="2"/>
  <c r="AK3208" i="2"/>
  <c r="AK3209" i="2"/>
  <c r="AK3210" i="2"/>
  <c r="AK3211" i="2"/>
  <c r="AK3212" i="2"/>
  <c r="AK3213" i="2"/>
  <c r="AK3214" i="2"/>
  <c r="AK3215" i="2"/>
  <c r="AK3216" i="2"/>
  <c r="AK3217" i="2"/>
  <c r="AK3218" i="2"/>
  <c r="AK3219" i="2"/>
  <c r="AK3220" i="2"/>
  <c r="AK3221" i="2"/>
  <c r="AK3222" i="2"/>
  <c r="AK3223" i="2"/>
  <c r="AK3224" i="2"/>
  <c r="AK3225" i="2"/>
  <c r="AK3226" i="2"/>
  <c r="AK3227" i="2"/>
  <c r="AK3228" i="2"/>
  <c r="AK3229" i="2"/>
  <c r="AK3230" i="2"/>
  <c r="AK3231" i="2"/>
  <c r="AK3232" i="2"/>
  <c r="AK3233" i="2"/>
  <c r="AK3234" i="2"/>
  <c r="AK3235" i="2"/>
  <c r="AK3236" i="2"/>
  <c r="AK3237" i="2"/>
  <c r="AK3238" i="2"/>
  <c r="AK3239" i="2"/>
  <c r="AK3240" i="2"/>
  <c r="AK3241" i="2"/>
  <c r="AK3242" i="2"/>
  <c r="AK3243" i="2"/>
  <c r="AK3244" i="2"/>
  <c r="AK3245" i="2"/>
  <c r="AK3246" i="2"/>
  <c r="AK3247" i="2"/>
  <c r="AK3248" i="2"/>
  <c r="AK3249" i="2"/>
  <c r="AK3250" i="2"/>
  <c r="AK3251" i="2"/>
  <c r="AK3252" i="2"/>
  <c r="AK3253" i="2"/>
  <c r="AK3254" i="2"/>
  <c r="AK3255" i="2"/>
  <c r="AK3256" i="2"/>
  <c r="AK3257" i="2"/>
  <c r="AK3258" i="2"/>
  <c r="AK3259" i="2"/>
  <c r="AK3260" i="2"/>
  <c r="AK3261" i="2"/>
  <c r="AK3262" i="2"/>
  <c r="AK3263" i="2"/>
  <c r="AK3264" i="2"/>
  <c r="AK3265" i="2"/>
  <c r="AK3266" i="2"/>
  <c r="AK3267" i="2"/>
  <c r="AK3268" i="2"/>
  <c r="AK3269" i="2"/>
  <c r="AK3270" i="2"/>
  <c r="AK3271" i="2"/>
  <c r="AK3272" i="2"/>
  <c r="AK3273" i="2"/>
  <c r="AK3274" i="2"/>
  <c r="AK3275" i="2"/>
  <c r="AK3276" i="2"/>
  <c r="AK3277" i="2"/>
  <c r="AK3278" i="2"/>
  <c r="AK3279" i="2"/>
  <c r="AK3280" i="2"/>
  <c r="AK3281" i="2"/>
  <c r="AK3282" i="2"/>
  <c r="AK3283" i="2"/>
  <c r="AK3284" i="2"/>
  <c r="AK3285" i="2"/>
  <c r="AK3286" i="2"/>
  <c r="AK3287" i="2"/>
  <c r="AK3288" i="2"/>
  <c r="AK3289" i="2"/>
  <c r="AK3290" i="2"/>
  <c r="AK3291" i="2"/>
  <c r="AK3292" i="2"/>
  <c r="AK3293" i="2"/>
  <c r="AK3294" i="2"/>
  <c r="AK3295" i="2"/>
  <c r="AK3296" i="2"/>
  <c r="AK3297" i="2"/>
  <c r="AK3298" i="2"/>
  <c r="AK3299" i="2"/>
  <c r="AK3300" i="2"/>
  <c r="AK3301" i="2"/>
  <c r="AK3302" i="2"/>
  <c r="AK3303" i="2"/>
  <c r="AK3304" i="2"/>
  <c r="AK3305" i="2"/>
  <c r="AK3306" i="2"/>
  <c r="AK3307" i="2"/>
  <c r="AK3308" i="2"/>
  <c r="AK3309" i="2"/>
  <c r="AK3310" i="2"/>
  <c r="AK3311" i="2"/>
  <c r="AK3312" i="2"/>
  <c r="AK3313" i="2"/>
  <c r="AK3314" i="2"/>
  <c r="AK3315" i="2"/>
  <c r="AK3316" i="2"/>
  <c r="AK3317" i="2"/>
  <c r="AK3318" i="2"/>
  <c r="AK3319" i="2"/>
  <c r="AK3320" i="2"/>
  <c r="AK3321" i="2"/>
  <c r="AK3322" i="2"/>
  <c r="AK3323" i="2"/>
  <c r="AK3324" i="2"/>
  <c r="AK3325" i="2"/>
  <c r="AK3326" i="2"/>
  <c r="AK3327" i="2"/>
  <c r="AK3328" i="2"/>
  <c r="AK3329" i="2"/>
  <c r="AK3330" i="2"/>
  <c r="AK3331" i="2"/>
  <c r="AK3332" i="2"/>
  <c r="AK3333" i="2"/>
  <c r="AK3334" i="2"/>
  <c r="AK3335" i="2"/>
  <c r="AK3336" i="2"/>
  <c r="AK3337" i="2"/>
  <c r="AK3338" i="2"/>
  <c r="AK3339" i="2"/>
  <c r="AK3340" i="2"/>
  <c r="AK3341" i="2"/>
  <c r="AK3342" i="2"/>
  <c r="AK3343" i="2"/>
  <c r="AK3344" i="2"/>
  <c r="AK3345" i="2"/>
  <c r="AK3346" i="2"/>
  <c r="AK3347" i="2"/>
  <c r="AK3348" i="2"/>
  <c r="AK3349" i="2"/>
  <c r="AK3350" i="2"/>
  <c r="AK3351" i="2"/>
  <c r="AK3352" i="2"/>
  <c r="AK3353" i="2"/>
  <c r="AK3354" i="2"/>
  <c r="AK3355" i="2"/>
  <c r="AK3356" i="2"/>
  <c r="AK3357" i="2"/>
  <c r="AK3358" i="2"/>
  <c r="AK3359" i="2"/>
  <c r="AK3360" i="2"/>
  <c r="AK3361" i="2"/>
  <c r="AK3362" i="2"/>
  <c r="AK3363" i="2"/>
  <c r="AK3364" i="2"/>
  <c r="AK3365" i="2"/>
  <c r="AK3366" i="2"/>
  <c r="AK3367" i="2"/>
  <c r="AK3368" i="2"/>
  <c r="AK3369" i="2"/>
  <c r="AK3370" i="2"/>
  <c r="AK3371" i="2"/>
  <c r="AK3372" i="2"/>
  <c r="AK3373" i="2"/>
  <c r="AK3374" i="2"/>
  <c r="AK3375" i="2"/>
  <c r="AK3376" i="2"/>
  <c r="AK3377" i="2"/>
  <c r="AK3378" i="2"/>
  <c r="AK3379" i="2"/>
  <c r="AK3380" i="2"/>
  <c r="AK3381" i="2"/>
  <c r="AK3382" i="2"/>
  <c r="AK3383" i="2"/>
  <c r="AK3384" i="2"/>
  <c r="AK3385" i="2"/>
  <c r="AK3386" i="2"/>
  <c r="AK3387" i="2"/>
  <c r="AK3388" i="2"/>
  <c r="AK3389" i="2"/>
  <c r="AK3390" i="2"/>
  <c r="AK3391" i="2"/>
  <c r="AK3392" i="2"/>
  <c r="AK3393" i="2"/>
  <c r="AK3394" i="2"/>
  <c r="AK3395" i="2"/>
  <c r="AK3396" i="2"/>
  <c r="AK3397" i="2"/>
  <c r="AK3398" i="2"/>
  <c r="AK3399" i="2"/>
  <c r="AK3400" i="2"/>
  <c r="AK3401" i="2"/>
  <c r="AK3402" i="2"/>
  <c r="AK3403" i="2"/>
  <c r="AK3404" i="2"/>
  <c r="AK3405" i="2"/>
  <c r="AK3406" i="2"/>
  <c r="AK3407" i="2"/>
  <c r="AK3408" i="2"/>
  <c r="AK3409" i="2"/>
  <c r="AK3410" i="2"/>
  <c r="AK3411" i="2"/>
  <c r="AK3412" i="2"/>
  <c r="AK3413" i="2"/>
  <c r="AK3414" i="2"/>
  <c r="AK3415" i="2"/>
  <c r="AK3416" i="2"/>
  <c r="AK3417" i="2"/>
  <c r="AK3418" i="2"/>
  <c r="AK3419" i="2"/>
  <c r="AK3420" i="2"/>
  <c r="AK3421" i="2"/>
  <c r="AK3422" i="2"/>
  <c r="AK3423" i="2"/>
  <c r="AK3424" i="2"/>
  <c r="AK3425" i="2"/>
  <c r="AK3426" i="2"/>
  <c r="AK3427" i="2"/>
  <c r="AK3428" i="2"/>
  <c r="AK3429" i="2"/>
  <c r="AK3430" i="2"/>
  <c r="AK3431" i="2"/>
  <c r="AK3432" i="2"/>
  <c r="AK3433" i="2"/>
  <c r="AK3434" i="2"/>
  <c r="AK3435" i="2"/>
  <c r="AK3436" i="2"/>
  <c r="AK3437" i="2"/>
  <c r="AK3438" i="2"/>
  <c r="AK3439" i="2"/>
  <c r="AK3440" i="2"/>
  <c r="AK3441" i="2"/>
  <c r="AK3442" i="2"/>
  <c r="AK3443" i="2"/>
  <c r="AK3444" i="2"/>
  <c r="AK3445" i="2"/>
  <c r="AK3446" i="2"/>
  <c r="AK3447" i="2"/>
  <c r="AK3448" i="2"/>
  <c r="AK3449" i="2"/>
  <c r="AK3450" i="2"/>
  <c r="AK3451" i="2"/>
  <c r="AK3452" i="2"/>
  <c r="AK3453" i="2"/>
  <c r="AK3454" i="2"/>
  <c r="AK3455" i="2"/>
  <c r="AK3456" i="2"/>
  <c r="AK3457" i="2"/>
  <c r="AK3458" i="2"/>
  <c r="AK3459" i="2"/>
  <c r="AK3460" i="2"/>
  <c r="AK3461" i="2"/>
  <c r="AK3462" i="2"/>
  <c r="AK3463" i="2"/>
  <c r="AK3464" i="2"/>
  <c r="AK3465" i="2"/>
  <c r="AK3466" i="2"/>
  <c r="AK3467" i="2"/>
  <c r="AK3468" i="2"/>
  <c r="AK3469" i="2"/>
  <c r="AK3470" i="2"/>
  <c r="AK3471" i="2"/>
  <c r="AK3472" i="2"/>
  <c r="AK3473" i="2"/>
  <c r="AK3474" i="2"/>
  <c r="AK3475" i="2"/>
  <c r="AK3476" i="2"/>
  <c r="AK3477" i="2"/>
  <c r="AK3478" i="2"/>
  <c r="AK3479" i="2"/>
  <c r="AK3480" i="2"/>
  <c r="AK3481" i="2"/>
  <c r="AK3482" i="2"/>
  <c r="AK3483" i="2"/>
  <c r="AK3484" i="2"/>
  <c r="AK3485" i="2"/>
  <c r="AK3486" i="2"/>
  <c r="AK3487" i="2"/>
  <c r="AK3488" i="2"/>
  <c r="AK3489" i="2"/>
  <c r="AK3490" i="2"/>
  <c r="AK3491" i="2"/>
  <c r="AK3492" i="2"/>
  <c r="AK3493" i="2"/>
  <c r="AK3494" i="2"/>
  <c r="AK3495" i="2"/>
  <c r="AK3496" i="2"/>
  <c r="AK3497" i="2"/>
  <c r="AK3498" i="2"/>
  <c r="AK3499" i="2"/>
  <c r="AK3500" i="2"/>
  <c r="AK3501" i="2"/>
  <c r="AK3502" i="2"/>
  <c r="AK3503" i="2"/>
  <c r="AK3504" i="2"/>
  <c r="AK3505" i="2"/>
  <c r="AK3506" i="2"/>
  <c r="AK3507" i="2"/>
  <c r="AK3508" i="2"/>
  <c r="AK3509" i="2"/>
  <c r="AK3510" i="2"/>
  <c r="AK3511" i="2"/>
  <c r="AK3512" i="2"/>
  <c r="AK3513" i="2"/>
  <c r="AK3514" i="2"/>
  <c r="AK3515" i="2"/>
  <c r="AK3516" i="2"/>
  <c r="AK3517" i="2"/>
  <c r="AK3518" i="2"/>
  <c r="AK3519" i="2"/>
  <c r="AK3520" i="2"/>
  <c r="AK3521" i="2"/>
  <c r="AK3522" i="2"/>
  <c r="AK3523" i="2"/>
  <c r="AK3524" i="2"/>
  <c r="AK3525" i="2"/>
  <c r="AK3526" i="2"/>
  <c r="AK3527" i="2"/>
  <c r="AK3528" i="2"/>
  <c r="AK3529" i="2"/>
  <c r="AK3530" i="2"/>
  <c r="AK3531" i="2"/>
  <c r="AK3532" i="2"/>
  <c r="AK3533" i="2"/>
  <c r="AK3534" i="2"/>
  <c r="AK3535" i="2"/>
  <c r="AK3536" i="2"/>
  <c r="AK3537" i="2"/>
  <c r="AK3538" i="2"/>
  <c r="AK3539" i="2"/>
  <c r="AK3540" i="2"/>
  <c r="AK3541" i="2"/>
  <c r="AK3542" i="2"/>
  <c r="AK3543" i="2"/>
  <c r="AK3544" i="2"/>
  <c r="AK3545" i="2"/>
  <c r="AK3546" i="2"/>
  <c r="AK3547" i="2"/>
  <c r="AK3548" i="2"/>
  <c r="AK3549" i="2"/>
  <c r="AK3550" i="2"/>
  <c r="AK3551" i="2"/>
  <c r="AK3552" i="2"/>
  <c r="AK3553" i="2"/>
  <c r="AK3554" i="2"/>
  <c r="AK3555" i="2"/>
  <c r="AK3556" i="2"/>
  <c r="AK3557" i="2"/>
  <c r="AK3558" i="2"/>
  <c r="AK3559" i="2"/>
  <c r="AK3560" i="2"/>
  <c r="AK3561" i="2"/>
  <c r="AK3562" i="2"/>
  <c r="AK3563" i="2"/>
  <c r="AK3564" i="2"/>
  <c r="AK3565" i="2"/>
  <c r="AK3566" i="2"/>
  <c r="AK3567" i="2"/>
  <c r="AK3568" i="2"/>
  <c r="AK3569" i="2"/>
  <c r="AK3570" i="2"/>
  <c r="AK3571" i="2"/>
  <c r="AK3572" i="2"/>
  <c r="AK3573" i="2"/>
  <c r="AK3574" i="2"/>
  <c r="AK3575" i="2"/>
  <c r="AK3576" i="2"/>
  <c r="AK3577" i="2"/>
  <c r="AK3578" i="2"/>
  <c r="AK3579" i="2"/>
  <c r="AK3580" i="2"/>
  <c r="AK3581" i="2"/>
  <c r="AK3582" i="2"/>
  <c r="AK3583" i="2"/>
  <c r="AK3584" i="2"/>
  <c r="AK3585" i="2"/>
  <c r="AK3586" i="2"/>
  <c r="AK3587" i="2"/>
  <c r="AK3588" i="2"/>
  <c r="AK3589" i="2"/>
  <c r="AK3590" i="2"/>
  <c r="AK3591" i="2"/>
  <c r="AK3592" i="2"/>
  <c r="AK3593" i="2"/>
  <c r="AK3594" i="2"/>
  <c r="AK3595" i="2"/>
  <c r="AK3596" i="2"/>
  <c r="AK3597" i="2"/>
  <c r="AK3598" i="2"/>
  <c r="AK3599" i="2"/>
  <c r="AK3600" i="2"/>
  <c r="AK3601" i="2"/>
  <c r="AK3602" i="2"/>
  <c r="AK3603" i="2"/>
  <c r="AK3604" i="2"/>
  <c r="AK3605" i="2"/>
  <c r="AK3606" i="2"/>
  <c r="AK3607" i="2"/>
  <c r="AK3608" i="2"/>
  <c r="AK3609" i="2"/>
  <c r="AK3610" i="2"/>
  <c r="AK3611" i="2"/>
  <c r="AK3612" i="2"/>
  <c r="AK3613" i="2"/>
  <c r="AK3614" i="2"/>
  <c r="AK3615" i="2"/>
  <c r="AK3616" i="2"/>
  <c r="AK3617" i="2"/>
  <c r="AK3618" i="2"/>
  <c r="AK3619" i="2"/>
  <c r="AK3620" i="2"/>
  <c r="AK3621" i="2"/>
  <c r="AK3622" i="2"/>
  <c r="AK3623" i="2"/>
  <c r="AK3624" i="2"/>
  <c r="AK3625" i="2"/>
  <c r="AK3626" i="2"/>
  <c r="AK3627" i="2"/>
  <c r="AK3628" i="2"/>
  <c r="AK3629" i="2"/>
  <c r="AK3630" i="2"/>
  <c r="AK3631" i="2"/>
  <c r="AK3632" i="2"/>
  <c r="AK3633" i="2"/>
  <c r="AK3634" i="2"/>
  <c r="AK3635" i="2"/>
  <c r="AK3636" i="2"/>
  <c r="AK3637" i="2"/>
  <c r="AK3638" i="2"/>
  <c r="AK3639" i="2"/>
  <c r="AK3640" i="2"/>
  <c r="AK3641" i="2"/>
  <c r="AK3642" i="2"/>
  <c r="AK3643" i="2"/>
  <c r="AK3644" i="2"/>
  <c r="AK3645" i="2"/>
  <c r="AK3646" i="2"/>
  <c r="AK3647" i="2"/>
  <c r="AK3648" i="2"/>
  <c r="AK3649" i="2"/>
  <c r="AK3650" i="2"/>
  <c r="AK3651" i="2"/>
  <c r="AK3652" i="2"/>
  <c r="AK3653" i="2"/>
  <c r="AK3654" i="2"/>
  <c r="AK3655" i="2"/>
  <c r="AK3656" i="2"/>
  <c r="AK3657" i="2"/>
  <c r="AK3658" i="2"/>
  <c r="AK3659" i="2"/>
  <c r="AK3660" i="2"/>
  <c r="AK3661" i="2"/>
  <c r="AK3662" i="2"/>
  <c r="AK3663" i="2"/>
  <c r="AK3664" i="2"/>
  <c r="AK3665" i="2"/>
  <c r="AK3666" i="2"/>
  <c r="AK3667" i="2"/>
  <c r="AK3668" i="2"/>
  <c r="AK3669" i="2"/>
  <c r="AK3670" i="2"/>
  <c r="AK3671" i="2"/>
  <c r="AK3672" i="2"/>
  <c r="AK3673" i="2"/>
  <c r="AK3674" i="2"/>
  <c r="AK3675" i="2"/>
  <c r="AK3676" i="2"/>
  <c r="AK3677" i="2"/>
  <c r="AK3678" i="2"/>
  <c r="AK3679" i="2"/>
  <c r="AK3680" i="2"/>
  <c r="AK3681" i="2"/>
  <c r="AK3682" i="2"/>
  <c r="AK3683" i="2"/>
  <c r="AK3684" i="2"/>
  <c r="AK3685" i="2"/>
  <c r="AK3686" i="2"/>
  <c r="AK3687" i="2"/>
  <c r="AK3688" i="2"/>
  <c r="AK3689" i="2"/>
  <c r="AK3690" i="2"/>
  <c r="AK3691" i="2"/>
  <c r="AK3692" i="2"/>
  <c r="AK3693" i="2"/>
  <c r="AK3694" i="2"/>
  <c r="AK3695" i="2"/>
  <c r="AK3696" i="2"/>
  <c r="AK3697" i="2"/>
  <c r="AK3698" i="2"/>
  <c r="AK3699" i="2"/>
  <c r="AK3700" i="2"/>
  <c r="AK3701" i="2"/>
  <c r="AK3702" i="2"/>
  <c r="AK3703" i="2"/>
  <c r="AK3704" i="2"/>
  <c r="AK3705" i="2"/>
  <c r="AK3706" i="2"/>
  <c r="AK3707" i="2"/>
  <c r="AK3708" i="2"/>
  <c r="AK3709" i="2"/>
  <c r="AK3710" i="2"/>
  <c r="AK3711" i="2"/>
  <c r="AK3712" i="2"/>
  <c r="AK3713" i="2"/>
  <c r="AK3714" i="2"/>
  <c r="AK3715" i="2"/>
  <c r="AK3716" i="2"/>
  <c r="AK3717" i="2"/>
  <c r="AK3718" i="2"/>
  <c r="AK3719" i="2"/>
  <c r="AK3720" i="2"/>
  <c r="AK3721" i="2"/>
  <c r="AK3722" i="2"/>
  <c r="AK3723" i="2"/>
  <c r="AK3724" i="2"/>
  <c r="AK3725" i="2"/>
  <c r="AK3726" i="2"/>
  <c r="AK3727" i="2"/>
  <c r="AK3728" i="2"/>
  <c r="AK3729" i="2"/>
  <c r="AK3730" i="2"/>
  <c r="AK3731" i="2"/>
  <c r="AK3732" i="2"/>
  <c r="AK3733" i="2"/>
  <c r="AK3734" i="2"/>
  <c r="AK3735" i="2"/>
  <c r="AK3736" i="2"/>
  <c r="AK3737" i="2"/>
  <c r="AK3738" i="2"/>
  <c r="AK3739" i="2"/>
  <c r="AK3740" i="2"/>
  <c r="AK3741" i="2"/>
  <c r="AK3742" i="2"/>
  <c r="AK3743" i="2"/>
  <c r="AK3744" i="2"/>
  <c r="AK3745" i="2"/>
  <c r="AK3746" i="2"/>
  <c r="AK3747" i="2"/>
  <c r="AK3748" i="2"/>
  <c r="AK3749" i="2"/>
  <c r="AK3750" i="2"/>
  <c r="AK3751" i="2"/>
  <c r="AK3752" i="2"/>
  <c r="AK3753" i="2"/>
  <c r="AK3754" i="2"/>
  <c r="AK3755" i="2"/>
  <c r="AK3756" i="2"/>
  <c r="AK3757" i="2"/>
  <c r="AK3758" i="2"/>
  <c r="AK3759" i="2"/>
  <c r="AK3760" i="2"/>
  <c r="AK3761" i="2"/>
  <c r="AK3762" i="2"/>
  <c r="AK3763" i="2"/>
  <c r="AK3764" i="2"/>
  <c r="AK3765" i="2"/>
  <c r="AK3766" i="2"/>
  <c r="AK3767" i="2"/>
  <c r="AK3768" i="2"/>
  <c r="AK3769" i="2"/>
  <c r="AK3770" i="2"/>
  <c r="AK3771" i="2"/>
  <c r="AK3772" i="2"/>
  <c r="AK3773" i="2"/>
  <c r="AK3774" i="2"/>
  <c r="AK3775" i="2"/>
  <c r="AK3776" i="2"/>
  <c r="AK3777" i="2"/>
  <c r="AK3778" i="2"/>
  <c r="AK3779" i="2"/>
  <c r="AK3780" i="2"/>
  <c r="AK3781" i="2"/>
  <c r="AK3782" i="2"/>
  <c r="AK3783" i="2"/>
  <c r="AK3784" i="2"/>
  <c r="AK3785" i="2"/>
  <c r="AK3786" i="2"/>
  <c r="AK3787" i="2"/>
  <c r="AK3788" i="2"/>
  <c r="AK3789" i="2"/>
  <c r="AK3790" i="2"/>
  <c r="AK3791" i="2"/>
  <c r="AK3792" i="2"/>
  <c r="AK3793" i="2"/>
  <c r="AK3794" i="2"/>
  <c r="AK3795" i="2"/>
  <c r="AK3796" i="2"/>
  <c r="AK3797" i="2"/>
  <c r="AK3798" i="2"/>
  <c r="AK3799" i="2"/>
  <c r="AK3800" i="2"/>
  <c r="AK3801" i="2"/>
  <c r="AK3802" i="2"/>
  <c r="AK3803" i="2"/>
  <c r="AK3804" i="2"/>
  <c r="AK3805" i="2"/>
  <c r="AK3806" i="2"/>
  <c r="AK3807" i="2"/>
  <c r="AK3808" i="2"/>
  <c r="AK3809" i="2"/>
  <c r="AK3810" i="2"/>
  <c r="AK3811" i="2"/>
  <c r="AK3812" i="2"/>
  <c r="AK3813" i="2"/>
  <c r="AK3814" i="2"/>
  <c r="AK3815" i="2"/>
  <c r="AK3816" i="2"/>
  <c r="AK3817" i="2"/>
  <c r="AK3818" i="2"/>
  <c r="AK3819" i="2"/>
  <c r="AK3820" i="2"/>
  <c r="AK3821" i="2"/>
  <c r="AK3822" i="2"/>
  <c r="AK3823" i="2"/>
  <c r="AK3824" i="2"/>
  <c r="AK3825" i="2"/>
  <c r="AK3826" i="2"/>
  <c r="AK3827" i="2"/>
  <c r="AK3828" i="2"/>
  <c r="AK3829" i="2"/>
  <c r="AK3830" i="2"/>
  <c r="AK3831" i="2"/>
  <c r="AK3832" i="2"/>
  <c r="AK3833" i="2"/>
  <c r="AK2" i="2"/>
  <c r="K9" i="2"/>
  <c r="K8" i="2"/>
  <c r="C1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<sst xmlns="http://schemas.openxmlformats.org/spreadsheetml/2006/main" count="61911" uniqueCount="4574">
  <si>
    <t>Club List</t>
  </si>
  <si>
    <t>Club Category</t>
  </si>
  <si>
    <t>Membership Type</t>
  </si>
  <si>
    <t>Rate</t>
  </si>
  <si>
    <t>NZCF Life Members</t>
  </si>
  <si>
    <t>NZCF ID</t>
  </si>
  <si>
    <t>FIDE ID</t>
  </si>
  <si>
    <t>Gender</t>
  </si>
  <si>
    <t>Code</t>
  </si>
  <si>
    <t>Surname</t>
  </si>
  <si>
    <t>First Name</t>
  </si>
  <si>
    <t>Birth Year</t>
  </si>
  <si>
    <t>Club</t>
  </si>
  <si>
    <t>Column2</t>
  </si>
  <si>
    <t>Standard</t>
  </si>
  <si>
    <t>T</t>
  </si>
  <si>
    <t>G</t>
  </si>
  <si>
    <t>∑G</t>
  </si>
  <si>
    <t>Rapid</t>
  </si>
  <si>
    <t>T2</t>
  </si>
  <si>
    <t>G3</t>
  </si>
  <si>
    <t>∑G4</t>
  </si>
  <si>
    <t>Active2</t>
  </si>
  <si>
    <t>Fed</t>
  </si>
  <si>
    <t>Full Name</t>
  </si>
  <si>
    <t>Member</t>
  </si>
  <si>
    <t>Auckland Central</t>
  </si>
  <si>
    <t>Club Member</t>
  </si>
  <si>
    <t>Murray Chandler</t>
  </si>
  <si>
    <t>M</t>
  </si>
  <si>
    <t>for Females</t>
  </si>
  <si>
    <t>Aaryan</t>
  </si>
  <si>
    <t>Anup Pillai</t>
  </si>
  <si>
    <t xml:space="preserve">  </t>
  </si>
  <si>
    <t xml:space="preserve"> unr</t>
  </si>
  <si>
    <t xml:space="preserve"> </t>
  </si>
  <si>
    <t xml:space="preserve">   </t>
  </si>
  <si>
    <t xml:space="preserve">    </t>
  </si>
  <si>
    <t xml:space="preserve">       </t>
  </si>
  <si>
    <t>2025-1</t>
  </si>
  <si>
    <t>IND</t>
  </si>
  <si>
    <t>Auckland Chess Academy</t>
  </si>
  <si>
    <t>Associate Member</t>
  </si>
  <si>
    <t>1-month</t>
  </si>
  <si>
    <t>Paul Spiller</t>
  </si>
  <si>
    <t>F</t>
  </si>
  <si>
    <t>for Males</t>
  </si>
  <si>
    <t>Abando</t>
  </si>
  <si>
    <t>Santino</t>
  </si>
  <si>
    <t>HB</t>
  </si>
  <si>
    <t>*</t>
  </si>
  <si>
    <t>2022-4</t>
  </si>
  <si>
    <t>NZL</t>
  </si>
  <si>
    <t>Auckland Chess Centre</t>
  </si>
  <si>
    <t>Affiliate</t>
  </si>
  <si>
    <t>1-year</t>
  </si>
  <si>
    <t>Bob Smith</t>
  </si>
  <si>
    <t>Leave blank where unknown or player does not identify as either</t>
  </si>
  <si>
    <t>Abbott</t>
  </si>
  <si>
    <t>Isaac</t>
  </si>
  <si>
    <t>2025-2</t>
  </si>
  <si>
    <t>2024-4</t>
  </si>
  <si>
    <t>Canterbury</t>
  </si>
  <si>
    <t>Life</t>
  </si>
  <si>
    <t>Viv Smith</t>
  </si>
  <si>
    <t>Abdurakhmanova</t>
  </si>
  <si>
    <t>Asan</t>
  </si>
  <si>
    <t>CE</t>
  </si>
  <si>
    <t>2022-3</t>
  </si>
  <si>
    <t xml:space="preserve">         </t>
  </si>
  <si>
    <t>Counties</t>
  </si>
  <si>
    <t>Rowan Wood</t>
  </si>
  <si>
    <t>Abishev</t>
  </si>
  <si>
    <t>Marat</t>
  </si>
  <si>
    <t>AC</t>
  </si>
  <si>
    <t>2024-2</t>
  </si>
  <si>
    <t>Gisborne Eastern Knights</t>
  </si>
  <si>
    <t>Grant Kerr</t>
  </si>
  <si>
    <t>Age Groups</t>
  </si>
  <si>
    <t>Eligibility Date</t>
  </si>
  <si>
    <t>Excel format</t>
  </si>
  <si>
    <t>Abril Hernandez</t>
  </si>
  <si>
    <t>Sebastian</t>
  </si>
  <si>
    <t>WE</t>
  </si>
  <si>
    <t>2025-3</t>
  </si>
  <si>
    <t>Hamilton</t>
  </si>
  <si>
    <t>Quentin Johnson</t>
  </si>
  <si>
    <t>Junior</t>
  </si>
  <si>
    <t>Ackroyd</t>
  </si>
  <si>
    <t>William</t>
  </si>
  <si>
    <t>2021-3</t>
  </si>
  <si>
    <t>Hawkes Bay</t>
  </si>
  <si>
    <t>Bob Gibbons</t>
  </si>
  <si>
    <t>Senior</t>
  </si>
  <si>
    <t>Acton-Adams</t>
  </si>
  <si>
    <t>Henry</t>
  </si>
  <si>
    <t>2023-3</t>
  </si>
  <si>
    <t>Howick-Pakuranga</t>
  </si>
  <si>
    <t>Craig Hall</t>
  </si>
  <si>
    <t>Veteran</t>
  </si>
  <si>
    <t>Ivan</t>
  </si>
  <si>
    <t>Invercargill-Southland</t>
  </si>
  <si>
    <t>Michael Freeman</t>
  </si>
  <si>
    <t>Adair</t>
  </si>
  <si>
    <t>Arama Daniel</t>
  </si>
  <si>
    <t>2021-2</t>
  </si>
  <si>
    <t>Kapiti</t>
  </si>
  <si>
    <t>Ross Jackson</t>
  </si>
  <si>
    <t>Daniel W</t>
  </si>
  <si>
    <t>Manawatu</t>
  </si>
  <si>
    <t>Tony Booth</t>
  </si>
  <si>
    <t>Year</t>
  </si>
  <si>
    <t>Letter</t>
  </si>
  <si>
    <t>Adams</t>
  </si>
  <si>
    <t>Peter</t>
  </si>
  <si>
    <t>OT</t>
  </si>
  <si>
    <t>2021-4</t>
  </si>
  <si>
    <t>Mohua</t>
  </si>
  <si>
    <t>John McRae</t>
  </si>
  <si>
    <t>V</t>
  </si>
  <si>
    <t>Ryan</t>
  </si>
  <si>
    <t>UH</t>
  </si>
  <si>
    <t>Mount Maunganui RSA</t>
  </si>
  <si>
    <t>Brian Winsor</t>
  </si>
  <si>
    <t>S</t>
  </si>
  <si>
    <t>Addagada</t>
  </si>
  <si>
    <t>Geetham</t>
  </si>
  <si>
    <t>NP</t>
  </si>
  <si>
    <t>New Plymouth</t>
  </si>
  <si>
    <t>J Nigel Metge</t>
  </si>
  <si>
    <t>Adult</t>
  </si>
  <si>
    <t>A</t>
  </si>
  <si>
    <t>Janvi</t>
  </si>
  <si>
    <t>North City Knights</t>
  </si>
  <si>
    <t>Ewen M Green</t>
  </si>
  <si>
    <t>J</t>
  </si>
  <si>
    <t>Lokesh</t>
  </si>
  <si>
    <t>North Shore</t>
  </si>
  <si>
    <t>Addis</t>
  </si>
  <si>
    <t>James</t>
  </si>
  <si>
    <t>Otago</t>
  </si>
  <si>
    <t>Michael</t>
  </si>
  <si>
    <t>Papatoetoe</t>
  </si>
  <si>
    <t>Adebowale</t>
  </si>
  <si>
    <t>Tomide</t>
  </si>
  <si>
    <t>Summit</t>
  </si>
  <si>
    <t>Kyle</t>
  </si>
  <si>
    <t>Tauranga RSA</t>
  </si>
  <si>
    <t>Adique</t>
  </si>
  <si>
    <t>Gresan</t>
  </si>
  <si>
    <t>2024-3</t>
  </si>
  <si>
    <t>Upper Hutt</t>
  </si>
  <si>
    <t>Aetukuru</t>
  </si>
  <si>
    <t>Karthik</t>
  </si>
  <si>
    <t>2023-2</t>
  </si>
  <si>
    <t>Waitakere</t>
  </si>
  <si>
    <t>Sahasra</t>
  </si>
  <si>
    <t>Wellington</t>
  </si>
  <si>
    <t>Agnew</t>
  </si>
  <si>
    <t>Benjamin</t>
  </si>
  <si>
    <t>Steve</t>
  </si>
  <si>
    <t>CA</t>
  </si>
  <si>
    <t>Aguero Sepulveda</t>
  </si>
  <si>
    <t>Lisandro Rafael</t>
  </si>
  <si>
    <t>CHI</t>
  </si>
  <si>
    <t>Aguilar</t>
  </si>
  <si>
    <t>Juni</t>
  </si>
  <si>
    <t>NS</t>
  </si>
  <si>
    <t>2018-3</t>
  </si>
  <si>
    <t>2024-1</t>
  </si>
  <si>
    <t>PHI</t>
  </si>
  <si>
    <t>Ahern</t>
  </si>
  <si>
    <t>Helio</t>
  </si>
  <si>
    <t>2023-1</t>
  </si>
  <si>
    <t>Ahmed</t>
  </si>
  <si>
    <t>Muhammad</t>
  </si>
  <si>
    <t>Ahn</t>
  </si>
  <si>
    <t>Sihun</t>
  </si>
  <si>
    <t>MM</t>
  </si>
  <si>
    <t>Akain</t>
  </si>
  <si>
    <t>Nisith</t>
  </si>
  <si>
    <t>Al</t>
  </si>
  <si>
    <t>Alajaji</t>
  </si>
  <si>
    <t>Mshari Fahad</t>
  </si>
  <si>
    <t>KSA</t>
  </si>
  <si>
    <t>Albert</t>
  </si>
  <si>
    <t>Colin</t>
  </si>
  <si>
    <t>EK</t>
  </si>
  <si>
    <t>Alcock</t>
  </si>
  <si>
    <t>Liam</t>
  </si>
  <si>
    <t>IN</t>
  </si>
  <si>
    <t>Alcorn</t>
  </si>
  <si>
    <t>Simeon</t>
  </si>
  <si>
    <t>Alder</t>
  </si>
  <si>
    <t>Ryan James</t>
  </si>
  <si>
    <t>USA</t>
  </si>
  <si>
    <t>Alderson</t>
  </si>
  <si>
    <t>Ethan</t>
  </si>
  <si>
    <t>Aldridge</t>
  </si>
  <si>
    <t>Alan L</t>
  </si>
  <si>
    <t>Joshua M</t>
  </si>
  <si>
    <t>Alegre</t>
  </si>
  <si>
    <t>Marco</t>
  </si>
  <si>
    <t>Alejandro</t>
  </si>
  <si>
    <t>Hazel</t>
  </si>
  <si>
    <t>Alexeichik</t>
  </si>
  <si>
    <t>Andrei</t>
  </si>
  <si>
    <t>Alford</t>
  </si>
  <si>
    <t>Alexander</t>
  </si>
  <si>
    <t>2020-4</t>
  </si>
  <si>
    <t>Ali</t>
  </si>
  <si>
    <t>Adam</t>
  </si>
  <si>
    <t>2020-3</t>
  </si>
  <si>
    <t>Azar</t>
  </si>
  <si>
    <t>Arvin</t>
  </si>
  <si>
    <t>Alkasasbeh</t>
  </si>
  <si>
    <t>Jafar</t>
  </si>
  <si>
    <t>Allende Zarazaga</t>
  </si>
  <si>
    <t>Jeronimo</t>
  </si>
  <si>
    <t>2022-2</t>
  </si>
  <si>
    <t>Allison</t>
  </si>
  <si>
    <t>Corby</t>
  </si>
  <si>
    <t>Nicolas</t>
  </si>
  <si>
    <t>Alnashi</t>
  </si>
  <si>
    <t>Ben</t>
  </si>
  <si>
    <t>Alp</t>
  </si>
  <si>
    <t>Matthew</t>
  </si>
  <si>
    <t>Alzaid</t>
  </si>
  <si>
    <t>Aymaan</t>
  </si>
  <si>
    <t>MR</t>
  </si>
  <si>
    <t>Aman</t>
  </si>
  <si>
    <t>Chahal</t>
  </si>
  <si>
    <t>2021-1</t>
  </si>
  <si>
    <t>Amani</t>
  </si>
  <si>
    <t>Reza</t>
  </si>
  <si>
    <t>2017-3</t>
  </si>
  <si>
    <t>IRI</t>
  </si>
  <si>
    <t>Ambrocio</t>
  </si>
  <si>
    <t>Jesus III</t>
  </si>
  <si>
    <t>Amirova</t>
  </si>
  <si>
    <t>Aldina</t>
  </si>
  <si>
    <t>Alim</t>
  </si>
  <si>
    <t>Amituanai</t>
  </si>
  <si>
    <t>Gary</t>
  </si>
  <si>
    <t>Amohanga</t>
  </si>
  <si>
    <t>Kiwi</t>
  </si>
  <si>
    <t>Amundrud</t>
  </si>
  <si>
    <t>Andrew</t>
  </si>
  <si>
    <t>Ananthanarayanan</t>
  </si>
  <si>
    <t>Gopalan M</t>
  </si>
  <si>
    <t>Andersen</t>
  </si>
  <si>
    <t>Jake</t>
  </si>
  <si>
    <t>PT</t>
  </si>
  <si>
    <t>John Eric</t>
  </si>
  <si>
    <t>Anderson</t>
  </si>
  <si>
    <t>Maxwell</t>
  </si>
  <si>
    <t>Thomas</t>
  </si>
  <si>
    <t>Vincent</t>
  </si>
  <si>
    <t>SU</t>
  </si>
  <si>
    <t>Sam</t>
  </si>
  <si>
    <t>Father</t>
  </si>
  <si>
    <t>Ang</t>
  </si>
  <si>
    <t>Alphaeus Wei Ern</t>
  </si>
  <si>
    <t xml:space="preserve">FM </t>
  </si>
  <si>
    <t>Angell</t>
  </si>
  <si>
    <t>Jackson</t>
  </si>
  <si>
    <t>Anikonov</t>
  </si>
  <si>
    <t>Artem</t>
  </si>
  <si>
    <t>FID</t>
  </si>
  <si>
    <t>Anikonova</t>
  </si>
  <si>
    <t>Katya</t>
  </si>
  <si>
    <t>Anish</t>
  </si>
  <si>
    <t>Aron</t>
  </si>
  <si>
    <t>Annamalai</t>
  </si>
  <si>
    <t>Karthikeyan</t>
  </si>
  <si>
    <t>Ansley</t>
  </si>
  <si>
    <t>Aston</t>
  </si>
  <si>
    <t>Anthony</t>
  </si>
  <si>
    <t>Anup</t>
  </si>
  <si>
    <t>Somasundaran Pillai</t>
  </si>
  <si>
    <t>Appleyard</t>
  </si>
  <si>
    <t>2023-4</t>
  </si>
  <si>
    <t>Aranui</t>
  </si>
  <si>
    <t>George</t>
  </si>
  <si>
    <t>Aravind</t>
  </si>
  <si>
    <t>Nedumaran</t>
  </si>
  <si>
    <t>Aravindkumar</t>
  </si>
  <si>
    <t>Viyan</t>
  </si>
  <si>
    <t>Archer</t>
  </si>
  <si>
    <t>Mason</t>
  </si>
  <si>
    <t>Ollie</t>
  </si>
  <si>
    <t>Arif</t>
  </si>
  <si>
    <t>Daniyal</t>
  </si>
  <si>
    <t>Ariyaratnam</t>
  </si>
  <si>
    <t>Parthiban</t>
  </si>
  <si>
    <t>Armasu</t>
  </si>
  <si>
    <t>Maria</t>
  </si>
  <si>
    <t>Armstrong</t>
  </si>
  <si>
    <t>Edward</t>
  </si>
  <si>
    <t>John F</t>
  </si>
  <si>
    <t>Arnold</t>
  </si>
  <si>
    <t>Tyler</t>
  </si>
  <si>
    <t>Arora</t>
  </si>
  <si>
    <t>Shreyaan</t>
  </si>
  <si>
    <t>Arpondar</t>
  </si>
  <si>
    <t>Jacob</t>
  </si>
  <si>
    <t>Arsya</t>
  </si>
  <si>
    <t>Farrel</t>
  </si>
  <si>
    <t>Arun</t>
  </si>
  <si>
    <t>Swarun</t>
  </si>
  <si>
    <t>Arun Resmi</t>
  </si>
  <si>
    <t>Adhrit Krishnan</t>
  </si>
  <si>
    <t>Aryahan</t>
  </si>
  <si>
    <t>Asi</t>
  </si>
  <si>
    <t>Asare</t>
  </si>
  <si>
    <t>Raoul</t>
  </si>
  <si>
    <t>Ashe</t>
  </si>
  <si>
    <t>Asher</t>
  </si>
  <si>
    <t>Bruce</t>
  </si>
  <si>
    <t>Lukas</t>
  </si>
  <si>
    <t>Ashraf</t>
  </si>
  <si>
    <t>Roshan</t>
  </si>
  <si>
    <t>Ashton</t>
  </si>
  <si>
    <t>Ashworth</t>
  </si>
  <si>
    <t>Askew</t>
  </si>
  <si>
    <t>Felix</t>
  </si>
  <si>
    <t>Askin</t>
  </si>
  <si>
    <t>Asrani</t>
  </si>
  <si>
    <t>Manoj</t>
  </si>
  <si>
    <t>Ataalla</t>
  </si>
  <si>
    <t>Stephen</t>
  </si>
  <si>
    <t>Atre</t>
  </si>
  <si>
    <t>Eshaan</t>
  </si>
  <si>
    <t>Au Yeung</t>
  </si>
  <si>
    <t>Bruce Hoi Wang</t>
  </si>
  <si>
    <t>WT</t>
  </si>
  <si>
    <t>Robin Hoi Kit</t>
  </si>
  <si>
    <t>Avathanshu</t>
  </si>
  <si>
    <t>Bhat</t>
  </si>
  <si>
    <t>Avery</t>
  </si>
  <si>
    <t>Chris</t>
  </si>
  <si>
    <t>Tomi</t>
  </si>
  <si>
    <t>Aydin</t>
  </si>
  <si>
    <t>Huseyin Alperen</t>
  </si>
  <si>
    <t>Aylett</t>
  </si>
  <si>
    <t>Richard</t>
  </si>
  <si>
    <t>Ba</t>
  </si>
  <si>
    <t>Ryan Zihan</t>
  </si>
  <si>
    <t>Babaranda</t>
  </si>
  <si>
    <t>Hasanli</t>
  </si>
  <si>
    <t>Hasnula</t>
  </si>
  <si>
    <t>Okitha</t>
  </si>
  <si>
    <t>Babu</t>
  </si>
  <si>
    <t>Neha</t>
  </si>
  <si>
    <t>HP</t>
  </si>
  <si>
    <t>Bae</t>
  </si>
  <si>
    <t>Aiden</t>
  </si>
  <si>
    <t>Terry</t>
  </si>
  <si>
    <t>Bai</t>
  </si>
  <si>
    <t>Jerry</t>
  </si>
  <si>
    <t>Mitchell</t>
  </si>
  <si>
    <t>Baker</t>
  </si>
  <si>
    <t>Bronson</t>
  </si>
  <si>
    <t>Ilias Angelo (Leo)</t>
  </si>
  <si>
    <t xml:space="preserve">CM </t>
  </si>
  <si>
    <t>Jack</t>
  </si>
  <si>
    <t>Trafford</t>
  </si>
  <si>
    <t>Bakiyaraj</t>
  </si>
  <si>
    <t>Nenian</t>
  </si>
  <si>
    <t>Bala</t>
  </si>
  <si>
    <t>Vihaan</t>
  </si>
  <si>
    <t>Balaji</t>
  </si>
  <si>
    <t>Aarav</t>
  </si>
  <si>
    <t>Balakeyan</t>
  </si>
  <si>
    <t>Raj</t>
  </si>
  <si>
    <t>Balbalin</t>
  </si>
  <si>
    <t>Sean</t>
  </si>
  <si>
    <t>Balderstone</t>
  </si>
  <si>
    <t>Lachlan</t>
  </si>
  <si>
    <t>Virginia</t>
  </si>
  <si>
    <t>Bandara</t>
  </si>
  <si>
    <t>Prathibha Nethsarani</t>
  </si>
  <si>
    <t>SRI</t>
  </si>
  <si>
    <t>Banerjee</t>
  </si>
  <si>
    <t>Aikantika</t>
  </si>
  <si>
    <t>Aikayan</t>
  </si>
  <si>
    <t>Shaivyo</t>
  </si>
  <si>
    <t>Bao</t>
  </si>
  <si>
    <t>Jonathan</t>
  </si>
  <si>
    <t>Yanchuan</t>
  </si>
  <si>
    <t>Yanshan</t>
  </si>
  <si>
    <t>Barbu</t>
  </si>
  <si>
    <t>Vlad</t>
  </si>
  <si>
    <t>Barker</t>
  </si>
  <si>
    <t>Barnes</t>
  </si>
  <si>
    <t>Elliot</t>
  </si>
  <si>
    <t>Joshua</t>
  </si>
  <si>
    <t>Barnett</t>
  </si>
  <si>
    <t>Eddie</t>
  </si>
  <si>
    <t>Barnett-Harris</t>
  </si>
  <si>
    <t>Lucas</t>
  </si>
  <si>
    <t>Barr</t>
  </si>
  <si>
    <t>Callum</t>
  </si>
  <si>
    <t>Nicholas</t>
  </si>
  <si>
    <t>Barraza Perez</t>
  </si>
  <si>
    <t>Jesus (Jesse)</t>
  </si>
  <si>
    <t>Barrell</t>
  </si>
  <si>
    <t>Isaiah</t>
  </si>
  <si>
    <t>Sophie</t>
  </si>
  <si>
    <t>Barrett</t>
  </si>
  <si>
    <t>Corey</t>
  </si>
  <si>
    <t>Jason</t>
  </si>
  <si>
    <t>Barry</t>
  </si>
  <si>
    <t>Bartlett</t>
  </si>
  <si>
    <t>Christian</t>
  </si>
  <si>
    <t>Barton</t>
  </si>
  <si>
    <t>Noah</t>
  </si>
  <si>
    <t>Te Pouwhiro</t>
  </si>
  <si>
    <t>Batchelor</t>
  </si>
  <si>
    <t>Logan</t>
  </si>
  <si>
    <t>Bates</t>
  </si>
  <si>
    <t>Daniel</t>
  </si>
  <si>
    <t>Batucan</t>
  </si>
  <si>
    <t>John Ray B</t>
  </si>
  <si>
    <t>Baxter</t>
  </si>
  <si>
    <t>Bayley</t>
  </si>
  <si>
    <t>KP</t>
  </si>
  <si>
    <t>Bazanov</t>
  </si>
  <si>
    <t>Beach</t>
  </si>
  <si>
    <t>Paul K</t>
  </si>
  <si>
    <t>2006-1</t>
  </si>
  <si>
    <t>Bean</t>
  </si>
  <si>
    <t>Reuben</t>
  </si>
  <si>
    <t>Scott</t>
  </si>
  <si>
    <t>Beck</t>
  </si>
  <si>
    <t>Cameron</t>
  </si>
  <si>
    <t>Bedi</t>
  </si>
  <si>
    <t>Ayaan</t>
  </si>
  <si>
    <t>Mayank</t>
  </si>
  <si>
    <t>Behal</t>
  </si>
  <si>
    <t>Aryan</t>
  </si>
  <si>
    <t>Beier</t>
  </si>
  <si>
    <t>HA</t>
  </si>
  <si>
    <t>Belcher</t>
  </si>
  <si>
    <t>Jia</t>
  </si>
  <si>
    <t>Bell</t>
  </si>
  <si>
    <t>Bengali</t>
  </si>
  <si>
    <t>Enay</t>
  </si>
  <si>
    <t>Benitez</t>
  </si>
  <si>
    <t>Edgar</t>
  </si>
  <si>
    <t>Bennett</t>
  </si>
  <si>
    <t>Ezra</t>
  </si>
  <si>
    <t>2015-3</t>
  </si>
  <si>
    <t>Benny</t>
  </si>
  <si>
    <t>Joanna</t>
  </si>
  <si>
    <t>Benson</t>
  </si>
  <si>
    <t>Bernido</t>
  </si>
  <si>
    <t>Christal</t>
  </si>
  <si>
    <t>Charlie</t>
  </si>
  <si>
    <t>Bezerra de Oliveira</t>
  </si>
  <si>
    <t>Davi</t>
  </si>
  <si>
    <t>Bhatia</t>
  </si>
  <si>
    <t>Hetansh</t>
  </si>
  <si>
    <t>Maan</t>
  </si>
  <si>
    <t>Ravi</t>
  </si>
  <si>
    <t>Bhatt</t>
  </si>
  <si>
    <t>Daksh</t>
  </si>
  <si>
    <t>Joy</t>
  </si>
  <si>
    <t>Mantra</t>
  </si>
  <si>
    <t>Mitesh</t>
  </si>
  <si>
    <t>Vidit</t>
  </si>
  <si>
    <t>Bhikha</t>
  </si>
  <si>
    <t>Dilan</t>
  </si>
  <si>
    <t>Bi</t>
  </si>
  <si>
    <t>Bicahlo</t>
  </si>
  <si>
    <t>Fred</t>
  </si>
  <si>
    <t>Bicalho</t>
  </si>
  <si>
    <t>Frederico Meneses</t>
  </si>
  <si>
    <t>BRA</t>
  </si>
  <si>
    <t>Bielski</t>
  </si>
  <si>
    <t>Nik</t>
  </si>
  <si>
    <t>Bihani</t>
  </si>
  <si>
    <t>Gagan</t>
  </si>
  <si>
    <t>Biju</t>
  </si>
  <si>
    <t>Alvin</t>
  </si>
  <si>
    <t>Binning</t>
  </si>
  <si>
    <t>Harry</t>
  </si>
  <si>
    <t>Kelvin</t>
  </si>
  <si>
    <t>Binu</t>
  </si>
  <si>
    <t>Alan</t>
  </si>
  <si>
    <t>Bishop</t>
  </si>
  <si>
    <t>Everett</t>
  </si>
  <si>
    <t>Aidan</t>
  </si>
  <si>
    <t>Black</t>
  </si>
  <si>
    <t>Ross</t>
  </si>
  <si>
    <t>Blackmore</t>
  </si>
  <si>
    <t>Reilly</t>
  </si>
  <si>
    <t>Blair</t>
  </si>
  <si>
    <t>Rowan</t>
  </si>
  <si>
    <t>OA</t>
  </si>
  <si>
    <t>Blakeley</t>
  </si>
  <si>
    <t>Blathwayt</t>
  </si>
  <si>
    <t>Tobin</t>
  </si>
  <si>
    <t>Blunden</t>
  </si>
  <si>
    <t>Nathan</t>
  </si>
  <si>
    <t>Bobbali</t>
  </si>
  <si>
    <t>Shreyan</t>
  </si>
  <si>
    <t>Bohme</t>
  </si>
  <si>
    <t>Alex</t>
  </si>
  <si>
    <t>CAN</t>
  </si>
  <si>
    <t>Bokulic</t>
  </si>
  <si>
    <t>Victor</t>
  </si>
  <si>
    <t>Bolgova</t>
  </si>
  <si>
    <t>Alisa</t>
  </si>
  <si>
    <t>Bolster</t>
  </si>
  <si>
    <t>Caolan</t>
  </si>
  <si>
    <t>Bonci</t>
  </si>
  <si>
    <t>Luca</t>
  </si>
  <si>
    <t>Bong</t>
  </si>
  <si>
    <t>Booth</t>
  </si>
  <si>
    <t>Anthony J</t>
  </si>
  <si>
    <t>Borawski</t>
  </si>
  <si>
    <t>Borsh</t>
  </si>
  <si>
    <t>Gregory</t>
  </si>
  <si>
    <t>Botha</t>
  </si>
  <si>
    <t>Blake</t>
  </si>
  <si>
    <t>Botica</t>
  </si>
  <si>
    <t>Rohan</t>
  </si>
  <si>
    <t>Bowden</t>
  </si>
  <si>
    <t>Paul</t>
  </si>
  <si>
    <t>2019-2</t>
  </si>
  <si>
    <t>Bowen</t>
  </si>
  <si>
    <t>River</t>
  </si>
  <si>
    <t>Bradford</t>
  </si>
  <si>
    <t>Bradley</t>
  </si>
  <si>
    <t>Neil C</t>
  </si>
  <si>
    <t>Bradnock-Bates</t>
  </si>
  <si>
    <t>Braganza</t>
  </si>
  <si>
    <t>Nadia</t>
  </si>
  <si>
    <t>WFM</t>
  </si>
  <si>
    <t>Pierre</t>
  </si>
  <si>
    <t>Brahme</t>
  </si>
  <si>
    <t>Avadhoot</t>
  </si>
  <si>
    <t>Brake</t>
  </si>
  <si>
    <t>Branca</t>
  </si>
  <si>
    <t>Miko</t>
  </si>
  <si>
    <t>Brand</t>
  </si>
  <si>
    <t>Miriam</t>
  </si>
  <si>
    <t>Brasell-Chaudhry</t>
  </si>
  <si>
    <t>Jolan</t>
  </si>
  <si>
    <t>Bredin</t>
  </si>
  <si>
    <t>Nixon</t>
  </si>
  <si>
    <t>Bremner</t>
  </si>
  <si>
    <t>Brennan</t>
  </si>
  <si>
    <t>Bretherton</t>
  </si>
  <si>
    <t>Archie</t>
  </si>
  <si>
    <t>Brewerton</t>
  </si>
  <si>
    <t>Jethro</t>
  </si>
  <si>
    <t>Brimble</t>
  </si>
  <si>
    <t>Mark T</t>
  </si>
  <si>
    <t>2018-2</t>
  </si>
  <si>
    <t>Broad</t>
  </si>
  <si>
    <t>Cory</t>
  </si>
  <si>
    <t>Brocherie</t>
  </si>
  <si>
    <t>Conner</t>
  </si>
  <si>
    <t>Harvey</t>
  </si>
  <si>
    <t>Brockway</t>
  </si>
  <si>
    <t>Brodie</t>
  </si>
  <si>
    <t>Brook</t>
  </si>
  <si>
    <t>Heidi</t>
  </si>
  <si>
    <t>Brooker</t>
  </si>
  <si>
    <t>Brown</t>
  </si>
  <si>
    <t>Jemima</t>
  </si>
  <si>
    <t>Joseph</t>
  </si>
  <si>
    <t>2011-1</t>
  </si>
  <si>
    <t>Lily</t>
  </si>
  <si>
    <t>Browne</t>
  </si>
  <si>
    <t>Jeremy A</t>
  </si>
  <si>
    <t>Brownie</t>
  </si>
  <si>
    <t>Alistair</t>
  </si>
  <si>
    <t>Browning</t>
  </si>
  <si>
    <t>Damian</t>
  </si>
  <si>
    <t>Bryan</t>
  </si>
  <si>
    <t>2016-1</t>
  </si>
  <si>
    <t>Brzozowski</t>
  </si>
  <si>
    <t>Stefan</t>
  </si>
  <si>
    <t>Buckland</t>
  </si>
  <si>
    <t>Buckley</t>
  </si>
  <si>
    <t>Bucutea</t>
  </si>
  <si>
    <t>Robert</t>
  </si>
  <si>
    <t>Bui</t>
  </si>
  <si>
    <t>Khang</t>
  </si>
  <si>
    <t>Buis</t>
  </si>
  <si>
    <t>Buisson-Hiriart</t>
  </si>
  <si>
    <t>Bula</t>
  </si>
  <si>
    <t>Frankie</t>
  </si>
  <si>
    <t>Bunkley</t>
  </si>
  <si>
    <t>Burgess</t>
  </si>
  <si>
    <t>Ken W</t>
  </si>
  <si>
    <t>Mark</t>
  </si>
  <si>
    <t>Burnett</t>
  </si>
  <si>
    <t>Tom</t>
  </si>
  <si>
    <t>Burns</t>
  </si>
  <si>
    <t>Christopher J</t>
  </si>
  <si>
    <t>LW</t>
  </si>
  <si>
    <t>Guy</t>
  </si>
  <si>
    <t>Burrows</t>
  </si>
  <si>
    <t>Grant L</t>
  </si>
  <si>
    <t>Burt</t>
  </si>
  <si>
    <t>Burton</t>
  </si>
  <si>
    <t>Busfield</t>
  </si>
  <si>
    <t>Buswell</t>
  </si>
  <si>
    <t>Riley</t>
  </si>
  <si>
    <t>Butcher</t>
  </si>
  <si>
    <t>Eli</t>
  </si>
  <si>
    <t>Butson</t>
  </si>
  <si>
    <t>Byrne</t>
  </si>
  <si>
    <t>Caccioppoli</t>
  </si>
  <si>
    <t>Cahill</t>
  </si>
  <si>
    <t>Cai</t>
  </si>
  <si>
    <t>Locklain</t>
  </si>
  <si>
    <t>Rex Dongchen</t>
  </si>
  <si>
    <t>Yinuo</t>
  </si>
  <si>
    <t>Yudan</t>
  </si>
  <si>
    <t>Caie</t>
  </si>
  <si>
    <t>Caleb</t>
  </si>
  <si>
    <t>Will</t>
  </si>
  <si>
    <t>Campbell</t>
  </si>
  <si>
    <t>Cazna</t>
  </si>
  <si>
    <t>Cantell</t>
  </si>
  <si>
    <t>Corbin</t>
  </si>
  <si>
    <t>Cantwell</t>
  </si>
  <si>
    <t>Cao</t>
  </si>
  <si>
    <t>Carlos</t>
  </si>
  <si>
    <t>Kaiyi</t>
  </si>
  <si>
    <t>Tyson</t>
  </si>
  <si>
    <t>Yifei</t>
  </si>
  <si>
    <t>Cappellaro</t>
  </si>
  <si>
    <t>Claudio</t>
  </si>
  <si>
    <t>Carlyle</t>
  </si>
  <si>
    <t>Mathieson</t>
  </si>
  <si>
    <t>Carpendale</t>
  </si>
  <si>
    <t>Carpenter</t>
  </si>
  <si>
    <t>Samual</t>
  </si>
  <si>
    <t>Carpinter</t>
  </si>
  <si>
    <t>Anthony L</t>
  </si>
  <si>
    <t>Bernard A</t>
  </si>
  <si>
    <t>Carran</t>
  </si>
  <si>
    <t>Hugh</t>
  </si>
  <si>
    <t>Carren</t>
  </si>
  <si>
    <t>Carroll</t>
  </si>
  <si>
    <t>Lewis</t>
  </si>
  <si>
    <t>Carson</t>
  </si>
  <si>
    <t>Terence</t>
  </si>
  <si>
    <t>Carter</t>
  </si>
  <si>
    <t>Gerald S</t>
  </si>
  <si>
    <t>Cassidy</t>
  </si>
  <si>
    <t>Connor</t>
  </si>
  <si>
    <t>Castell</t>
  </si>
  <si>
    <t>Jett</t>
  </si>
  <si>
    <t>Castelyn</t>
  </si>
  <si>
    <t>Dean</t>
  </si>
  <si>
    <t>Catalo</t>
  </si>
  <si>
    <t>Rover</t>
  </si>
  <si>
    <t>Cater</t>
  </si>
  <si>
    <t>James E</t>
  </si>
  <si>
    <t>Catterall</t>
  </si>
  <si>
    <t>2017-2</t>
  </si>
  <si>
    <t>Cebes</t>
  </si>
  <si>
    <t>Quice Vincent</t>
  </si>
  <si>
    <t>Chadwick</t>
  </si>
  <si>
    <t>Kurai</t>
  </si>
  <si>
    <t>Chai</t>
  </si>
  <si>
    <t>2019-3</t>
  </si>
  <si>
    <t>Jayden</t>
  </si>
  <si>
    <t>Jeremy</t>
  </si>
  <si>
    <t>Chakari</t>
  </si>
  <si>
    <t>Imal</t>
  </si>
  <si>
    <t>Chakkapalli</t>
  </si>
  <si>
    <t>Sanishka</t>
  </si>
  <si>
    <t>Chakraborty</t>
  </si>
  <si>
    <t>Ushnisin</t>
  </si>
  <si>
    <t>Chakrapu</t>
  </si>
  <si>
    <t>Dhriti</t>
  </si>
  <si>
    <t>Challis</t>
  </si>
  <si>
    <t>Joel</t>
  </si>
  <si>
    <t>Chamnan</t>
  </si>
  <si>
    <t>Sinet</t>
  </si>
  <si>
    <t>Chan</t>
  </si>
  <si>
    <t>Eric</t>
  </si>
  <si>
    <t>Gordon</t>
  </si>
  <si>
    <t>Hamish</t>
  </si>
  <si>
    <t>Jaden</t>
  </si>
  <si>
    <t>Matthew Keyan</t>
  </si>
  <si>
    <t>Sheldon</t>
  </si>
  <si>
    <t>Sloane</t>
  </si>
  <si>
    <t>Yuke</t>
  </si>
  <si>
    <t>Chand</t>
  </si>
  <si>
    <t>Malaika</t>
  </si>
  <si>
    <t>Chandra</t>
  </si>
  <si>
    <t>Ansh</t>
  </si>
  <si>
    <t>Chandragiri</t>
  </si>
  <si>
    <t>Rekha</t>
  </si>
  <si>
    <t>Chang</t>
  </si>
  <si>
    <t>Josh</t>
  </si>
  <si>
    <t>Luke</t>
  </si>
  <si>
    <t>Yolanda</t>
  </si>
  <si>
    <t>Zac Han-su</t>
  </si>
  <si>
    <t>Chanwong</t>
  </si>
  <si>
    <t>Abraham</t>
  </si>
  <si>
    <t>Celia</t>
  </si>
  <si>
    <t>Chapman</t>
  </si>
  <si>
    <t>Lincoln</t>
  </si>
  <si>
    <t>Simon</t>
  </si>
  <si>
    <t>Charles</t>
  </si>
  <si>
    <t>Dion</t>
  </si>
  <si>
    <t>MK</t>
  </si>
  <si>
    <t>Charomova</t>
  </si>
  <si>
    <t>Jennya</t>
  </si>
  <si>
    <t>Charround</t>
  </si>
  <si>
    <t>Jeremie</t>
  </si>
  <si>
    <t>Chase-Hema</t>
  </si>
  <si>
    <t>Issac-James</t>
  </si>
  <si>
    <t>Chaturvedi</t>
  </si>
  <si>
    <t>Vivaan</t>
  </si>
  <si>
    <t>Chee</t>
  </si>
  <si>
    <t>Elias</t>
  </si>
  <si>
    <t>Chen</t>
  </si>
  <si>
    <t>Alan Kaiyue</t>
  </si>
  <si>
    <t>Alan Yining</t>
  </si>
  <si>
    <t>Alina Xinmen</t>
  </si>
  <si>
    <t>Allen</t>
  </si>
  <si>
    <t>Annie</t>
  </si>
  <si>
    <t>Ashley</t>
  </si>
  <si>
    <t>Biyuan</t>
  </si>
  <si>
    <t>Brad</t>
  </si>
  <si>
    <t>Calvin</t>
  </si>
  <si>
    <t>Camilla</t>
  </si>
  <si>
    <t>Cici</t>
  </si>
  <si>
    <t>David</t>
  </si>
  <si>
    <t>Delia</t>
  </si>
  <si>
    <t>Dunpu</t>
  </si>
  <si>
    <t>Evan</t>
  </si>
  <si>
    <t>Hannah</t>
  </si>
  <si>
    <t>Ian</t>
  </si>
  <si>
    <t>Jarvis</t>
  </si>
  <si>
    <t>Jasper</t>
  </si>
  <si>
    <t>Jay</t>
  </si>
  <si>
    <t>Jayden Peixi</t>
  </si>
  <si>
    <t>Jayden Yuning</t>
  </si>
  <si>
    <t>Jeffrey Sibo</t>
  </si>
  <si>
    <t>Jiale</t>
  </si>
  <si>
    <t>Jiarui</t>
  </si>
  <si>
    <t>Kexu</t>
  </si>
  <si>
    <t>Kinsley</t>
  </si>
  <si>
    <t>Leo</t>
  </si>
  <si>
    <t>Lucy</t>
  </si>
  <si>
    <t>Marco Jianshi</t>
  </si>
  <si>
    <t>Micah</t>
  </si>
  <si>
    <t>Michelle Ziyi</t>
  </si>
  <si>
    <t>Natalie</t>
  </si>
  <si>
    <t>Oscar</t>
  </si>
  <si>
    <t>Quincy</t>
  </si>
  <si>
    <t>Reddington</t>
  </si>
  <si>
    <t>Rex</t>
  </si>
  <si>
    <t>Rex Xiaoyu</t>
  </si>
  <si>
    <t>Ruoqing (Ethan)</t>
  </si>
  <si>
    <t>Ryan Chonghan</t>
  </si>
  <si>
    <t>Ryan Yueyan</t>
  </si>
  <si>
    <t>Ryder</t>
  </si>
  <si>
    <t>Scarlett</t>
  </si>
  <si>
    <t>Terrence</t>
  </si>
  <si>
    <t>Veda</t>
  </si>
  <si>
    <t>Wei Kai</t>
  </si>
  <si>
    <t>Xavier</t>
  </si>
  <si>
    <t>Yifan</t>
  </si>
  <si>
    <t>Yunhan</t>
  </si>
  <si>
    <t>Chen (Jingyi)</t>
  </si>
  <si>
    <t>Yi</t>
  </si>
  <si>
    <t>Cheng</t>
  </si>
  <si>
    <t>Irene</t>
  </si>
  <si>
    <t>Magi Wan Cheuk</t>
  </si>
  <si>
    <t>Chenlu</t>
  </si>
  <si>
    <t>Shanice</t>
  </si>
  <si>
    <t>Chetan</t>
  </si>
  <si>
    <t>Kumar C Rajasheka</t>
  </si>
  <si>
    <t>Cheung</t>
  </si>
  <si>
    <t>Chi</t>
  </si>
  <si>
    <t>Jia Rong</t>
  </si>
  <si>
    <t>Childs</t>
  </si>
  <si>
    <t>Chin</t>
  </si>
  <si>
    <t>Ryan Zhi Yi</t>
  </si>
  <si>
    <t>Sai</t>
  </si>
  <si>
    <t>Chiwuzoh</t>
  </si>
  <si>
    <t>Tony</t>
  </si>
  <si>
    <t>NGR</t>
  </si>
  <si>
    <t>Cho</t>
  </si>
  <si>
    <t>Choi</t>
  </si>
  <si>
    <t>Jin</t>
  </si>
  <si>
    <t>Jin Young</t>
  </si>
  <si>
    <t>Kyan</t>
  </si>
  <si>
    <t>Choie</t>
  </si>
  <si>
    <t>Alexa</t>
  </si>
  <si>
    <t>Choo</t>
  </si>
  <si>
    <t>Choudhary</t>
  </si>
  <si>
    <t>Abhinav</t>
  </si>
  <si>
    <t>Choudhury</t>
  </si>
  <si>
    <t>Riyansh</t>
  </si>
  <si>
    <t>Chow</t>
  </si>
  <si>
    <t>Marcus</t>
  </si>
  <si>
    <t>Christensen</t>
  </si>
  <si>
    <t>Christie</t>
  </si>
  <si>
    <t>Jonno</t>
  </si>
  <si>
    <t>Richie</t>
  </si>
  <si>
    <t>Chu</t>
  </si>
  <si>
    <t>Arthur</t>
  </si>
  <si>
    <t>Hanshen</t>
  </si>
  <si>
    <t>Kin Hon</t>
  </si>
  <si>
    <t>Tianyi</t>
  </si>
  <si>
    <t>Chua</t>
  </si>
  <si>
    <t>Daniel D</t>
  </si>
  <si>
    <t>Chudinov</t>
  </si>
  <si>
    <t>Pavlo</t>
  </si>
  <si>
    <t>Chukkala</t>
  </si>
  <si>
    <t>Praveen Kiran</t>
  </si>
  <si>
    <t>2022-1</t>
  </si>
  <si>
    <t>Oliver</t>
  </si>
  <si>
    <t>Church</t>
  </si>
  <si>
    <t>Churcher</t>
  </si>
  <si>
    <t>Solwyn</t>
  </si>
  <si>
    <t>Churton</t>
  </si>
  <si>
    <t>Douglas</t>
  </si>
  <si>
    <t>2007-3</t>
  </si>
  <si>
    <t>Cilia Vincenti</t>
  </si>
  <si>
    <t>MLT</t>
  </si>
  <si>
    <t>Cilicewa</t>
  </si>
  <si>
    <t>Elijah</t>
  </si>
  <si>
    <t>Clark</t>
  </si>
  <si>
    <t>Nikita</t>
  </si>
  <si>
    <t>Clarkson</t>
  </si>
  <si>
    <t>Robert D</t>
  </si>
  <si>
    <t>Clayton</t>
  </si>
  <si>
    <t>Cleary</t>
  </si>
  <si>
    <t>Clement</t>
  </si>
  <si>
    <t>Brock</t>
  </si>
  <si>
    <t>Clifford</t>
  </si>
  <si>
    <t>Cloete</t>
  </si>
  <si>
    <t>Hein Michael</t>
  </si>
  <si>
    <t>Coade</t>
  </si>
  <si>
    <t>Coates</t>
  </si>
  <si>
    <t>Coen</t>
  </si>
  <si>
    <t>Coetzee</t>
  </si>
  <si>
    <t>Coeurdassier</t>
  </si>
  <si>
    <t>Julian</t>
  </si>
  <si>
    <t>FRA</t>
  </si>
  <si>
    <t>Cohen</t>
  </si>
  <si>
    <t>Ofek</t>
  </si>
  <si>
    <t>Coleman</t>
  </si>
  <si>
    <t>Graeme</t>
  </si>
  <si>
    <t>Phil</t>
  </si>
  <si>
    <t>Samantha</t>
  </si>
  <si>
    <t>Coles</t>
  </si>
  <si>
    <t>Catherine</t>
  </si>
  <si>
    <t>Samuel</t>
  </si>
  <si>
    <t>Collinson</t>
  </si>
  <si>
    <t>Commons</t>
  </si>
  <si>
    <t>Connon</t>
  </si>
  <si>
    <t>Rose</t>
  </si>
  <si>
    <t>Constable</t>
  </si>
  <si>
    <t>Linus</t>
  </si>
  <si>
    <t>Cook</t>
  </si>
  <si>
    <t>Atticus</t>
  </si>
  <si>
    <t>Cooke</t>
  </si>
  <si>
    <t>Xandi</t>
  </si>
  <si>
    <t>Coombe</t>
  </si>
  <si>
    <t>Cooper</t>
  </si>
  <si>
    <t>Nigel</t>
  </si>
  <si>
    <t>Cootes</t>
  </si>
  <si>
    <t>Corbe</t>
  </si>
  <si>
    <t>Werner</t>
  </si>
  <si>
    <t>Corbell</t>
  </si>
  <si>
    <t>Jamie</t>
  </si>
  <si>
    <t>Cordue</t>
  </si>
  <si>
    <t>Cortez</t>
  </si>
  <si>
    <t>Justine A</t>
  </si>
  <si>
    <t>CP</t>
  </si>
  <si>
    <t>Cosgrove</t>
  </si>
  <si>
    <t>Abigail</t>
  </si>
  <si>
    <t>Cowley</t>
  </si>
  <si>
    <t>Crack</t>
  </si>
  <si>
    <t>Malcolm</t>
  </si>
  <si>
    <t>Cramp</t>
  </si>
  <si>
    <t>Murray</t>
  </si>
  <si>
    <t>Croad</t>
  </si>
  <si>
    <t>Crombie</t>
  </si>
  <si>
    <t>William R</t>
  </si>
  <si>
    <t>2016-2</t>
  </si>
  <si>
    <t>Cross</t>
  </si>
  <si>
    <t>Crowe</t>
  </si>
  <si>
    <t>Jai</t>
  </si>
  <si>
    <t>Cruden</t>
  </si>
  <si>
    <t>Neil</t>
  </si>
  <si>
    <t>2020-1</t>
  </si>
  <si>
    <t>Csizmadia</t>
  </si>
  <si>
    <t>Akos</t>
  </si>
  <si>
    <t>Cudmore</t>
  </si>
  <si>
    <t>Jerome</t>
  </si>
  <si>
    <t>Cui</t>
  </si>
  <si>
    <t>Allan Zhen Nan</t>
  </si>
  <si>
    <t>Evan Haoran</t>
  </si>
  <si>
    <t>2012-2</t>
  </si>
  <si>
    <t>Justin Jiaming</t>
  </si>
  <si>
    <t>Cullen</t>
  </si>
  <si>
    <t>Cummings</t>
  </si>
  <si>
    <t>Nick</t>
  </si>
  <si>
    <t>Cunningham</t>
  </si>
  <si>
    <t>Patrick D</t>
  </si>
  <si>
    <t>Currie</t>
  </si>
  <si>
    <t>Caden</t>
  </si>
  <si>
    <t>D'Mello</t>
  </si>
  <si>
    <t>Mikhael</t>
  </si>
  <si>
    <t>Dabrowski</t>
  </si>
  <si>
    <t>Leon</t>
  </si>
  <si>
    <t>Dadou</t>
  </si>
  <si>
    <t>Mohamed</t>
  </si>
  <si>
    <t>Dai</t>
  </si>
  <si>
    <t>Guangchen</t>
  </si>
  <si>
    <t>Victoria</t>
  </si>
  <si>
    <t>Zhejia (Zeejay)</t>
  </si>
  <si>
    <t>Zhiheng</t>
  </si>
  <si>
    <t>Daken</t>
  </si>
  <si>
    <t>Dakin-Hoy</t>
  </si>
  <si>
    <t>Daley</t>
  </si>
  <si>
    <t>Monty</t>
  </si>
  <si>
    <t>Danenhauer</t>
  </si>
  <si>
    <t>Bodhi</t>
  </si>
  <si>
    <t>Dann</t>
  </si>
  <si>
    <t>Huw</t>
  </si>
  <si>
    <t>Dare</t>
  </si>
  <si>
    <t>Lillian</t>
  </si>
  <si>
    <t>Richard J</t>
  </si>
  <si>
    <t>Darr</t>
  </si>
  <si>
    <t>Phuah</t>
  </si>
  <si>
    <t>Davie</t>
  </si>
  <si>
    <t>Shannon</t>
  </si>
  <si>
    <t>2015-1</t>
  </si>
  <si>
    <t>Davies</t>
  </si>
  <si>
    <t>Geoff</t>
  </si>
  <si>
    <t>Uriah</t>
  </si>
  <si>
    <t>Davis</t>
  </si>
  <si>
    <t>Aleyh</t>
  </si>
  <si>
    <t>Calibur</t>
  </si>
  <si>
    <t>Guy John</t>
  </si>
  <si>
    <t>Davis-Griffin</t>
  </si>
  <si>
    <t>Richy</t>
  </si>
  <si>
    <t>Dawson</t>
  </si>
  <si>
    <t>QT</t>
  </si>
  <si>
    <t>De Beer</t>
  </si>
  <si>
    <t>Etienne</t>
  </si>
  <si>
    <t>De Guzman</t>
  </si>
  <si>
    <t>Jessie</t>
  </si>
  <si>
    <t>De Lore</t>
  </si>
  <si>
    <t>De Maupeou D'Ableige</t>
  </si>
  <si>
    <t>Alexandre</t>
  </si>
  <si>
    <t>De Silva</t>
  </si>
  <si>
    <t>Shashika</t>
  </si>
  <si>
    <t>De Villiers</t>
  </si>
  <si>
    <t>Dawid</t>
  </si>
  <si>
    <t>De Wergifosse</t>
  </si>
  <si>
    <t>Dearn</t>
  </si>
  <si>
    <t>Patrick</t>
  </si>
  <si>
    <t>Declan</t>
  </si>
  <si>
    <t>Tanhe</t>
  </si>
  <si>
    <t>Dee</t>
  </si>
  <si>
    <t>Roscoe</t>
  </si>
  <si>
    <t>Deepagoda</t>
  </si>
  <si>
    <t>Sansithu</t>
  </si>
  <si>
    <t>Deepesh</t>
  </si>
  <si>
    <t>Deeksham</t>
  </si>
  <si>
    <t>Degapudi</t>
  </si>
  <si>
    <t>Tamoghna Reddy</t>
  </si>
  <si>
    <t>Dehansa Fernando</t>
  </si>
  <si>
    <t>Miheli</t>
  </si>
  <si>
    <t>Jeric</t>
  </si>
  <si>
    <t>Delos Santos</t>
  </si>
  <si>
    <t>Carl</t>
  </si>
  <si>
    <t>Claire</t>
  </si>
  <si>
    <t>Delport</t>
  </si>
  <si>
    <t>Deng</t>
  </si>
  <si>
    <t>Frank</t>
  </si>
  <si>
    <t>Derequito</t>
  </si>
  <si>
    <t>Kristan</t>
  </si>
  <si>
    <t>Devireddy</t>
  </si>
  <si>
    <t>Devlin</t>
  </si>
  <si>
    <t>Dey</t>
  </si>
  <si>
    <t>Dhamodharam</t>
  </si>
  <si>
    <t>Aadhav</t>
  </si>
  <si>
    <t>Dhankee</t>
  </si>
  <si>
    <t>Bhavin</t>
  </si>
  <si>
    <t>Vraj</t>
  </si>
  <si>
    <t>Dharmasena</t>
  </si>
  <si>
    <t>Gavith</t>
  </si>
  <si>
    <t>Kian</t>
  </si>
  <si>
    <t>Dhyani</t>
  </si>
  <si>
    <t>Devashish</t>
  </si>
  <si>
    <t>Paarth</t>
  </si>
  <si>
    <t>Diliph</t>
  </si>
  <si>
    <t>Nevin</t>
  </si>
  <si>
    <t>Boris</t>
  </si>
  <si>
    <t>Ding</t>
  </si>
  <si>
    <t>Andrey</t>
  </si>
  <si>
    <t>Ark</t>
  </si>
  <si>
    <t>Hellen</t>
  </si>
  <si>
    <t>Yichen (Ethan)</t>
  </si>
  <si>
    <t>Yiyi</t>
  </si>
  <si>
    <t>Dinh</t>
  </si>
  <si>
    <t>Minh</t>
  </si>
  <si>
    <t>Steven</t>
  </si>
  <si>
    <t>Dissanayaka</t>
  </si>
  <si>
    <t>Vonal Aken</t>
  </si>
  <si>
    <t>Dissanayake</t>
  </si>
  <si>
    <t>W D Srimathie I</t>
  </si>
  <si>
    <t>Ditchas</t>
  </si>
  <si>
    <t>Rylee</t>
  </si>
  <si>
    <t>Dive</t>
  </si>
  <si>
    <t>Russell J</t>
  </si>
  <si>
    <t xml:space="preserve">IM </t>
  </si>
  <si>
    <t>Dixit</t>
  </si>
  <si>
    <t>Avyan</t>
  </si>
  <si>
    <t>Dixon</t>
  </si>
  <si>
    <t>Hamish A</t>
  </si>
  <si>
    <t>Toby</t>
  </si>
  <si>
    <t>Do</t>
  </si>
  <si>
    <t>Lucky</t>
  </si>
  <si>
    <t>Phuong</t>
  </si>
  <si>
    <t>Dobbertin-King</t>
  </si>
  <si>
    <t>Lars</t>
  </si>
  <si>
    <t>Docker</t>
  </si>
  <si>
    <t>Dodd</t>
  </si>
  <si>
    <t>Dodds</t>
  </si>
  <si>
    <t>John</t>
  </si>
  <si>
    <t>Doesburg</t>
  </si>
  <si>
    <t>Dolejs</t>
  </si>
  <si>
    <t>Dan</t>
  </si>
  <si>
    <t>NE</t>
  </si>
  <si>
    <t>2016-3</t>
  </si>
  <si>
    <t>Domney-Mackey</t>
  </si>
  <si>
    <t>Delavan</t>
  </si>
  <si>
    <t>Don</t>
  </si>
  <si>
    <t>Hiruja Modaragamage</t>
  </si>
  <si>
    <t>Donaldson</t>
  </si>
  <si>
    <t>Dong</t>
  </si>
  <si>
    <t>Austin</t>
  </si>
  <si>
    <t>Eloise</t>
  </si>
  <si>
    <t>Kayden Haoxuan</t>
  </si>
  <si>
    <t>Donohue</t>
  </si>
  <si>
    <t>Oisin</t>
  </si>
  <si>
    <t>Dooley</t>
  </si>
  <si>
    <t>Max</t>
  </si>
  <si>
    <t>ENG</t>
  </si>
  <si>
    <t>Dougal</t>
  </si>
  <si>
    <t>Jem</t>
  </si>
  <si>
    <t>Dovah</t>
  </si>
  <si>
    <t>Dowden</t>
  </si>
  <si>
    <t>R Anthony</t>
  </si>
  <si>
    <t>Downey</t>
  </si>
  <si>
    <t>Doyle</t>
  </si>
  <si>
    <t>Timothy</t>
  </si>
  <si>
    <t>Dreaver</t>
  </si>
  <si>
    <t>Dreyer</t>
  </si>
  <si>
    <t>Martin P</t>
  </si>
  <si>
    <t>Drokin</t>
  </si>
  <si>
    <t>Anton</t>
  </si>
  <si>
    <t>Du</t>
  </si>
  <si>
    <t>Devin</t>
  </si>
  <si>
    <t>Jianheng</t>
  </si>
  <si>
    <t>CHN</t>
  </si>
  <si>
    <t>Raymond Haoran</t>
  </si>
  <si>
    <t>Du Plessis</t>
  </si>
  <si>
    <t>Du Toit</t>
  </si>
  <si>
    <t>Duan</t>
  </si>
  <si>
    <t>Duckett</t>
  </si>
  <si>
    <t>Ducoat</t>
  </si>
  <si>
    <t>Duffield</t>
  </si>
  <si>
    <t>Duncan</t>
  </si>
  <si>
    <t>Finley</t>
  </si>
  <si>
    <t>Duneas</t>
  </si>
  <si>
    <t>Dunlop</t>
  </si>
  <si>
    <t>Rafe</t>
  </si>
  <si>
    <t>Dunn</t>
  </si>
  <si>
    <t>2005-3</t>
  </si>
  <si>
    <t>Dunseath</t>
  </si>
  <si>
    <t>Duran Rubalcava</t>
  </si>
  <si>
    <t>Luis Angel</t>
  </si>
  <si>
    <t>MEX</t>
  </si>
  <si>
    <t>Dutt</t>
  </si>
  <si>
    <t>Rishay</t>
  </si>
  <si>
    <t>Eade</t>
  </si>
  <si>
    <t>Dante</t>
  </si>
  <si>
    <t>Lynkon</t>
  </si>
  <si>
    <t>Eagar</t>
  </si>
  <si>
    <t>Eagle</t>
  </si>
  <si>
    <t>Martin</t>
  </si>
  <si>
    <t>Tim</t>
  </si>
  <si>
    <t>Violet</t>
  </si>
  <si>
    <t>Earle</t>
  </si>
  <si>
    <t>Michael R W</t>
  </si>
  <si>
    <t>Eastabrook</t>
  </si>
  <si>
    <t>Eccles</t>
  </si>
  <si>
    <t>Dannin</t>
  </si>
  <si>
    <t>Eden</t>
  </si>
  <si>
    <t>Edge</t>
  </si>
  <si>
    <t>Bailey</t>
  </si>
  <si>
    <t>Edison</t>
  </si>
  <si>
    <t>Mike</t>
  </si>
  <si>
    <t>Edmonds</t>
  </si>
  <si>
    <t>Edwards</t>
  </si>
  <si>
    <t>Mark Griffin</t>
  </si>
  <si>
    <t>Savannah</t>
  </si>
  <si>
    <t>Egorovtsev</t>
  </si>
  <si>
    <t>Artem E</t>
  </si>
  <si>
    <t>Ekundayo</t>
  </si>
  <si>
    <t>Oluwaferanmi (Faranm</t>
  </si>
  <si>
    <t>Oluwasemiloore (Semi</t>
  </si>
  <si>
    <t>Elango</t>
  </si>
  <si>
    <t>Adhvik</t>
  </si>
  <si>
    <t>Elayaraja</t>
  </si>
  <si>
    <t>Elanchezhiyan</t>
  </si>
  <si>
    <t>Elder</t>
  </si>
  <si>
    <t>Tarn</t>
  </si>
  <si>
    <t>Eley</t>
  </si>
  <si>
    <t>Eliseev</t>
  </si>
  <si>
    <t>Nikolay</t>
  </si>
  <si>
    <t>Elley</t>
  </si>
  <si>
    <t>Jordan</t>
  </si>
  <si>
    <t>Ellini Hemakumar</t>
  </si>
  <si>
    <t>Darryn B</t>
  </si>
  <si>
    <t>Elliott</t>
  </si>
  <si>
    <t>Elmer</t>
  </si>
  <si>
    <t>Delos Trino</t>
  </si>
  <si>
    <t>Enegbuma</t>
  </si>
  <si>
    <t>Wallace</t>
  </si>
  <si>
    <t>Eng</t>
  </si>
  <si>
    <t>Mallory Zhiqi</t>
  </si>
  <si>
    <t>Epa</t>
  </si>
  <si>
    <t>Sidasna Sithmini</t>
  </si>
  <si>
    <t>Yehara Yethmini</t>
  </si>
  <si>
    <t>Erdi</t>
  </si>
  <si>
    <t>Ataberk</t>
  </si>
  <si>
    <t>Estrada</t>
  </si>
  <si>
    <t>Etemadipour</t>
  </si>
  <si>
    <t>Behrad</t>
  </si>
  <si>
    <t>Ramin</t>
  </si>
  <si>
    <t>Ettema</t>
  </si>
  <si>
    <t>Marc</t>
  </si>
  <si>
    <t>Evans</t>
  </si>
  <si>
    <t>David J</t>
  </si>
  <si>
    <t>Exon</t>
  </si>
  <si>
    <t>Ezadmanesh</t>
  </si>
  <si>
    <t>Fabay</t>
  </si>
  <si>
    <t>Jenre Angelo</t>
  </si>
  <si>
    <t>Fairbrother</t>
  </si>
  <si>
    <t>Rebecca</t>
  </si>
  <si>
    <t>Fairley</t>
  </si>
  <si>
    <t>Natasha</t>
  </si>
  <si>
    <t>2012-1</t>
  </si>
  <si>
    <t>Fala</t>
  </si>
  <si>
    <t>Benedict</t>
  </si>
  <si>
    <t>Falaminiano</t>
  </si>
  <si>
    <t>Falconer</t>
  </si>
  <si>
    <t>Falvey</t>
  </si>
  <si>
    <t>Familton</t>
  </si>
  <si>
    <t>Fan</t>
  </si>
  <si>
    <t>Allen Chi Zhou</t>
  </si>
  <si>
    <t>Chongxian</t>
  </si>
  <si>
    <t>Wenbo</t>
  </si>
  <si>
    <t>Fang</t>
  </si>
  <si>
    <t>Isaac Zhi</t>
  </si>
  <si>
    <t>Maximilian</t>
  </si>
  <si>
    <t>Faria</t>
  </si>
  <si>
    <t>Luka</t>
  </si>
  <si>
    <t>Farrington</t>
  </si>
  <si>
    <t>Lawrence B</t>
  </si>
  <si>
    <t>Farrokh</t>
  </si>
  <si>
    <t>Hoorad</t>
  </si>
  <si>
    <t>Fasko-rudas</t>
  </si>
  <si>
    <t>Andrej</t>
  </si>
  <si>
    <t>Fay</t>
  </si>
  <si>
    <t>Fayerman</t>
  </si>
  <si>
    <t>Federici</t>
  </si>
  <si>
    <t>Fedorov</t>
  </si>
  <si>
    <t>Nikolai</t>
  </si>
  <si>
    <t>Feng</t>
  </si>
  <si>
    <t>Bole</t>
  </si>
  <si>
    <t>2007-2</t>
  </si>
  <si>
    <t>Justin</t>
  </si>
  <si>
    <t>Kaiqi</t>
  </si>
  <si>
    <t>Ryan Hao Fun</t>
  </si>
  <si>
    <t>Sophia</t>
  </si>
  <si>
    <t>WCM</t>
  </si>
  <si>
    <t>Venky</t>
  </si>
  <si>
    <t>Yuchen</t>
  </si>
  <si>
    <t>Ferenback</t>
  </si>
  <si>
    <t>Fernandes</t>
  </si>
  <si>
    <t>Fernandez</t>
  </si>
  <si>
    <t>Fernando</t>
  </si>
  <si>
    <t>Christwin</t>
  </si>
  <si>
    <t>Fifita</t>
  </si>
  <si>
    <t>Filshie</t>
  </si>
  <si>
    <t>Tomoki</t>
  </si>
  <si>
    <t>Findlay</t>
  </si>
  <si>
    <t>Firestone</t>
  </si>
  <si>
    <t>Fischer</t>
  </si>
  <si>
    <t>Fisher</t>
  </si>
  <si>
    <t>Samuel J</t>
  </si>
  <si>
    <t>Theodore Calexico</t>
  </si>
  <si>
    <t>Vaclav</t>
  </si>
  <si>
    <t>Fitton</t>
  </si>
  <si>
    <t>Stanley</t>
  </si>
  <si>
    <t>Fiveash</t>
  </si>
  <si>
    <t>Fletcher</t>
  </si>
  <si>
    <t>Flight</t>
  </si>
  <si>
    <t>Lou</t>
  </si>
  <si>
    <t>Follington</t>
  </si>
  <si>
    <t>Owen</t>
  </si>
  <si>
    <t>Fonoimoana</t>
  </si>
  <si>
    <t>Fontaine</t>
  </si>
  <si>
    <t>Forster</t>
  </si>
  <si>
    <t>Fort</t>
  </si>
  <si>
    <t>Conrad</t>
  </si>
  <si>
    <t>Forte</t>
  </si>
  <si>
    <t>Hunter</t>
  </si>
  <si>
    <t>Foster</t>
  </si>
  <si>
    <t>Gareth</t>
  </si>
  <si>
    <t>Neihana</t>
  </si>
  <si>
    <t>Fouche</t>
  </si>
  <si>
    <t>Heath</t>
  </si>
  <si>
    <t>Fourie</t>
  </si>
  <si>
    <t>Philip</t>
  </si>
  <si>
    <t>Fowell</t>
  </si>
  <si>
    <t>Fox</t>
  </si>
  <si>
    <t>Franz-Kwan</t>
  </si>
  <si>
    <t>Kayden</t>
  </si>
  <si>
    <t>Fraser</t>
  </si>
  <si>
    <t>Cam</t>
  </si>
  <si>
    <t>Frasher</t>
  </si>
  <si>
    <t>Frith</t>
  </si>
  <si>
    <t>Frost</t>
  </si>
  <si>
    <t>Paul F E</t>
  </si>
  <si>
    <t>Fu</t>
  </si>
  <si>
    <t>Ariel</t>
  </si>
  <si>
    <t>Duke</t>
  </si>
  <si>
    <t>Freeman</t>
  </si>
  <si>
    <t>Grace</t>
  </si>
  <si>
    <t>Houmuxi (Joe)</t>
  </si>
  <si>
    <t>Houqingxi (Yoyo)</t>
  </si>
  <si>
    <t>Zihan</t>
  </si>
  <si>
    <t>Fuatai</t>
  </si>
  <si>
    <t>Fukushima</t>
  </si>
  <si>
    <t>Shoji</t>
  </si>
  <si>
    <t>Fuller</t>
  </si>
  <si>
    <t>Fulo</t>
  </si>
  <si>
    <t>Nunilon III</t>
  </si>
  <si>
    <t>RR</t>
  </si>
  <si>
    <t>Nyla</t>
  </si>
  <si>
    <t>Fulton</t>
  </si>
  <si>
    <t>Gajera</t>
  </si>
  <si>
    <t>Raeyan</t>
  </si>
  <si>
    <t>Zeushtra</t>
  </si>
  <si>
    <t>Galaura</t>
  </si>
  <si>
    <t>Galeon</t>
  </si>
  <si>
    <t>Cato</t>
  </si>
  <si>
    <t>Miles</t>
  </si>
  <si>
    <t>Gallage</t>
  </si>
  <si>
    <t>Mindi Vivanya</t>
  </si>
  <si>
    <t>Pamiru M G K</t>
  </si>
  <si>
    <t>Gallage K G</t>
  </si>
  <si>
    <t>Gallagher</t>
  </si>
  <si>
    <t>Gamage</t>
  </si>
  <si>
    <t>Binuk Dias Pahala</t>
  </si>
  <si>
    <t>Gan</t>
  </si>
  <si>
    <t>Emily Cathay</t>
  </si>
  <si>
    <t>Gangani</t>
  </si>
  <si>
    <t>Gantley</t>
  </si>
  <si>
    <t>Gao</t>
  </si>
  <si>
    <t>Byron</t>
  </si>
  <si>
    <t>Garbett</t>
  </si>
  <si>
    <t>Paul A</t>
  </si>
  <si>
    <t>N</t>
  </si>
  <si>
    <t>Gardner</t>
  </si>
  <si>
    <t>Garg</t>
  </si>
  <si>
    <t>Arush</t>
  </si>
  <si>
    <t>Suvit</t>
  </si>
  <si>
    <t>Gatenby</t>
  </si>
  <si>
    <t>Gaundar</t>
  </si>
  <si>
    <t>Arul</t>
  </si>
  <si>
    <t>Gaynor</t>
  </si>
  <si>
    <t>Ge</t>
  </si>
  <si>
    <t>Gedge</t>
  </si>
  <si>
    <t>Geilik</t>
  </si>
  <si>
    <t>Ron</t>
  </si>
  <si>
    <t>Genet</t>
  </si>
  <si>
    <t>Geng</t>
  </si>
  <si>
    <t>Karen Jing Yi</t>
  </si>
  <si>
    <t>2015-2</t>
  </si>
  <si>
    <t>Qianli</t>
  </si>
  <si>
    <t>Gentle</t>
  </si>
  <si>
    <t>Jo</t>
  </si>
  <si>
    <t>Sandeep</t>
  </si>
  <si>
    <t>AUS</t>
  </si>
  <si>
    <t>Gerber</t>
  </si>
  <si>
    <t>Geron</t>
  </si>
  <si>
    <t>Gerritz</t>
  </si>
  <si>
    <t>Gesmundo</t>
  </si>
  <si>
    <t>Melton</t>
  </si>
  <si>
    <t>Gibb</t>
  </si>
  <si>
    <t>John L</t>
  </si>
  <si>
    <t>Gibbin</t>
  </si>
  <si>
    <t>Gibbin-Price</t>
  </si>
  <si>
    <t>Gibbons</t>
  </si>
  <si>
    <t>Robert E</t>
  </si>
  <si>
    <t>Gidley</t>
  </si>
  <si>
    <t>Brian</t>
  </si>
  <si>
    <t>Gilbert-Barlow</t>
  </si>
  <si>
    <t>Tai</t>
  </si>
  <si>
    <t>Giles</t>
  </si>
  <si>
    <t>Nico</t>
  </si>
  <si>
    <t>Gill</t>
  </si>
  <si>
    <t>Mehtaab</t>
  </si>
  <si>
    <t>Gillespie</t>
  </si>
  <si>
    <t>John G</t>
  </si>
  <si>
    <t>Gilmore</t>
  </si>
  <si>
    <t>Gilmour</t>
  </si>
  <si>
    <t>Girhotra</t>
  </si>
  <si>
    <t>Mehul</t>
  </si>
  <si>
    <t>Goble</t>
  </si>
  <si>
    <t>Darryn C</t>
  </si>
  <si>
    <t>Godfrey</t>
  </si>
  <si>
    <t>Gogate</t>
  </si>
  <si>
    <t>Ashwin</t>
  </si>
  <si>
    <t>Gogian</t>
  </si>
  <si>
    <t>Navjyot</t>
  </si>
  <si>
    <t>Goh</t>
  </si>
  <si>
    <t>Gideon</t>
  </si>
  <si>
    <t>Going</t>
  </si>
  <si>
    <t>Morton Alexander</t>
  </si>
  <si>
    <t>Gold</t>
  </si>
  <si>
    <t>Hamish R</t>
  </si>
  <si>
    <t>Golovko</t>
  </si>
  <si>
    <t>Pasha</t>
  </si>
  <si>
    <t>Marko</t>
  </si>
  <si>
    <t>Gomuwage</t>
  </si>
  <si>
    <t>Dinuja Namal</t>
  </si>
  <si>
    <t>Goncalves</t>
  </si>
  <si>
    <t>Gonen</t>
  </si>
  <si>
    <t>Emette</t>
  </si>
  <si>
    <t>Gong</t>
  </si>
  <si>
    <t>Brigitte</t>
  </si>
  <si>
    <t>Daniel Hanwen</t>
  </si>
  <si>
    <t>Eason</t>
  </si>
  <si>
    <t>Jie</t>
  </si>
  <si>
    <t>Yichen</t>
  </si>
  <si>
    <t>Gonzalez</t>
  </si>
  <si>
    <t>Leonardo</t>
  </si>
  <si>
    <t>Lucian</t>
  </si>
  <si>
    <t>Good</t>
  </si>
  <si>
    <t>Gerald</t>
  </si>
  <si>
    <t>Goodhue</t>
  </si>
  <si>
    <t>Goradia</t>
  </si>
  <si>
    <t>Gorantla</t>
  </si>
  <si>
    <t>Sricharan</t>
  </si>
  <si>
    <t>Gorman</t>
  </si>
  <si>
    <t>Janic</t>
  </si>
  <si>
    <t>Gosling</t>
  </si>
  <si>
    <t>Gotengco</t>
  </si>
  <si>
    <t>Mikko</t>
  </si>
  <si>
    <t>Gothorp</t>
  </si>
  <si>
    <t>Thomas H T</t>
  </si>
  <si>
    <t>Gottswinter</t>
  </si>
  <si>
    <t>Tobias</t>
  </si>
  <si>
    <t>Goudie</t>
  </si>
  <si>
    <t>2007-1</t>
  </si>
  <si>
    <t>Gouldson</t>
  </si>
  <si>
    <t>Jed</t>
  </si>
  <si>
    <t>Govender</t>
  </si>
  <si>
    <t>Kaedan</t>
  </si>
  <si>
    <t>RSA</t>
  </si>
  <si>
    <t>Gower</t>
  </si>
  <si>
    <t>Gowrikumar</t>
  </si>
  <si>
    <t>Santhosh</t>
  </si>
  <si>
    <t>Goy</t>
  </si>
  <si>
    <t>Ming Ray</t>
  </si>
  <si>
    <t>MAS</t>
  </si>
  <si>
    <t>Graham</t>
  </si>
  <si>
    <t>Grajeda</t>
  </si>
  <si>
    <t>Grant</t>
  </si>
  <si>
    <t>Tyne</t>
  </si>
  <si>
    <t>Graves</t>
  </si>
  <si>
    <t>Dylan</t>
  </si>
  <si>
    <t>Gray</t>
  </si>
  <si>
    <t>Issey</t>
  </si>
  <si>
    <t>Green</t>
  </si>
  <si>
    <t>Ewen M</t>
  </si>
  <si>
    <t>Greene</t>
  </si>
  <si>
    <t>Francis</t>
  </si>
  <si>
    <t>Greenstreet</t>
  </si>
  <si>
    <t>Joe</t>
  </si>
  <si>
    <t>Grennell</t>
  </si>
  <si>
    <t>Grevers-Smith</t>
  </si>
  <si>
    <t>Denzil</t>
  </si>
  <si>
    <t>CO</t>
  </si>
  <si>
    <t>Grey</t>
  </si>
  <si>
    <t>Ada</t>
  </si>
  <si>
    <t>Jayden H</t>
  </si>
  <si>
    <t>Grieve</t>
  </si>
  <si>
    <t>Griffin</t>
  </si>
  <si>
    <t>2011-3</t>
  </si>
  <si>
    <t>Griffiths</t>
  </si>
  <si>
    <t>Tudor R</t>
  </si>
  <si>
    <t>Gross</t>
  </si>
  <si>
    <t>Grubic</t>
  </si>
  <si>
    <t>Bogdan</t>
  </si>
  <si>
    <t>ROU</t>
  </si>
  <si>
    <t>Gu</t>
  </si>
  <si>
    <t>Claire Yuqi</t>
  </si>
  <si>
    <t>Marcus Zhenbo</t>
  </si>
  <si>
    <t>Osbert</t>
  </si>
  <si>
    <t>Guan</t>
  </si>
  <si>
    <t>Ar John</t>
  </si>
  <si>
    <t>Dian</t>
  </si>
  <si>
    <t>Diya</t>
  </si>
  <si>
    <t>Haley</t>
  </si>
  <si>
    <t>Gudoy</t>
  </si>
  <si>
    <t>Guerra</t>
  </si>
  <si>
    <t>Romie Lord</t>
  </si>
  <si>
    <t>Gui</t>
  </si>
  <si>
    <t>Qi</t>
  </si>
  <si>
    <t>Guico</t>
  </si>
  <si>
    <t>Leonides</t>
  </si>
  <si>
    <t>Guinto</t>
  </si>
  <si>
    <t>Gunasekara</t>
  </si>
  <si>
    <t>G P Mathidu</t>
  </si>
  <si>
    <t>G P Sanuji</t>
  </si>
  <si>
    <t>Gunawan</t>
  </si>
  <si>
    <t>Geoffrey</t>
  </si>
  <si>
    <t>Gunn</t>
  </si>
  <si>
    <t>Arlo</t>
  </si>
  <si>
    <t>Neil J</t>
  </si>
  <si>
    <t>Guo</t>
  </si>
  <si>
    <t>Anne Xuduo</t>
  </si>
  <si>
    <t>Bozhi (Eddy)</t>
  </si>
  <si>
    <t>Helios</t>
  </si>
  <si>
    <t>Huajun (Derek)</t>
  </si>
  <si>
    <t>Jaydy</t>
  </si>
  <si>
    <t>Kevin Fengyuan</t>
  </si>
  <si>
    <t>Nina</t>
  </si>
  <si>
    <t>Rongcheng</t>
  </si>
  <si>
    <t>Warren</t>
  </si>
  <si>
    <t>Yutai</t>
  </si>
  <si>
    <t>Zixi (Daisy)</t>
  </si>
  <si>
    <t>Gupta</t>
  </si>
  <si>
    <t>Ahana</t>
  </si>
  <si>
    <t>Gusev</t>
  </si>
  <si>
    <t>Georgii</t>
  </si>
  <si>
    <t>Gosha</t>
  </si>
  <si>
    <t>Guthrie</t>
  </si>
  <si>
    <t>Milo</t>
  </si>
  <si>
    <t>Gutierrez</t>
  </si>
  <si>
    <t>Sandra</t>
  </si>
  <si>
    <t>Guttenbeil</t>
  </si>
  <si>
    <t>Elester</t>
  </si>
  <si>
    <t>Ha</t>
  </si>
  <si>
    <t>Dokyun (Jack)</t>
  </si>
  <si>
    <t>Louis</t>
  </si>
  <si>
    <t>Timothy Huy Minh</t>
  </si>
  <si>
    <t>Hackney</t>
  </si>
  <si>
    <t>Leyton</t>
  </si>
  <si>
    <t>Hafiji</t>
  </si>
  <si>
    <t>Rayyan</t>
  </si>
  <si>
    <t>Hague</t>
  </si>
  <si>
    <t>Haines</t>
  </si>
  <si>
    <t>Kio</t>
  </si>
  <si>
    <t>Hair</t>
  </si>
  <si>
    <t>Philip I</t>
  </si>
  <si>
    <t>Hall</t>
  </si>
  <si>
    <t>Craig</t>
  </si>
  <si>
    <t>Y</t>
  </si>
  <si>
    <t>John Robert</t>
  </si>
  <si>
    <t>Rosjier</t>
  </si>
  <si>
    <t>Thomas E</t>
  </si>
  <si>
    <t>Halligan</t>
  </si>
  <si>
    <t>Nikatai</t>
  </si>
  <si>
    <t>Hamalala</t>
  </si>
  <si>
    <t>Ronald</t>
  </si>
  <si>
    <t>Hamblyn</t>
  </si>
  <si>
    <t>Hamdaan</t>
  </si>
  <si>
    <t>Muhammed</t>
  </si>
  <si>
    <t>Hameed</t>
  </si>
  <si>
    <t>Ubed</t>
  </si>
  <si>
    <t>Hamelink</t>
  </si>
  <si>
    <t>Donovan</t>
  </si>
  <si>
    <t>Hamer</t>
  </si>
  <si>
    <t>Walter</t>
  </si>
  <si>
    <t>Hammond</t>
  </si>
  <si>
    <t>Hampshire</t>
  </si>
  <si>
    <t>Han</t>
  </si>
  <si>
    <t>Allan</t>
  </si>
  <si>
    <t>Eddie Yixuan</t>
  </si>
  <si>
    <t>Ethan Yichen</t>
  </si>
  <si>
    <t>Eunkyeol</t>
  </si>
  <si>
    <t>KOR</t>
  </si>
  <si>
    <t>Heeje</t>
  </si>
  <si>
    <t>Nickson</t>
  </si>
  <si>
    <t>Sunjin</t>
  </si>
  <si>
    <t>Zion</t>
  </si>
  <si>
    <t>Hancock</t>
  </si>
  <si>
    <t>Handley</t>
  </si>
  <si>
    <t>Hansson</t>
  </si>
  <si>
    <t>Ture</t>
  </si>
  <si>
    <t>Hao</t>
  </si>
  <si>
    <t>Hara</t>
  </si>
  <si>
    <t>Koki</t>
  </si>
  <si>
    <t>Maoka</t>
  </si>
  <si>
    <t>Harb</t>
  </si>
  <si>
    <t>Olivia</t>
  </si>
  <si>
    <t>Harehuru</t>
  </si>
  <si>
    <t>Kairos</t>
  </si>
  <si>
    <t>Harland</t>
  </si>
  <si>
    <t>Aio</t>
  </si>
  <si>
    <t>Harnett</t>
  </si>
  <si>
    <t>Harrington</t>
  </si>
  <si>
    <t>Harris</t>
  </si>
  <si>
    <t>Harrison</t>
  </si>
  <si>
    <t>Morgan</t>
  </si>
  <si>
    <t>Hart</t>
  </si>
  <si>
    <t>Ralph</t>
  </si>
  <si>
    <t>Hartwell</t>
  </si>
  <si>
    <t>Stuart A</t>
  </si>
  <si>
    <t>Hasan</t>
  </si>
  <si>
    <t>Syed</t>
  </si>
  <si>
    <t>Hashem</t>
  </si>
  <si>
    <t>Omar</t>
  </si>
  <si>
    <t>Hassan</t>
  </si>
  <si>
    <t>Hatchard</t>
  </si>
  <si>
    <t>Haughey</t>
  </si>
  <si>
    <t>Hauiti</t>
  </si>
  <si>
    <t>Waiariki</t>
  </si>
  <si>
    <t>Hawa</t>
  </si>
  <si>
    <t>Noor Aldeen</t>
  </si>
  <si>
    <t>Hawke</t>
  </si>
  <si>
    <t>Amy</t>
  </si>
  <si>
    <t>Hayat</t>
  </si>
  <si>
    <t>Yahya</t>
  </si>
  <si>
    <t>Haydock</t>
  </si>
  <si>
    <t>Emelia</t>
  </si>
  <si>
    <t>Hayes</t>
  </si>
  <si>
    <t>Hayman</t>
  </si>
  <si>
    <t>Axel</t>
  </si>
  <si>
    <t>He</t>
  </si>
  <si>
    <t>Haidong</t>
  </si>
  <si>
    <t>Leo Muchen</t>
  </si>
  <si>
    <t>Lucas Ze Xi</t>
  </si>
  <si>
    <t>Zachary</t>
  </si>
  <si>
    <t>Zhi Cheng (Caleb)</t>
  </si>
  <si>
    <t>Zhi Yu (Paul)</t>
  </si>
  <si>
    <t>Heard</t>
  </si>
  <si>
    <t>Billy</t>
  </si>
  <si>
    <t>Heesterman</t>
  </si>
  <si>
    <t>Helson</t>
  </si>
  <si>
    <t>Mack</t>
  </si>
  <si>
    <t>Henneveld</t>
  </si>
  <si>
    <t>Lainey</t>
  </si>
  <si>
    <t>Henrys</t>
  </si>
  <si>
    <t>Heperi</t>
  </si>
  <si>
    <t>Dallin J N</t>
  </si>
  <si>
    <t>Herath</t>
  </si>
  <si>
    <t>Mevan</t>
  </si>
  <si>
    <t>Senrua</t>
  </si>
  <si>
    <t>Senula</t>
  </si>
  <si>
    <t>Herrera Lopez</t>
  </si>
  <si>
    <t>Jaime</t>
  </si>
  <si>
    <t>Herz-Edinger</t>
  </si>
  <si>
    <t>Nathaniel</t>
  </si>
  <si>
    <t>Hettiarachchi</t>
  </si>
  <si>
    <t>Buthsara</t>
  </si>
  <si>
    <t>Kisara</t>
  </si>
  <si>
    <t>Hewlett-Coffey</t>
  </si>
  <si>
    <t>Christopher</t>
  </si>
  <si>
    <t>Hicks</t>
  </si>
  <si>
    <t>Andy</t>
  </si>
  <si>
    <t>Higgins</t>
  </si>
  <si>
    <t>High</t>
  </si>
  <si>
    <t>Hilario</t>
  </si>
  <si>
    <t>Hill</t>
  </si>
  <si>
    <t>Theo</t>
  </si>
  <si>
    <t>Ho</t>
  </si>
  <si>
    <t>Hoang</t>
  </si>
  <si>
    <t>Hobcraft</t>
  </si>
  <si>
    <t>Winston</t>
  </si>
  <si>
    <t>Hoeflish</t>
  </si>
  <si>
    <t>Storm</t>
  </si>
  <si>
    <t>Holdaway</t>
  </si>
  <si>
    <t>Stewart</t>
  </si>
  <si>
    <t>Holdo</t>
  </si>
  <si>
    <t>Karl</t>
  </si>
  <si>
    <t>Holl</t>
  </si>
  <si>
    <t>Holland</t>
  </si>
  <si>
    <t>Russell</t>
  </si>
  <si>
    <t>Holman</t>
  </si>
  <si>
    <t>Brandon</t>
  </si>
  <si>
    <t>Holmes</t>
  </si>
  <si>
    <t>Greg</t>
  </si>
  <si>
    <t>Holocher</t>
  </si>
  <si>
    <t>Holtzhausen</t>
  </si>
  <si>
    <t>Jan</t>
  </si>
  <si>
    <t>Hoogstraten</t>
  </si>
  <si>
    <t>Finn</t>
  </si>
  <si>
    <t>Hookings</t>
  </si>
  <si>
    <t>Jonathon</t>
  </si>
  <si>
    <t>Hooper</t>
  </si>
  <si>
    <t>Hooton</t>
  </si>
  <si>
    <t>Barry R</t>
  </si>
  <si>
    <t>Hor</t>
  </si>
  <si>
    <t>Horne</t>
  </si>
  <si>
    <t>Horsley</t>
  </si>
  <si>
    <t>Harper</t>
  </si>
  <si>
    <t>Horwood</t>
  </si>
  <si>
    <t>Eddy</t>
  </si>
  <si>
    <t>Hossain</t>
  </si>
  <si>
    <t>Md Anwar</t>
  </si>
  <si>
    <t>Hotton</t>
  </si>
  <si>
    <t>Zach</t>
  </si>
  <si>
    <t>Hou</t>
  </si>
  <si>
    <t>Audrey Li</t>
  </si>
  <si>
    <t>Helton</t>
  </si>
  <si>
    <t>Shuxin Sandra</t>
  </si>
  <si>
    <t>Houghton</t>
  </si>
  <si>
    <t>Houltham</t>
  </si>
  <si>
    <t>Jeremy P</t>
  </si>
  <si>
    <t>Howe</t>
  </si>
  <si>
    <t>Howell</t>
  </si>
  <si>
    <t>Hsiao</t>
  </si>
  <si>
    <t>Hsu</t>
  </si>
  <si>
    <t>Hu</t>
  </si>
  <si>
    <t>Dennis</t>
  </si>
  <si>
    <t>Nolan</t>
  </si>
  <si>
    <t>Hua</t>
  </si>
  <si>
    <t>Jayden Peilin</t>
  </si>
  <si>
    <t>Huang</t>
  </si>
  <si>
    <t>Aaron</t>
  </si>
  <si>
    <t>Eric Xinrui</t>
  </si>
  <si>
    <t>Fergus</t>
  </si>
  <si>
    <t>Ian Yanen</t>
  </si>
  <si>
    <t>Keith</t>
  </si>
  <si>
    <t>Kyler</t>
  </si>
  <si>
    <t>Ludan</t>
  </si>
  <si>
    <t>Mario Jingnan</t>
  </si>
  <si>
    <t>Orion</t>
  </si>
  <si>
    <t>Seth</t>
  </si>
  <si>
    <t>Shawn</t>
  </si>
  <si>
    <t>Shuya (Joshua)</t>
  </si>
  <si>
    <t>Yimin (Selina)</t>
  </si>
  <si>
    <t>Yuan Kai Alexander</t>
  </si>
  <si>
    <t>Ziqian</t>
  </si>
  <si>
    <t>Ziyang (Jayden)</t>
  </si>
  <si>
    <t>Ziyi</t>
  </si>
  <si>
    <t>Ziyu</t>
  </si>
  <si>
    <t>Huangfu</t>
  </si>
  <si>
    <t>Huata</t>
  </si>
  <si>
    <t>Hucker</t>
  </si>
  <si>
    <t>Hughes</t>
  </si>
  <si>
    <t>Hui</t>
  </si>
  <si>
    <t>Huljich</t>
  </si>
  <si>
    <t>Bruno</t>
  </si>
  <si>
    <t>Hunt</t>
  </si>
  <si>
    <t>Thomas N J</t>
  </si>
  <si>
    <t>Hupert</t>
  </si>
  <si>
    <t>Hurndell</t>
  </si>
  <si>
    <t>Husin</t>
  </si>
  <si>
    <t>Angus</t>
  </si>
  <si>
    <t>Hussain</t>
  </si>
  <si>
    <t>Aarib</t>
  </si>
  <si>
    <t>Adnan</t>
  </si>
  <si>
    <t>Hutchings</t>
  </si>
  <si>
    <t>Brody</t>
  </si>
  <si>
    <t>Roman</t>
  </si>
  <si>
    <t>Huynh</t>
  </si>
  <si>
    <t>Hwang</t>
  </si>
  <si>
    <t>Yijun</t>
  </si>
  <si>
    <t>Hyndman</t>
  </si>
  <si>
    <t>Ibbotson</t>
  </si>
  <si>
    <t>Matt</t>
  </si>
  <si>
    <t>Ingan</t>
  </si>
  <si>
    <t>Angelito</t>
  </si>
  <si>
    <t>Inwood</t>
  </si>
  <si>
    <t>Tiana</t>
  </si>
  <si>
    <t>Ioane</t>
  </si>
  <si>
    <t>Ireland</t>
  </si>
  <si>
    <t>Lochlan</t>
  </si>
  <si>
    <t>Ceferino</t>
  </si>
  <si>
    <t>Ismail</t>
  </si>
  <si>
    <t>Azim</t>
  </si>
  <si>
    <t>Iyer</t>
  </si>
  <si>
    <t>Jon R</t>
  </si>
  <si>
    <t>L Ross</t>
  </si>
  <si>
    <t>Tora</t>
  </si>
  <si>
    <t>Jacobs</t>
  </si>
  <si>
    <t>Hilton J</t>
  </si>
  <si>
    <t>Jadhav</t>
  </si>
  <si>
    <t>Pratik</t>
  </si>
  <si>
    <t>Jamandron</t>
  </si>
  <si>
    <t>Jaerus Intal</t>
  </si>
  <si>
    <t>Janav</t>
  </si>
  <si>
    <t>Jani</t>
  </si>
  <si>
    <t>Devansh</t>
  </si>
  <si>
    <t>Janisz</t>
  </si>
  <si>
    <t>Jarm</t>
  </si>
  <si>
    <t>Xinyi Chloe</t>
  </si>
  <si>
    <t>Jashari</t>
  </si>
  <si>
    <t>Xhevdet</t>
  </si>
  <si>
    <t>2012-3</t>
  </si>
  <si>
    <t>Jaswal</t>
  </si>
  <si>
    <t>Divjot Singh</t>
  </si>
  <si>
    <t>Javaheri</t>
  </si>
  <si>
    <t>Hooman</t>
  </si>
  <si>
    <t>Jayakanth</t>
  </si>
  <si>
    <t>Arjun</t>
  </si>
  <si>
    <t>Jayamanna</t>
  </si>
  <si>
    <t>Y Shenya</t>
  </si>
  <si>
    <t>Jayath</t>
  </si>
  <si>
    <t>Jaiganesh</t>
  </si>
  <si>
    <t>Jayathilaka</t>
  </si>
  <si>
    <t>Senadi Vinulya</t>
  </si>
  <si>
    <t>Yenuli</t>
  </si>
  <si>
    <t>Jayawickrama</t>
  </si>
  <si>
    <t>Pasindu Y S</t>
  </si>
  <si>
    <t>Sampath</t>
  </si>
  <si>
    <t>Vihandu V S</t>
  </si>
  <si>
    <t>Jeganenthiran</t>
  </si>
  <si>
    <t>Anjulan</t>
  </si>
  <si>
    <t>Jelley</t>
  </si>
  <si>
    <t>Jellyman</t>
  </si>
  <si>
    <t>Jeng</t>
  </si>
  <si>
    <t>Jennings</t>
  </si>
  <si>
    <t>Dara</t>
  </si>
  <si>
    <t>IRE</t>
  </si>
  <si>
    <t>Jeong</t>
  </si>
  <si>
    <t>Chun Uk</t>
  </si>
  <si>
    <t>Kevin</t>
  </si>
  <si>
    <t>Jerin</t>
  </si>
  <si>
    <t>Jhammat</t>
  </si>
  <si>
    <t>Ji</t>
  </si>
  <si>
    <t>Asensio</t>
  </si>
  <si>
    <t>Edwin</t>
  </si>
  <si>
    <t>Elsa</t>
  </si>
  <si>
    <t>Jingyuan</t>
  </si>
  <si>
    <t>Shanshi</t>
  </si>
  <si>
    <t>Zhi Xuan (Shawn)</t>
  </si>
  <si>
    <t>Jiang</t>
  </si>
  <si>
    <t>Bevis</t>
  </si>
  <si>
    <t>James Feng</t>
  </si>
  <si>
    <t>Junchen</t>
  </si>
  <si>
    <t>Patrick Di</t>
  </si>
  <si>
    <t>Ronnie</t>
  </si>
  <si>
    <t>Wei (William)</t>
  </si>
  <si>
    <t>Jiao</t>
  </si>
  <si>
    <t>Hugo Ziyi</t>
  </si>
  <si>
    <t>Jeffrey</t>
  </si>
  <si>
    <t>Jiaxuan</t>
  </si>
  <si>
    <t>Jimenez</t>
  </si>
  <si>
    <t>Bianca (Luxi)</t>
  </si>
  <si>
    <t>Darius</t>
  </si>
  <si>
    <t>Kai Bo (Bosco)</t>
  </si>
  <si>
    <t>Qicong</t>
  </si>
  <si>
    <t>Sissi</t>
  </si>
  <si>
    <t>Yanbo</t>
  </si>
  <si>
    <t>Zoe</t>
  </si>
  <si>
    <t>Jindal</t>
  </si>
  <si>
    <t>Aaradhya</t>
  </si>
  <si>
    <t>Jith</t>
  </si>
  <si>
    <t>Adwaith</t>
  </si>
  <si>
    <t>Austin C</t>
  </si>
  <si>
    <t>Jovin</t>
  </si>
  <si>
    <t>Johns</t>
  </si>
  <si>
    <t>Daniel P</t>
  </si>
  <si>
    <t>Johnson</t>
  </si>
  <si>
    <t>Cash</t>
  </si>
  <si>
    <t>Quentin J F</t>
  </si>
  <si>
    <t>Johnston</t>
  </si>
  <si>
    <t>Sol</t>
  </si>
  <si>
    <t>Jomis</t>
  </si>
  <si>
    <t>Hannah Maria</t>
  </si>
  <si>
    <t>Jones</t>
  </si>
  <si>
    <t>Alfie</t>
  </si>
  <si>
    <t>Stephen K</t>
  </si>
  <si>
    <t>Xabi Jenkyn</t>
  </si>
  <si>
    <t>Jorda</t>
  </si>
  <si>
    <t>Francisco</t>
  </si>
  <si>
    <t>Jose</t>
  </si>
  <si>
    <t>Alvin Tom</t>
  </si>
  <si>
    <t>Albin Joe</t>
  </si>
  <si>
    <t>Ann Mariya</t>
  </si>
  <si>
    <t>Joji Chacko</t>
  </si>
  <si>
    <t>Ritika</t>
  </si>
  <si>
    <t>Ritul</t>
  </si>
  <si>
    <t>Joshi</t>
  </si>
  <si>
    <t>Riaan</t>
  </si>
  <si>
    <t>Jubbal</t>
  </si>
  <si>
    <t>Rajbir</t>
  </si>
  <si>
    <t>Watson</t>
  </si>
  <si>
    <t>Kairis</t>
  </si>
  <si>
    <t>Norman</t>
  </si>
  <si>
    <t>Kalsi</t>
  </si>
  <si>
    <t>Lavneet Singh</t>
  </si>
  <si>
    <t>Kamberi</t>
  </si>
  <si>
    <t>Kane</t>
  </si>
  <si>
    <t>Kang</t>
  </si>
  <si>
    <t>Eushin</t>
  </si>
  <si>
    <t>Kannan</t>
  </si>
  <si>
    <t>Vidhur</t>
  </si>
  <si>
    <t>Kant</t>
  </si>
  <si>
    <t>Tapas</t>
  </si>
  <si>
    <t>Kanukurti</t>
  </si>
  <si>
    <t>Ishan</t>
  </si>
  <si>
    <t>Kapila</t>
  </si>
  <si>
    <t>Suri</t>
  </si>
  <si>
    <t>Kapita</t>
  </si>
  <si>
    <t>Rocco</t>
  </si>
  <si>
    <t>Karich</t>
  </si>
  <si>
    <t>Griffin B</t>
  </si>
  <si>
    <t>Karlsson</t>
  </si>
  <si>
    <t>Karre</t>
  </si>
  <si>
    <t>Pranathi</t>
  </si>
  <si>
    <t>Kartheeban</t>
  </si>
  <si>
    <t>Avniesh</t>
  </si>
  <si>
    <t>Nilan</t>
  </si>
  <si>
    <t>Kasi</t>
  </si>
  <si>
    <t>Roedad</t>
  </si>
  <si>
    <t>Kasipersad</t>
  </si>
  <si>
    <t>Raghav</t>
  </si>
  <si>
    <t>Katkodia</t>
  </si>
  <si>
    <t>Katreniak</t>
  </si>
  <si>
    <t>Petr</t>
  </si>
  <si>
    <t>Kaufman</t>
  </si>
  <si>
    <t>Kautai</t>
  </si>
  <si>
    <t>Floyd</t>
  </si>
  <si>
    <t>Kay</t>
  </si>
  <si>
    <t>Coby</t>
  </si>
  <si>
    <t>Kazakov</t>
  </si>
  <si>
    <t>Samson</t>
  </si>
  <si>
    <t>Keane</t>
  </si>
  <si>
    <t>Keay</t>
  </si>
  <si>
    <t>Keeling</t>
  </si>
  <si>
    <t>Roy L</t>
  </si>
  <si>
    <t>AS</t>
  </si>
  <si>
    <t>2014-3</t>
  </si>
  <si>
    <t>Keen</t>
  </si>
  <si>
    <t>Miranda</t>
  </si>
  <si>
    <t>Keepa</t>
  </si>
  <si>
    <t>Kelcher</t>
  </si>
  <si>
    <t>Dominic</t>
  </si>
  <si>
    <t>Kemp</t>
  </si>
  <si>
    <t>Hayden</t>
  </si>
  <si>
    <t>Kennedy</t>
  </si>
  <si>
    <t>Ker</t>
  </si>
  <si>
    <t>Anthony F</t>
  </si>
  <si>
    <t>Kerr</t>
  </si>
  <si>
    <t>Atlas</t>
  </si>
  <si>
    <t>Conor</t>
  </si>
  <si>
    <t>Kesseler</t>
  </si>
  <si>
    <t>1999-3</t>
  </si>
  <si>
    <t>Kevey</t>
  </si>
  <si>
    <t>Khademi</t>
  </si>
  <si>
    <t>Khanolkar</t>
  </si>
  <si>
    <t>Aarush</t>
  </si>
  <si>
    <t>Amrish</t>
  </si>
  <si>
    <t>Kharlamenko</t>
  </si>
  <si>
    <t>Vsevolod</t>
  </si>
  <si>
    <t>Khawaja</t>
  </si>
  <si>
    <t>Ahmad</t>
  </si>
  <si>
    <t>Khemarangsan</t>
  </si>
  <si>
    <t>Khong</t>
  </si>
  <si>
    <t>Khullar</t>
  </si>
  <si>
    <t>Jaivansh</t>
  </si>
  <si>
    <t>Khun</t>
  </si>
  <si>
    <t>Khup Chawn</t>
  </si>
  <si>
    <t>Bawi</t>
  </si>
  <si>
    <t>Khytko</t>
  </si>
  <si>
    <t>2002-2</t>
  </si>
  <si>
    <t>Kibblewhite</t>
  </si>
  <si>
    <t>Simon T</t>
  </si>
  <si>
    <t>Kichavadi</t>
  </si>
  <si>
    <t>Grishma</t>
  </si>
  <si>
    <t>Tejasvi</t>
  </si>
  <si>
    <t>Kierstead</t>
  </si>
  <si>
    <t>Kilmister-Blue</t>
  </si>
  <si>
    <t>Matthias</t>
  </si>
  <si>
    <t>Kim</t>
  </si>
  <si>
    <t>Cheongun Zehariah</t>
  </si>
  <si>
    <t>Dohyun</t>
  </si>
  <si>
    <t>Doyoung</t>
  </si>
  <si>
    <t>Elliya</t>
  </si>
  <si>
    <t>Hyun</t>
  </si>
  <si>
    <t>Hyungju</t>
  </si>
  <si>
    <t>Hyungwoo</t>
  </si>
  <si>
    <t>Jaehee</t>
  </si>
  <si>
    <t>Jodan</t>
  </si>
  <si>
    <t>Matthew Kangmin</t>
  </si>
  <si>
    <t>Seowoo</t>
  </si>
  <si>
    <t>Seungsoo</t>
  </si>
  <si>
    <t>Stella</t>
  </si>
  <si>
    <t>Sun</t>
  </si>
  <si>
    <t>King</t>
  </si>
  <si>
    <t>Mathew J</t>
  </si>
  <si>
    <t>Valentino</t>
  </si>
  <si>
    <t>Kippenberger</t>
  </si>
  <si>
    <t>Kiran</t>
  </si>
  <si>
    <t>Aayush</t>
  </si>
  <si>
    <t>Kirschbaum</t>
  </si>
  <si>
    <t>Kiss</t>
  </si>
  <si>
    <t>Kiwulegedara</t>
  </si>
  <si>
    <t>Sasandu</t>
  </si>
  <si>
    <t>Klassen</t>
  </si>
  <si>
    <t>Klesse</t>
  </si>
  <si>
    <t>Knight</t>
  </si>
  <si>
    <t>Knight-Polamalu</t>
  </si>
  <si>
    <t>Knightbridge</t>
  </si>
  <si>
    <t>Wayne</t>
  </si>
  <si>
    <t>Knowles</t>
  </si>
  <si>
    <t>Ko</t>
  </si>
  <si>
    <t>Koentges</t>
  </si>
  <si>
    <t>Koestanto</t>
  </si>
  <si>
    <t>Erwin</t>
  </si>
  <si>
    <t>INA</t>
  </si>
  <si>
    <t>Kokulan</t>
  </si>
  <si>
    <t>Anojithan</t>
  </si>
  <si>
    <t>Dinoshan</t>
  </si>
  <si>
    <t>Kolev</t>
  </si>
  <si>
    <t>Hristo</t>
  </si>
  <si>
    <t>2013-3</t>
  </si>
  <si>
    <t>Rishi</t>
  </si>
  <si>
    <t>Konduri</t>
  </si>
  <si>
    <t>Kong</t>
  </si>
  <si>
    <t>Kyle Xiang Di</t>
  </si>
  <si>
    <t>Kong-Lim</t>
  </si>
  <si>
    <t>Qi Le</t>
  </si>
  <si>
    <t>Koo</t>
  </si>
  <si>
    <t>Ryan Gyeong Mo</t>
  </si>
  <si>
    <t>Koptev</t>
  </si>
  <si>
    <t>Kopu</t>
  </si>
  <si>
    <t>Taurus</t>
  </si>
  <si>
    <t>Korolev</t>
  </si>
  <si>
    <t>Aleksei</t>
  </si>
  <si>
    <t>Konstantin</t>
  </si>
  <si>
    <t>Maksim</t>
  </si>
  <si>
    <t>Koulanov</t>
  </si>
  <si>
    <t>Aleksey</t>
  </si>
  <si>
    <t>Arsenly</t>
  </si>
  <si>
    <t>Yaroslav</t>
  </si>
  <si>
    <t>Kovacev</t>
  </si>
  <si>
    <t>Kozakai</t>
  </si>
  <si>
    <t>Naoki</t>
  </si>
  <si>
    <t>Krause</t>
  </si>
  <si>
    <t>Krishnan</t>
  </si>
  <si>
    <t>Gokul</t>
  </si>
  <si>
    <t>Krstev</t>
  </si>
  <si>
    <t>Antonio</t>
  </si>
  <si>
    <t>Mario</t>
  </si>
  <si>
    <t>Ruan</t>
  </si>
  <si>
    <t>Krzeczkowski</t>
  </si>
  <si>
    <t>Kuch</t>
  </si>
  <si>
    <t>Kularathne</t>
  </si>
  <si>
    <t>Binu Sethasa</t>
  </si>
  <si>
    <t>Kulashko</t>
  </si>
  <si>
    <t>Alexei</t>
  </si>
  <si>
    <t>Kulchayodom</t>
  </si>
  <si>
    <t>Pridiyathon</t>
  </si>
  <si>
    <t>THA</t>
  </si>
  <si>
    <t>Kumar</t>
  </si>
  <si>
    <t>Mahesh</t>
  </si>
  <si>
    <t>Raghava</t>
  </si>
  <si>
    <t>Kumarasamy</t>
  </si>
  <si>
    <t>Venon</t>
  </si>
  <si>
    <t>Kupreski</t>
  </si>
  <si>
    <t>Vukasin</t>
  </si>
  <si>
    <t>Kuroe</t>
  </si>
  <si>
    <t>Haru</t>
  </si>
  <si>
    <t>Kuruppuarachchi</t>
  </si>
  <si>
    <t>Thisun</t>
  </si>
  <si>
    <t>Kuzmenkov</t>
  </si>
  <si>
    <t>Dnitry</t>
  </si>
  <si>
    <t>Kvindt</t>
  </si>
  <si>
    <t>Maxim</t>
  </si>
  <si>
    <t>Kwok</t>
  </si>
  <si>
    <t>Emma</t>
  </si>
  <si>
    <t>Kyzyl-ool</t>
  </si>
  <si>
    <t>Artur</t>
  </si>
  <si>
    <t>Ladur</t>
  </si>
  <si>
    <t>Lai</t>
  </si>
  <si>
    <t>Arthur Kuanyu</t>
  </si>
  <si>
    <t>Laing</t>
  </si>
  <si>
    <t>Laking</t>
  </si>
  <si>
    <t>Lalas</t>
  </si>
  <si>
    <t>Lam</t>
  </si>
  <si>
    <t>Lambert</t>
  </si>
  <si>
    <t>Lamborn</t>
  </si>
  <si>
    <t>Petra</t>
  </si>
  <si>
    <t>Lambourne</t>
  </si>
  <si>
    <t>Geoffrey J</t>
  </si>
  <si>
    <t>Lamont</t>
  </si>
  <si>
    <t>Iain</t>
  </si>
  <si>
    <t>Lan</t>
  </si>
  <si>
    <t>Alvan</t>
  </si>
  <si>
    <t>Yu</t>
  </si>
  <si>
    <t>Zhixing (Aiden)</t>
  </si>
  <si>
    <t>Lanaquera</t>
  </si>
  <si>
    <t>Landreth</t>
  </si>
  <si>
    <t>Langford</t>
  </si>
  <si>
    <t>Lapuste</t>
  </si>
  <si>
    <t>Lara</t>
  </si>
  <si>
    <t>Manuelito</t>
  </si>
  <si>
    <t>Lark</t>
  </si>
  <si>
    <t>Lash</t>
  </si>
  <si>
    <t>Latawan</t>
  </si>
  <si>
    <t>Alison</t>
  </si>
  <si>
    <t>Lau</t>
  </si>
  <si>
    <t>Brillion Yan Jun</t>
  </si>
  <si>
    <t>Great Boyou</t>
  </si>
  <si>
    <t>Jared</t>
  </si>
  <si>
    <t>Queenllion Yunzhen</t>
  </si>
  <si>
    <t>Wesley</t>
  </si>
  <si>
    <t>Laughland</t>
  </si>
  <si>
    <t>Laurence-Goss</t>
  </si>
  <si>
    <t>Lavender</t>
  </si>
  <si>
    <t>Ariel J</t>
  </si>
  <si>
    <t>Lavery</t>
  </si>
  <si>
    <t>Lance</t>
  </si>
  <si>
    <t>Law</t>
  </si>
  <si>
    <t>Evelyn Yong Xin</t>
  </si>
  <si>
    <t>Michael Yong Xi</t>
  </si>
  <si>
    <t>Lawrence</t>
  </si>
  <si>
    <t>Hugo</t>
  </si>
  <si>
    <t>Lawson</t>
  </si>
  <si>
    <t>Lawton</t>
  </si>
  <si>
    <t>Lay</t>
  </si>
  <si>
    <t>Le</t>
  </si>
  <si>
    <t>Long Minh</t>
  </si>
  <si>
    <t>Thi Dieu Mi</t>
  </si>
  <si>
    <t>VIE</t>
  </si>
  <si>
    <t>Le Grange</t>
  </si>
  <si>
    <t>Rauen</t>
  </si>
  <si>
    <t>Leach</t>
  </si>
  <si>
    <t>Leask</t>
  </si>
  <si>
    <t>Jamal</t>
  </si>
  <si>
    <t>Lee</t>
  </si>
  <si>
    <t>Alexandra</t>
  </si>
  <si>
    <t>Dylan E S</t>
  </si>
  <si>
    <t>Edward S</t>
  </si>
  <si>
    <t>Jaden Carlos</t>
  </si>
  <si>
    <t>Jaden Jhia Xing</t>
  </si>
  <si>
    <t>Jayden Haochen</t>
  </si>
  <si>
    <t>Jun</t>
  </si>
  <si>
    <t>Kingston</t>
  </si>
  <si>
    <t>Leon Feiyi</t>
  </si>
  <si>
    <t>Max Jiayi</t>
  </si>
  <si>
    <t>Namyul</t>
  </si>
  <si>
    <t>Osman</t>
  </si>
  <si>
    <t>Sarah</t>
  </si>
  <si>
    <t>Seul</t>
  </si>
  <si>
    <t>Seungjin</t>
  </si>
  <si>
    <t>Leech</t>
  </si>
  <si>
    <t>Massi</t>
  </si>
  <si>
    <t>Legner</t>
  </si>
  <si>
    <t>Lei</t>
  </si>
  <si>
    <t>Leighton</t>
  </si>
  <si>
    <t>Leishman</t>
  </si>
  <si>
    <t>Lemuelu</t>
  </si>
  <si>
    <t>Penani Michael J</t>
  </si>
  <si>
    <t>Lemusu-Vuletich</t>
  </si>
  <si>
    <t>Quentin</t>
  </si>
  <si>
    <t>Lennon</t>
  </si>
  <si>
    <t>Alistair P</t>
  </si>
  <si>
    <t>Leogreen</t>
  </si>
  <si>
    <t>Kade</t>
  </si>
  <si>
    <t>Leong</t>
  </si>
  <si>
    <t>Lesa</t>
  </si>
  <si>
    <t>Leslie</t>
  </si>
  <si>
    <t>Lester</t>
  </si>
  <si>
    <t>Lethbridge</t>
  </si>
  <si>
    <t>George S</t>
  </si>
  <si>
    <t>Leung</t>
  </si>
  <si>
    <t>Yat Yu Billy</t>
  </si>
  <si>
    <t>WK</t>
  </si>
  <si>
    <t>Li</t>
  </si>
  <si>
    <t>Alan Lantu</t>
  </si>
  <si>
    <t>Alina</t>
  </si>
  <si>
    <t>Anson</t>
  </si>
  <si>
    <t>Baixin (Bessie)</t>
  </si>
  <si>
    <t>Bill</t>
  </si>
  <si>
    <t>Bohan Brian</t>
  </si>
  <si>
    <t>Branden Zhuojun</t>
  </si>
  <si>
    <t>Brian Houxian</t>
  </si>
  <si>
    <t>Cheng Yang (Charlie)</t>
  </si>
  <si>
    <t>Cimu Ryan</t>
  </si>
  <si>
    <t>Daniel Xin Ye</t>
  </si>
  <si>
    <t>Eason Yingxuan</t>
  </si>
  <si>
    <t>Eric Xinglong</t>
  </si>
  <si>
    <t>Feifan</t>
  </si>
  <si>
    <t>Felix Mingzhen</t>
  </si>
  <si>
    <t>Fiona Chenxi</t>
  </si>
  <si>
    <t>Hanson</t>
  </si>
  <si>
    <t>Hanxiao Lucas</t>
  </si>
  <si>
    <t>HaoLin</t>
  </si>
  <si>
    <t>Jeremy Han Hong</t>
  </si>
  <si>
    <t>Jiashu</t>
  </si>
  <si>
    <t>Julie</t>
  </si>
  <si>
    <t>Justin Han Yang</t>
  </si>
  <si>
    <t>Kaigen</t>
  </si>
  <si>
    <t>Kenny</t>
  </si>
  <si>
    <t>Leo (Yuheng)</t>
  </si>
  <si>
    <t>Leo Xiang Yu</t>
  </si>
  <si>
    <t>2019-1</t>
  </si>
  <si>
    <t>Mingyang</t>
  </si>
  <si>
    <t>Natalie Linxi</t>
  </si>
  <si>
    <t>Qingyun (Elly)</t>
  </si>
  <si>
    <t>Qitong (Leona)</t>
  </si>
  <si>
    <t>Roger Mingshi</t>
  </si>
  <si>
    <t>Ryan Xinyang</t>
  </si>
  <si>
    <t>Steven Xinlong</t>
  </si>
  <si>
    <t>Summer</t>
  </si>
  <si>
    <t>Tisha Yige</t>
  </si>
  <si>
    <t>Xiaoliang</t>
  </si>
  <si>
    <t>Yutong</t>
  </si>
  <si>
    <t>Zac</t>
  </si>
  <si>
    <t>Zhiqing</t>
  </si>
  <si>
    <t>Zirui (Rick)</t>
  </si>
  <si>
    <t>Lia</t>
  </si>
  <si>
    <t>Isaac An Chi</t>
  </si>
  <si>
    <t>Lian</t>
  </si>
  <si>
    <t>Leo Yitao</t>
  </si>
  <si>
    <t>Liang</t>
  </si>
  <si>
    <t>David Ye Cheng</t>
  </si>
  <si>
    <t>Hugo Junyu</t>
  </si>
  <si>
    <t>Nancy</t>
  </si>
  <si>
    <t>Neo Bohan</t>
  </si>
  <si>
    <t>Qixuan</t>
  </si>
  <si>
    <t>Ting</t>
  </si>
  <si>
    <t>Xibing</t>
  </si>
  <si>
    <t>Liao</t>
  </si>
  <si>
    <t>Adrian</t>
  </si>
  <si>
    <t>Chen Yu</t>
  </si>
  <si>
    <t>Hanyu (Hilda)</t>
  </si>
  <si>
    <t>Linye (Allen)</t>
  </si>
  <si>
    <t>Oliver Enhao</t>
  </si>
  <si>
    <t>Xiang-you</t>
  </si>
  <si>
    <t>Yu-Chen</t>
  </si>
  <si>
    <t>Yue-Xin</t>
  </si>
  <si>
    <t>Lieser</t>
  </si>
  <si>
    <t>Lilley</t>
  </si>
  <si>
    <t>Lim</t>
  </si>
  <si>
    <t>Benjamin U</t>
  </si>
  <si>
    <t>Jung Hun</t>
  </si>
  <si>
    <t>Lin</t>
  </si>
  <si>
    <t>Cameron Zi Han</t>
  </si>
  <si>
    <t>Fiona</t>
  </si>
  <si>
    <t>Jeffrey Rui Yang</t>
  </si>
  <si>
    <t>Kailong</t>
  </si>
  <si>
    <t>Katie Angel</t>
  </si>
  <si>
    <t>Kayley Xinyan</t>
  </si>
  <si>
    <t>Kenneth</t>
  </si>
  <si>
    <t>Lyndon</t>
  </si>
  <si>
    <t>Mascot</t>
  </si>
  <si>
    <t>Qianhao (Justin)</t>
  </si>
  <si>
    <t>Sophia Zilan</t>
  </si>
  <si>
    <t>Xianchen (Mason)</t>
  </si>
  <si>
    <t>Xin (Oliver)</t>
  </si>
  <si>
    <t>Zexin (Chris)</t>
  </si>
  <si>
    <t>Zihao</t>
  </si>
  <si>
    <t>Lineses</t>
  </si>
  <si>
    <t>Randy</t>
  </si>
  <si>
    <t>Lingeshan</t>
  </si>
  <si>
    <t>Ganasiyam</t>
  </si>
  <si>
    <t>Lino Serron</t>
  </si>
  <si>
    <t>Nahuel</t>
  </si>
  <si>
    <t>List</t>
  </si>
  <si>
    <t>Litt</t>
  </si>
  <si>
    <t>Zade</t>
  </si>
  <si>
    <t>Little</t>
  </si>
  <si>
    <t>Littlewood</t>
  </si>
  <si>
    <t>Tokusho</t>
  </si>
  <si>
    <t>Liu</t>
  </si>
  <si>
    <t>Bohan (Aries)</t>
  </si>
  <si>
    <t>Chloe Yiting</t>
  </si>
  <si>
    <t>Chuyang</t>
  </si>
  <si>
    <t>Elva</t>
  </si>
  <si>
    <t>Eric Jianchi</t>
  </si>
  <si>
    <t>Ethan Jinrong</t>
  </si>
  <si>
    <t>Gilbert</t>
  </si>
  <si>
    <t>Hanyuan</t>
  </si>
  <si>
    <t>Hongyue (Charlie)</t>
  </si>
  <si>
    <t>Joyce</t>
  </si>
  <si>
    <t>Lanjun</t>
  </si>
  <si>
    <t>Lucas JL</t>
  </si>
  <si>
    <t>Michael Jiachun</t>
  </si>
  <si>
    <t>Raymond</t>
  </si>
  <si>
    <t>Richard Jingjie</t>
  </si>
  <si>
    <t>Richie Bojun</t>
  </si>
  <si>
    <t>Roland</t>
  </si>
  <si>
    <t>Vicky</t>
  </si>
  <si>
    <t>William Rui</t>
  </si>
  <si>
    <t>Wilson</t>
  </si>
  <si>
    <t>Xinze (Angelina)</t>
  </si>
  <si>
    <t>Yilin</t>
  </si>
  <si>
    <t>Ysabel</t>
  </si>
  <si>
    <t>Yuhan Mia</t>
  </si>
  <si>
    <t>Zikun Kenneth</t>
  </si>
  <si>
    <t>Liyanapathirana</t>
  </si>
  <si>
    <t>Sanuli</t>
  </si>
  <si>
    <t>Lloyd</t>
  </si>
  <si>
    <t>Eva</t>
  </si>
  <si>
    <t>Lobanov</t>
  </si>
  <si>
    <t>Lobb</t>
  </si>
  <si>
    <t>Lobo</t>
  </si>
  <si>
    <t>Lockhart</t>
  </si>
  <si>
    <t>Loginov</t>
  </si>
  <si>
    <t>Vladimir</t>
  </si>
  <si>
    <t>Lok</t>
  </si>
  <si>
    <t>Neeton</t>
  </si>
  <si>
    <t>Loke</t>
  </si>
  <si>
    <t>Lomberg</t>
  </si>
  <si>
    <t>Hana</t>
  </si>
  <si>
    <t>Serena</t>
  </si>
  <si>
    <t>Sundeia</t>
  </si>
  <si>
    <t>Long</t>
  </si>
  <si>
    <t>Loo</t>
  </si>
  <si>
    <t>Ari</t>
  </si>
  <si>
    <t>Junzhong</t>
  </si>
  <si>
    <t>Loos</t>
  </si>
  <si>
    <t>Rick</t>
  </si>
  <si>
    <t>Loretan</t>
  </si>
  <si>
    <t>Alf</t>
  </si>
  <si>
    <t>Yizhou (Isaac)</t>
  </si>
  <si>
    <t>Louden</t>
  </si>
  <si>
    <t>Lourenco</t>
  </si>
  <si>
    <t>Lovelace</t>
  </si>
  <si>
    <t>Louie</t>
  </si>
  <si>
    <t>Low</t>
  </si>
  <si>
    <t>Yu Jie</t>
  </si>
  <si>
    <t>Lower</t>
  </si>
  <si>
    <t>Loy</t>
  </si>
  <si>
    <t>Nathanael</t>
  </si>
  <si>
    <t>Lu</t>
  </si>
  <si>
    <t>Annabel</t>
  </si>
  <si>
    <t>Apple</t>
  </si>
  <si>
    <t>Chelsea Sijia</t>
  </si>
  <si>
    <t>Haowen</t>
  </si>
  <si>
    <t>Jeremiah Zenghan</t>
  </si>
  <si>
    <t>Oscar Yuxin</t>
  </si>
  <si>
    <t>Oumaier</t>
  </si>
  <si>
    <t>Tommy</t>
  </si>
  <si>
    <t>Vincent Xinyi</t>
  </si>
  <si>
    <t>Xiahan (Luna)</t>
  </si>
  <si>
    <t>Luamanuvae</t>
  </si>
  <si>
    <t>Landen</t>
  </si>
  <si>
    <t>Luffmann</t>
  </si>
  <si>
    <t>Aled</t>
  </si>
  <si>
    <t>Rongomaiira</t>
  </si>
  <si>
    <t>Lukey</t>
  </si>
  <si>
    <t>Stephen G</t>
  </si>
  <si>
    <t>Lukic</t>
  </si>
  <si>
    <t>Lung</t>
  </si>
  <si>
    <t>Forrest</t>
  </si>
  <si>
    <t>Luo</t>
  </si>
  <si>
    <t>Kane Ruike</t>
  </si>
  <si>
    <t>Katrina</t>
  </si>
  <si>
    <t>Roger</t>
  </si>
  <si>
    <t>Luukonen</t>
  </si>
  <si>
    <t>Marius</t>
  </si>
  <si>
    <t>Lyall</t>
  </si>
  <si>
    <t>Lynch</t>
  </si>
  <si>
    <t>Lyu</t>
  </si>
  <si>
    <t>Bozhao (Max)</t>
  </si>
  <si>
    <t>Ma</t>
  </si>
  <si>
    <t>Anna</t>
  </si>
  <si>
    <t>Michael Yanhe</t>
  </si>
  <si>
    <t>Michael Yu</t>
  </si>
  <si>
    <t>Roy</t>
  </si>
  <si>
    <t>Zhiwang (Raymond)</t>
  </si>
  <si>
    <t>Maarka</t>
  </si>
  <si>
    <t>Vatsal</t>
  </si>
  <si>
    <t>MacCulloch</t>
  </si>
  <si>
    <t>Harold</t>
  </si>
  <si>
    <t>MacDonald</t>
  </si>
  <si>
    <t>MacFarlane</t>
  </si>
  <si>
    <t>Magnus</t>
  </si>
  <si>
    <t>MacKenzie</t>
  </si>
  <si>
    <t>MacLeod</t>
  </si>
  <si>
    <t>Macdonald</t>
  </si>
  <si>
    <t>Mackay</t>
  </si>
  <si>
    <t>Mackie</t>
  </si>
  <si>
    <t>Mackle</t>
  </si>
  <si>
    <t>Benjamin C</t>
  </si>
  <si>
    <t>Emmett</t>
  </si>
  <si>
    <t>Macleod</t>
  </si>
  <si>
    <t>Scott K</t>
  </si>
  <si>
    <t>Macmaster</t>
  </si>
  <si>
    <t>Sen</t>
  </si>
  <si>
    <t>Madamba</t>
  </si>
  <si>
    <t>Maddala</t>
  </si>
  <si>
    <t>Jashmitha</t>
  </si>
  <si>
    <t>Madhav</t>
  </si>
  <si>
    <t>Aanand</t>
  </si>
  <si>
    <t>Madhavan</t>
  </si>
  <si>
    <t>Kugan</t>
  </si>
  <si>
    <t>Madhiraju</t>
  </si>
  <si>
    <t>Jaswitha</t>
  </si>
  <si>
    <t>Mafi-Manu</t>
  </si>
  <si>
    <t>Melaia</t>
  </si>
  <si>
    <t>Magracia</t>
  </si>
  <si>
    <t>Ivan Mel</t>
  </si>
  <si>
    <t>Maguire</t>
  </si>
  <si>
    <t>Mahjor</t>
  </si>
  <si>
    <t>Jalal</t>
  </si>
  <si>
    <t>Mai</t>
  </si>
  <si>
    <t>Zitai (Tiger)</t>
  </si>
  <si>
    <t>Maiava</t>
  </si>
  <si>
    <t>Maldeni</t>
  </si>
  <si>
    <t>Raveen Lakmewan</t>
  </si>
  <si>
    <t>Malik</t>
  </si>
  <si>
    <t>Numair</t>
  </si>
  <si>
    <t>Maling</t>
  </si>
  <si>
    <t>Mallappa</t>
  </si>
  <si>
    <t>Santosh</t>
  </si>
  <si>
    <t>Mallinson</t>
  </si>
  <si>
    <t>Malton</t>
  </si>
  <si>
    <t>Isabella</t>
  </si>
  <si>
    <t>Malton-Lardelli</t>
  </si>
  <si>
    <t>Sophyra</t>
  </si>
  <si>
    <t>Mambo</t>
  </si>
  <si>
    <t>Blessed</t>
  </si>
  <si>
    <t>Manathunge</t>
  </si>
  <si>
    <t>Ranuga</t>
  </si>
  <si>
    <t>Mandawaria</t>
  </si>
  <si>
    <t>Himanshu</t>
  </si>
  <si>
    <t>Mangaldeep</t>
  </si>
  <si>
    <t>Sushen Janaki</t>
  </si>
  <si>
    <t>Mangera</t>
  </si>
  <si>
    <t>Mani</t>
  </si>
  <si>
    <t>Ilir</t>
  </si>
  <si>
    <t>Manickavasagam</t>
  </si>
  <si>
    <t>Arun Kuma</t>
  </si>
  <si>
    <t>Manikandan</t>
  </si>
  <si>
    <t>Veera Deva Bharathi</t>
  </si>
  <si>
    <t>Manktelow</t>
  </si>
  <si>
    <t>Mann</t>
  </si>
  <si>
    <t>Isa</t>
  </si>
  <si>
    <t>Manogaran</t>
  </si>
  <si>
    <t>Venkat</t>
  </si>
  <si>
    <t>Manoharan</t>
  </si>
  <si>
    <t>Aditya</t>
  </si>
  <si>
    <t>Sivaram</t>
  </si>
  <si>
    <t>Mansell</t>
  </si>
  <si>
    <t>Manson</t>
  </si>
  <si>
    <t>Manu</t>
  </si>
  <si>
    <t>Mala</t>
  </si>
  <si>
    <t>Mao</t>
  </si>
  <si>
    <t>Daqi</t>
  </si>
  <si>
    <t>Marais</t>
  </si>
  <si>
    <t>Maratas</t>
  </si>
  <si>
    <t>Joey</t>
  </si>
  <si>
    <t>Mardhani</t>
  </si>
  <si>
    <t>Tanish</t>
  </si>
  <si>
    <t>Mariott</t>
  </si>
  <si>
    <t>Rehua</t>
  </si>
  <si>
    <t>Helmut S</t>
  </si>
  <si>
    <t>PNG</t>
  </si>
  <si>
    <t>Marney</t>
  </si>
  <si>
    <t>Marowa</t>
  </si>
  <si>
    <t>Munyaradzi</t>
  </si>
  <si>
    <t>Tinashe</t>
  </si>
  <si>
    <t>Marriner</t>
  </si>
  <si>
    <t>Marriott</t>
  </si>
  <si>
    <t>Marshall</t>
  </si>
  <si>
    <t>Vanryan</t>
  </si>
  <si>
    <t>2011-2</t>
  </si>
  <si>
    <t>Saxon</t>
  </si>
  <si>
    <t>Marve</t>
  </si>
  <si>
    <t>Emmanuel</t>
  </si>
  <si>
    <t>Rafael</t>
  </si>
  <si>
    <t>Marzuki</t>
  </si>
  <si>
    <t>Quinn</t>
  </si>
  <si>
    <t>Massey</t>
  </si>
  <si>
    <t>Masters</t>
  </si>
  <si>
    <t>Andrew D</t>
  </si>
  <si>
    <t>SCO</t>
  </si>
  <si>
    <t>Mateo Laserna</t>
  </si>
  <si>
    <t>Mathangi</t>
  </si>
  <si>
    <t>Maneesh</t>
  </si>
  <si>
    <t>Matich</t>
  </si>
  <si>
    <t>Troy</t>
  </si>
  <si>
    <t>Matta</t>
  </si>
  <si>
    <t>Anaya</t>
  </si>
  <si>
    <t>Anika</t>
  </si>
  <si>
    <t>Matthews</t>
  </si>
  <si>
    <t>Riadin</t>
  </si>
  <si>
    <t>Mattingley</t>
  </si>
  <si>
    <t>Mattocks</t>
  </si>
  <si>
    <t>Mavaram</t>
  </si>
  <si>
    <t>Eashan</t>
  </si>
  <si>
    <t>Mavre</t>
  </si>
  <si>
    <t>Rafeal</t>
  </si>
  <si>
    <t>Mawson</t>
  </si>
  <si>
    <t>Lachlann</t>
  </si>
  <si>
    <t>Mayer</t>
  </si>
  <si>
    <t>ISR</t>
  </si>
  <si>
    <t>Uri</t>
  </si>
  <si>
    <t>McAvoy</t>
  </si>
  <si>
    <t>Paul L</t>
  </si>
  <si>
    <t>McCaffrey</t>
  </si>
  <si>
    <t>McCarthy</t>
  </si>
  <si>
    <t>Katrine</t>
  </si>
  <si>
    <t>McClintock</t>
  </si>
  <si>
    <t>McClory</t>
  </si>
  <si>
    <t>McClura</t>
  </si>
  <si>
    <t>McCollum</t>
  </si>
  <si>
    <t>McConnell</t>
  </si>
  <si>
    <t>McCullough</t>
  </si>
  <si>
    <t>McDermott</t>
  </si>
  <si>
    <t>Calan</t>
  </si>
  <si>
    <t>McDonald</t>
  </si>
  <si>
    <t>Ivy</t>
  </si>
  <si>
    <t>John A</t>
  </si>
  <si>
    <t>PN</t>
  </si>
  <si>
    <t>2017-1</t>
  </si>
  <si>
    <t>Logan D</t>
  </si>
  <si>
    <t>McDougall</t>
  </si>
  <si>
    <t>Euan</t>
  </si>
  <si>
    <t>Sylvia</t>
  </si>
  <si>
    <t>McEvoy</t>
  </si>
  <si>
    <t>McEwen</t>
  </si>
  <si>
    <t>Matheson</t>
  </si>
  <si>
    <t>McGowan</t>
  </si>
  <si>
    <t>McHattan</t>
  </si>
  <si>
    <t>Deckquinn</t>
  </si>
  <si>
    <t>McIntosh</t>
  </si>
  <si>
    <t>Fen</t>
  </si>
  <si>
    <t>McKay</t>
  </si>
  <si>
    <t>McKee</t>
  </si>
  <si>
    <t>McKegg</t>
  </si>
  <si>
    <t>Keegan</t>
  </si>
  <si>
    <t>McKellar</t>
  </si>
  <si>
    <t>McKenzie</t>
  </si>
  <si>
    <t>Peter D</t>
  </si>
  <si>
    <t>McKerras</t>
  </si>
  <si>
    <t>2014-2</t>
  </si>
  <si>
    <t>McKinlay</t>
  </si>
  <si>
    <t>Nicholas R D</t>
  </si>
  <si>
    <t>McLaren</t>
  </si>
  <si>
    <t>Leonard J</t>
  </si>
  <si>
    <t>McLean</t>
  </si>
  <si>
    <t>McLeay</t>
  </si>
  <si>
    <t>McLeod</t>
  </si>
  <si>
    <t>Tyrone</t>
  </si>
  <si>
    <t>McMillan-Miles</t>
  </si>
  <si>
    <t>Mojo</t>
  </si>
  <si>
    <t>McNabb</t>
  </si>
  <si>
    <t>Ashlee-Deanna</t>
  </si>
  <si>
    <t>Matthew D</t>
  </si>
  <si>
    <t>McNeil</t>
  </si>
  <si>
    <t>Cole</t>
  </si>
  <si>
    <t>McNeill</t>
  </si>
  <si>
    <t>McPherson</t>
  </si>
  <si>
    <t>Timothy J</t>
  </si>
  <si>
    <t>McQuiod</t>
  </si>
  <si>
    <t>McRae</t>
  </si>
  <si>
    <t>Mears</t>
  </si>
  <si>
    <t>Mediavillo</t>
  </si>
  <si>
    <t>Ryu</t>
  </si>
  <si>
    <t>Mehta</t>
  </si>
  <si>
    <t>Mei</t>
  </si>
  <si>
    <t>Jenifer Tingyu</t>
  </si>
  <si>
    <t>Melville</t>
  </si>
  <si>
    <t>Membrere</t>
  </si>
  <si>
    <t>Briene</t>
  </si>
  <si>
    <t>Men</t>
  </si>
  <si>
    <t>Mencl</t>
  </si>
  <si>
    <t>Vitek</t>
  </si>
  <si>
    <t>Mendis</t>
  </si>
  <si>
    <t>Thehas</t>
  </si>
  <si>
    <t>Meng</t>
  </si>
  <si>
    <t>Dexuan (Derek)</t>
  </si>
  <si>
    <t>Harrison Xiang Zhi</t>
  </si>
  <si>
    <t>Hayden He</t>
  </si>
  <si>
    <t>Menon</t>
  </si>
  <si>
    <t>Adishankar</t>
  </si>
  <si>
    <t>Menzies</t>
  </si>
  <si>
    <t>Meravanage</t>
  </si>
  <si>
    <t>Satwik</t>
  </si>
  <si>
    <t>Merrick</t>
  </si>
  <si>
    <t>Dave</t>
  </si>
  <si>
    <t>Metge</t>
  </si>
  <si>
    <t>J Nigel</t>
  </si>
  <si>
    <t>Miao</t>
  </si>
  <si>
    <t>Hongyi (Louie)</t>
  </si>
  <si>
    <t>Robbie</t>
  </si>
  <si>
    <t>Middelburg</t>
  </si>
  <si>
    <t>Mikulich</t>
  </si>
  <si>
    <t>Vasily</t>
  </si>
  <si>
    <t>Milford-Stevens</t>
  </si>
  <si>
    <t>Miller</t>
  </si>
  <si>
    <t>Milligan</t>
  </si>
  <si>
    <t>Helen</t>
  </si>
  <si>
    <t>Milliken</t>
  </si>
  <si>
    <t>Mills</t>
  </si>
  <si>
    <t>Milne</t>
  </si>
  <si>
    <t>Josef</t>
  </si>
  <si>
    <t>Milsom</t>
  </si>
  <si>
    <t>Marcel</t>
  </si>
  <si>
    <t>Mir</t>
  </si>
  <si>
    <t>Horacio</t>
  </si>
  <si>
    <t>Miriyala</t>
  </si>
  <si>
    <t>Rama Rao</t>
  </si>
  <si>
    <t>2014-1</t>
  </si>
  <si>
    <t>Sreenikesh</t>
  </si>
  <si>
    <t>Mironov</t>
  </si>
  <si>
    <t>Mischke</t>
  </si>
  <si>
    <t>Andreas</t>
  </si>
  <si>
    <t>GER</t>
  </si>
  <si>
    <t>Mitchel</t>
  </si>
  <si>
    <t>Mittal</t>
  </si>
  <si>
    <t>Vansh</t>
  </si>
  <si>
    <t>Mo</t>
  </si>
  <si>
    <t>Mobbs</t>
  </si>
  <si>
    <t>Modi</t>
  </si>
  <si>
    <t>Krish</t>
  </si>
  <si>
    <t>Moffitt</t>
  </si>
  <si>
    <t>Moh</t>
  </si>
  <si>
    <t>Mohammadi</t>
  </si>
  <si>
    <t>Mohan</t>
  </si>
  <si>
    <t>Mohanakrishnan</t>
  </si>
  <si>
    <t>Dhanvanth</t>
  </si>
  <si>
    <t>Mok</t>
  </si>
  <si>
    <t>Monaghan</t>
  </si>
  <si>
    <t>Monk</t>
  </si>
  <si>
    <t>Arden</t>
  </si>
  <si>
    <t>Moolman</t>
  </si>
  <si>
    <t>Nate</t>
  </si>
  <si>
    <t>Moore</t>
  </si>
  <si>
    <t>Moravek</t>
  </si>
  <si>
    <t>Radek</t>
  </si>
  <si>
    <t>CZE</t>
  </si>
  <si>
    <t>Moreno</t>
  </si>
  <si>
    <t>Cristian</t>
  </si>
  <si>
    <t>Morfey</t>
  </si>
  <si>
    <t>Morgan-Cao</t>
  </si>
  <si>
    <t>Moriarity</t>
  </si>
  <si>
    <t>Lockie</t>
  </si>
  <si>
    <t>Morrell</t>
  </si>
  <si>
    <t>Morris</t>
  </si>
  <si>
    <t>Morrison</t>
  </si>
  <si>
    <t>Morse</t>
  </si>
  <si>
    <t>Morten</t>
  </si>
  <si>
    <t>Moses</t>
  </si>
  <si>
    <t>Moshakova</t>
  </si>
  <si>
    <t>Elena</t>
  </si>
  <si>
    <t>Mountfort</t>
  </si>
  <si>
    <t>Moxham</t>
  </si>
  <si>
    <t>Caspar</t>
  </si>
  <si>
    <t>Mu</t>
  </si>
  <si>
    <t>Zimo (Damon)</t>
  </si>
  <si>
    <t>Muchenthula</t>
  </si>
  <si>
    <t>Anil K R</t>
  </si>
  <si>
    <t>Mudaliar</t>
  </si>
  <si>
    <t>Rohit</t>
  </si>
  <si>
    <t>Tarun</t>
  </si>
  <si>
    <t>Mukerji</t>
  </si>
  <si>
    <t>Vedan</t>
  </si>
  <si>
    <t>Mukkattu</t>
  </si>
  <si>
    <t>Mulholland</t>
  </si>
  <si>
    <t>Ihaia</t>
  </si>
  <si>
    <t>Mulinder</t>
  </si>
  <si>
    <t>Mundra</t>
  </si>
  <si>
    <t>Shourya</t>
  </si>
  <si>
    <t>Munim</t>
  </si>
  <si>
    <t>Munro</t>
  </si>
  <si>
    <t>Murphy</t>
  </si>
  <si>
    <t>Muntz</t>
  </si>
  <si>
    <t>Carrig</t>
  </si>
  <si>
    <t>Raigne</t>
  </si>
  <si>
    <t>Murugesan</t>
  </si>
  <si>
    <t>Anand</t>
  </si>
  <si>
    <t>Mutch</t>
  </si>
  <si>
    <t>Muthu</t>
  </si>
  <si>
    <t>Vishwanath</t>
  </si>
  <si>
    <t>Muthukoori</t>
  </si>
  <si>
    <t>Chandrababu</t>
  </si>
  <si>
    <t>Muthukumaran</t>
  </si>
  <si>
    <t>Sriram</t>
  </si>
  <si>
    <t>Myadam</t>
  </si>
  <si>
    <t>Vardhan Sai</t>
  </si>
  <si>
    <t>Myers</t>
  </si>
  <si>
    <t>Mylapur</t>
  </si>
  <si>
    <t>Advaith</t>
  </si>
  <si>
    <t>Nagorski</t>
  </si>
  <si>
    <t>Shiven</t>
  </si>
  <si>
    <t>Nailon</t>
  </si>
  <si>
    <t>Redentor</t>
  </si>
  <si>
    <t>Najafi</t>
  </si>
  <si>
    <t>Mustafa</t>
  </si>
  <si>
    <t>Nakai</t>
  </si>
  <si>
    <t>Nakatsuji</t>
  </si>
  <si>
    <t>Namal Gomuwage</t>
  </si>
  <si>
    <t>Dinuja Hiran</t>
  </si>
  <si>
    <t>Namoa</t>
  </si>
  <si>
    <t>Napier</t>
  </si>
  <si>
    <t>Narapareddy</t>
  </si>
  <si>
    <t>Jaishnav</t>
  </si>
  <si>
    <t>Narayan</t>
  </si>
  <si>
    <t>Sanjay</t>
  </si>
  <si>
    <t>Nascimento</t>
  </si>
  <si>
    <t>Nasimi</t>
  </si>
  <si>
    <t>Kya</t>
  </si>
  <si>
    <t>Nazeer</t>
  </si>
  <si>
    <t>Afique M</t>
  </si>
  <si>
    <t>Nedyhalov</t>
  </si>
  <si>
    <t>Olefsandr</t>
  </si>
  <si>
    <t>Neguun</t>
  </si>
  <si>
    <t>Enkhbayar</t>
  </si>
  <si>
    <t>MGL</t>
  </si>
  <si>
    <t>Nelson</t>
  </si>
  <si>
    <t>Edwin (Ted)</t>
  </si>
  <si>
    <t>Nengomasha</t>
  </si>
  <si>
    <t>Ness</t>
  </si>
  <si>
    <t>Newell</t>
  </si>
  <si>
    <t>Newton</t>
  </si>
  <si>
    <t>Kotua</t>
  </si>
  <si>
    <t>Ng</t>
  </si>
  <si>
    <t>Lok Jim (Lauren)</t>
  </si>
  <si>
    <t>Nguyen</t>
  </si>
  <si>
    <t>Bao Le Minh</t>
  </si>
  <si>
    <t>Dang Quang Thanh</t>
  </si>
  <si>
    <t>Ta Cong Minh</t>
  </si>
  <si>
    <t>Tin Tin</t>
  </si>
  <si>
    <t>Toan</t>
  </si>
  <si>
    <t>Viet</t>
  </si>
  <si>
    <t>Nhim</t>
  </si>
  <si>
    <t>Ni</t>
  </si>
  <si>
    <t>Qixiang</t>
  </si>
  <si>
    <t>Nicholls</t>
  </si>
  <si>
    <t>Nicholson</t>
  </si>
  <si>
    <t>TH</t>
  </si>
  <si>
    <t>Niha</t>
  </si>
  <si>
    <t>Nijman</t>
  </si>
  <si>
    <t>Nimmakayala</t>
  </si>
  <si>
    <t>Satya Prasad</t>
  </si>
  <si>
    <t>Srirama Vikhyath</t>
  </si>
  <si>
    <t>Ning</t>
  </si>
  <si>
    <t>Eric Shengzhe</t>
  </si>
  <si>
    <t>Ethan Shengdi</t>
  </si>
  <si>
    <t>Isabelle Yixuan</t>
  </si>
  <si>
    <t>Zijin</t>
  </si>
  <si>
    <t>Nisa</t>
  </si>
  <si>
    <t>Hildon</t>
  </si>
  <si>
    <t>Niu</t>
  </si>
  <si>
    <t>Noble</t>
  </si>
  <si>
    <t>Mark F</t>
  </si>
  <si>
    <t>Nokes</t>
  </si>
  <si>
    <t>Roger I</t>
  </si>
  <si>
    <t>Noone</t>
  </si>
  <si>
    <t>Noronha</t>
  </si>
  <si>
    <t>Norrie</t>
  </si>
  <si>
    <t>Norriss</t>
  </si>
  <si>
    <t>North</t>
  </si>
  <si>
    <t>Norton</t>
  </si>
  <si>
    <t>Notley</t>
  </si>
  <si>
    <t>David G</t>
  </si>
  <si>
    <t>Noye</t>
  </si>
  <si>
    <t>Kaydence</t>
  </si>
  <si>
    <t>Nozaki</t>
  </si>
  <si>
    <t>Kohtaro</t>
  </si>
  <si>
    <t>Shuntaro</t>
  </si>
  <si>
    <t>Nunna Anandan</t>
  </si>
  <si>
    <t>Divyesh</t>
  </si>
  <si>
    <t>Nyberg</t>
  </si>
  <si>
    <t>O'Brien</t>
  </si>
  <si>
    <t>Jarrod</t>
  </si>
  <si>
    <t>O'Callaghan</t>
  </si>
  <si>
    <t>Levi</t>
  </si>
  <si>
    <t>O'Dempsey</t>
  </si>
  <si>
    <t>O'Donnell</t>
  </si>
  <si>
    <t>O'Donovan</t>
  </si>
  <si>
    <t>Rylan</t>
  </si>
  <si>
    <t>O'Flaherty</t>
  </si>
  <si>
    <t>Alyssa</t>
  </si>
  <si>
    <t>O'Grady</t>
  </si>
  <si>
    <t>Cullum</t>
  </si>
  <si>
    <t>O'Kane</t>
  </si>
  <si>
    <t>O'Rorke</t>
  </si>
  <si>
    <t>O'Rourke</t>
  </si>
  <si>
    <t>Dorian</t>
  </si>
  <si>
    <t>Obeidat</t>
  </si>
  <si>
    <t>Hamzeh</t>
  </si>
  <si>
    <t>Oberholzer</t>
  </si>
  <si>
    <t>Ryno</t>
  </si>
  <si>
    <t>Og</t>
  </si>
  <si>
    <t>Oh</t>
  </si>
  <si>
    <t>Oliveria</t>
  </si>
  <si>
    <t>Olmedo</t>
  </si>
  <si>
    <t>Omlang</t>
  </si>
  <si>
    <t>Denzel</t>
  </si>
  <si>
    <t>Ong</t>
  </si>
  <si>
    <t>Rommel</t>
  </si>
  <si>
    <t>Winnie</t>
  </si>
  <si>
    <t>1997-2</t>
  </si>
  <si>
    <t>Ongchangco</t>
  </si>
  <si>
    <t>Essa</t>
  </si>
  <si>
    <t>Ongcoy</t>
  </si>
  <si>
    <t>Reniza</t>
  </si>
  <si>
    <t>Onilongo</t>
  </si>
  <si>
    <t>Orlee</t>
  </si>
  <si>
    <t>Ophir</t>
  </si>
  <si>
    <t>Maayan</t>
  </si>
  <si>
    <t>Ord</t>
  </si>
  <si>
    <t>Ormandy</t>
  </si>
  <si>
    <t>Ortanez</t>
  </si>
  <si>
    <t>Kirsean</t>
  </si>
  <si>
    <t>Osborne</t>
  </si>
  <si>
    <t>Freddie</t>
  </si>
  <si>
    <t>Oseki</t>
  </si>
  <si>
    <t>Oshri</t>
  </si>
  <si>
    <t>Ou</t>
  </si>
  <si>
    <t>Jessica</t>
  </si>
  <si>
    <t>Ouyang</t>
  </si>
  <si>
    <t>Padungkittimal</t>
  </si>
  <si>
    <t>Phantaj Kuhn</t>
  </si>
  <si>
    <t>Paenga</t>
  </si>
  <si>
    <t>Rayne</t>
  </si>
  <si>
    <t>Page</t>
  </si>
  <si>
    <t>Pageot</t>
  </si>
  <si>
    <t>Matteo</t>
  </si>
  <si>
    <t>Pai</t>
  </si>
  <si>
    <t>Sanay Sainath</t>
  </si>
  <si>
    <t>Sia Sainath</t>
  </si>
  <si>
    <t>Paino</t>
  </si>
  <si>
    <t>Roberto Ricardo</t>
  </si>
  <si>
    <t>Painuthara</t>
  </si>
  <si>
    <t>Pakenham</t>
  </si>
  <si>
    <t>Pal</t>
  </si>
  <si>
    <t>Palmer</t>
  </si>
  <si>
    <t>Pammi</t>
  </si>
  <si>
    <t>Karun Krishna</t>
  </si>
  <si>
    <t>Pan</t>
  </si>
  <si>
    <t>Alexander Hanrui</t>
  </si>
  <si>
    <t>Angelina Yiru</t>
  </si>
  <si>
    <t>Brendan</t>
  </si>
  <si>
    <t>Celine Yuxin</t>
  </si>
  <si>
    <t>Litong (Jayden)</t>
  </si>
  <si>
    <t>Pandey</t>
  </si>
  <si>
    <t>Parth</t>
  </si>
  <si>
    <t>Pang</t>
  </si>
  <si>
    <t>Paniani</t>
  </si>
  <si>
    <t>Marcus Kauri</t>
  </si>
  <si>
    <t>Pannila</t>
  </si>
  <si>
    <t>Suhad</t>
  </si>
  <si>
    <t>Panth</t>
  </si>
  <si>
    <t>Kishore</t>
  </si>
  <si>
    <t>Paovale</t>
  </si>
  <si>
    <t>Roi</t>
  </si>
  <si>
    <t>Papanui</t>
  </si>
  <si>
    <t>Aariana</t>
  </si>
  <si>
    <t>Paramatharan</t>
  </si>
  <si>
    <t>Yaathavan</t>
  </si>
  <si>
    <t>Parekh</t>
  </si>
  <si>
    <t>Raeha Siddharth</t>
  </si>
  <si>
    <t>Parfene</t>
  </si>
  <si>
    <t>Horatiu</t>
  </si>
  <si>
    <t>Paris</t>
  </si>
  <si>
    <t>Philip O</t>
  </si>
  <si>
    <t>Park</t>
  </si>
  <si>
    <t>Jeongmin</t>
  </si>
  <si>
    <t>Ji Hu</t>
  </si>
  <si>
    <t>Jioh</t>
  </si>
  <si>
    <t>Sungju</t>
  </si>
  <si>
    <t>Yunju</t>
  </si>
  <si>
    <t>Park-Tamati</t>
  </si>
  <si>
    <t>Philli</t>
  </si>
  <si>
    <t>Parlato</t>
  </si>
  <si>
    <t>Emily</t>
  </si>
  <si>
    <t>Parlby</t>
  </si>
  <si>
    <t>Raine</t>
  </si>
  <si>
    <t>Parsad</t>
  </si>
  <si>
    <t>Vedik</t>
  </si>
  <si>
    <t>Parthak</t>
  </si>
  <si>
    <t>Rudra</t>
  </si>
  <si>
    <t>Divsha</t>
  </si>
  <si>
    <t>Sarvesh</t>
  </si>
  <si>
    <t>Parvizi</t>
  </si>
  <si>
    <t>Patdu</t>
  </si>
  <si>
    <t>Ariel A</t>
  </si>
  <si>
    <t>Patel</t>
  </si>
  <si>
    <t>Akash Jayantkumar</t>
  </si>
  <si>
    <t>Rishit</t>
  </si>
  <si>
    <t>Paterson</t>
  </si>
  <si>
    <t>Pathak</t>
  </si>
  <si>
    <t>Patros</t>
  </si>
  <si>
    <t>Panos</t>
  </si>
  <si>
    <t>Patterson</t>
  </si>
  <si>
    <t>Binny</t>
  </si>
  <si>
    <t>Tarun Dylan</t>
  </si>
  <si>
    <t>Paulsen</t>
  </si>
  <si>
    <t>Jens</t>
  </si>
  <si>
    <t>Pavaskar</t>
  </si>
  <si>
    <t>Paxton</t>
  </si>
  <si>
    <t>Payne</t>
  </si>
  <si>
    <t>Paz</t>
  </si>
  <si>
    <t>Rolando</t>
  </si>
  <si>
    <t>Peak</t>
  </si>
  <si>
    <t>Pedda Nagir</t>
  </si>
  <si>
    <t>Shresta</t>
  </si>
  <si>
    <t>Peeni</t>
  </si>
  <si>
    <t>Samuel-Tii</t>
  </si>
  <si>
    <t>Peers</t>
  </si>
  <si>
    <t>Pegler</t>
  </si>
  <si>
    <t>Pei</t>
  </si>
  <si>
    <t>Yanshuo</t>
  </si>
  <si>
    <t>Pender</t>
  </si>
  <si>
    <t>Van</t>
  </si>
  <si>
    <t>Pendharkar</t>
  </si>
  <si>
    <t>Ajit</t>
  </si>
  <si>
    <t>Pendrey</t>
  </si>
  <si>
    <t>Pene</t>
  </si>
  <si>
    <t>Tiwa</t>
  </si>
  <si>
    <t>Peng</t>
  </si>
  <si>
    <t>Kerry (Haiyan)</t>
  </si>
  <si>
    <t>Shengzhou (Jayden)</t>
  </si>
  <si>
    <t>Penwarden</t>
  </si>
  <si>
    <t>Roam</t>
  </si>
  <si>
    <t>Peoples</t>
  </si>
  <si>
    <t>Bobby</t>
  </si>
  <si>
    <t>Percival</t>
  </si>
  <si>
    <t>Perera</t>
  </si>
  <si>
    <t>Oshadha</t>
  </si>
  <si>
    <t>Rakitha</t>
  </si>
  <si>
    <t>Ranya</t>
  </si>
  <si>
    <t>Peri</t>
  </si>
  <si>
    <t>Tamarere</t>
  </si>
  <si>
    <t>Perrin</t>
  </si>
  <si>
    <t>Brent</t>
  </si>
  <si>
    <t>Peters</t>
  </si>
  <si>
    <t>Petersen</t>
  </si>
  <si>
    <t>Oscar M</t>
  </si>
  <si>
    <t>Petreski</t>
  </si>
  <si>
    <t>Filip</t>
  </si>
  <si>
    <t>2008-3</t>
  </si>
  <si>
    <t>Petterson</t>
  </si>
  <si>
    <t>Pfeiffer</t>
  </si>
  <si>
    <t>Ernesto</t>
  </si>
  <si>
    <t>Pfister</t>
  </si>
  <si>
    <t>Bernard</t>
  </si>
  <si>
    <t>Pham</t>
  </si>
  <si>
    <t>Dang Khoi</t>
  </si>
  <si>
    <t>Tuan</t>
  </si>
  <si>
    <t>Vu</t>
  </si>
  <si>
    <t>Pham Watson</t>
  </si>
  <si>
    <t>Lena May</t>
  </si>
  <si>
    <t>Liam Richard</t>
  </si>
  <si>
    <t>Maya An</t>
  </si>
  <si>
    <t>Sara An</t>
  </si>
  <si>
    <t>Phan</t>
  </si>
  <si>
    <t>Ivanka</t>
  </si>
  <si>
    <t>Phillips</t>
  </si>
  <si>
    <t>Brooke</t>
  </si>
  <si>
    <t>1998-2</t>
  </si>
  <si>
    <t>Picard</t>
  </si>
  <si>
    <t>Picken</t>
  </si>
  <si>
    <t>Pickering</t>
  </si>
  <si>
    <t>Piggott</t>
  </si>
  <si>
    <t>Austen</t>
  </si>
  <si>
    <t>Pilaka</t>
  </si>
  <si>
    <t>Mahidhar</t>
  </si>
  <si>
    <t>Piner</t>
  </si>
  <si>
    <t>Pinic</t>
  </si>
  <si>
    <t>Noel</t>
  </si>
  <si>
    <t>Pitt</t>
  </si>
  <si>
    <t>Michael D T</t>
  </si>
  <si>
    <t>Piwari</t>
  </si>
  <si>
    <t>Dylan Tama</t>
  </si>
  <si>
    <t>Pizzi</t>
  </si>
  <si>
    <t>Dario</t>
  </si>
  <si>
    <t>Plapp</t>
  </si>
  <si>
    <t>Po'e-Tofaeono</t>
  </si>
  <si>
    <t>Grayson</t>
  </si>
  <si>
    <t>Tyleah</t>
  </si>
  <si>
    <t>Pollard</t>
  </si>
  <si>
    <t>Pollock</t>
  </si>
  <si>
    <t>Gavin</t>
  </si>
  <si>
    <t>Polyntcev</t>
  </si>
  <si>
    <t>Ponczek</t>
  </si>
  <si>
    <t>Amit</t>
  </si>
  <si>
    <t>Yonatan</t>
  </si>
  <si>
    <t>Poojary</t>
  </si>
  <si>
    <t>Ronav</t>
  </si>
  <si>
    <t>Popata</t>
  </si>
  <si>
    <t>Wiremu</t>
  </si>
  <si>
    <t>Pope</t>
  </si>
  <si>
    <t>Postma</t>
  </si>
  <si>
    <t>Potter</t>
  </si>
  <si>
    <t>Potze</t>
  </si>
  <si>
    <t>Pou</t>
  </si>
  <si>
    <t>Jaziah</t>
  </si>
  <si>
    <t>Poulton</t>
  </si>
  <si>
    <t>Powell</t>
  </si>
  <si>
    <t>Darwin</t>
  </si>
  <si>
    <t>Power</t>
  </si>
  <si>
    <t>Powis</t>
  </si>
  <si>
    <t>Raphael</t>
  </si>
  <si>
    <t>BEL</t>
  </si>
  <si>
    <t>Powlesland</t>
  </si>
  <si>
    <t>Brogan</t>
  </si>
  <si>
    <t>FIJ</t>
  </si>
  <si>
    <t>Prasad</t>
  </si>
  <si>
    <t>Armaan</t>
  </si>
  <si>
    <t>Ishaan</t>
  </si>
  <si>
    <t>Jaysal</t>
  </si>
  <si>
    <t>Prebble</t>
  </si>
  <si>
    <t>Preeyansh</t>
  </si>
  <si>
    <t>Roul</t>
  </si>
  <si>
    <t>Preiss</t>
  </si>
  <si>
    <t>Nic</t>
  </si>
  <si>
    <t>Premathilake</t>
  </si>
  <si>
    <t>Aditha</t>
  </si>
  <si>
    <t>Mahima</t>
  </si>
  <si>
    <t>Premnath</t>
  </si>
  <si>
    <t>Tharunram Chinraju</t>
  </si>
  <si>
    <t>Prenski</t>
  </si>
  <si>
    <t>Artyom</t>
  </si>
  <si>
    <t>Price</t>
  </si>
  <si>
    <t>Prince</t>
  </si>
  <si>
    <t>Pritchard</t>
  </si>
  <si>
    <t>Puddu Abrigo</t>
  </si>
  <si>
    <t>Punsalan</t>
  </si>
  <si>
    <t>Vyanla M</t>
  </si>
  <si>
    <t>Puri</t>
  </si>
  <si>
    <t>Pyntya</t>
  </si>
  <si>
    <t>Pavel</t>
  </si>
  <si>
    <t>Chao</t>
  </si>
  <si>
    <t>Qin</t>
  </si>
  <si>
    <t>Oscar Shu Xuan</t>
  </si>
  <si>
    <t>Peiyuan</t>
  </si>
  <si>
    <t>Qiu</t>
  </si>
  <si>
    <t>Wang Xuan</t>
  </si>
  <si>
    <t>Qu</t>
  </si>
  <si>
    <t>Boris W</t>
  </si>
  <si>
    <t>Conghe (Oliver)</t>
  </si>
  <si>
    <t>Quan</t>
  </si>
  <si>
    <t>Quennell</t>
  </si>
  <si>
    <t>Ramon</t>
  </si>
  <si>
    <t>Quintana</t>
  </si>
  <si>
    <t>Matias</t>
  </si>
  <si>
    <t>Quiroz</t>
  </si>
  <si>
    <t>Radich</t>
  </si>
  <si>
    <t>Julius</t>
  </si>
  <si>
    <t>Milan</t>
  </si>
  <si>
    <t>Rae</t>
  </si>
  <si>
    <t>Raina</t>
  </si>
  <si>
    <t>Kareena</t>
  </si>
  <si>
    <t>Rains</t>
  </si>
  <si>
    <t>Rajamani</t>
  </si>
  <si>
    <t>Vinoth</t>
  </si>
  <si>
    <t>Rajan</t>
  </si>
  <si>
    <t>Giftson</t>
  </si>
  <si>
    <t>Rajapaksha</t>
  </si>
  <si>
    <t>Ayuni</t>
  </si>
  <si>
    <t>Rajendran</t>
  </si>
  <si>
    <t>Abhinand</t>
  </si>
  <si>
    <t>Sreenand</t>
  </si>
  <si>
    <t>Rakhimov</t>
  </si>
  <si>
    <t>Mukhamet</t>
  </si>
  <si>
    <t>Ram</t>
  </si>
  <si>
    <t>Deepti</t>
  </si>
  <si>
    <t>Pavan Kumar</t>
  </si>
  <si>
    <t>Ramasamy Sivakumar</t>
  </si>
  <si>
    <t>Nitish Pranev</t>
  </si>
  <si>
    <t>Ramirez</t>
  </si>
  <si>
    <t>Ramsey</t>
  </si>
  <si>
    <t>Gene</t>
  </si>
  <si>
    <t>Ranchord</t>
  </si>
  <si>
    <t>Rao</t>
  </si>
  <si>
    <t>Teerthaditya</t>
  </si>
  <si>
    <t>Rapsey</t>
  </si>
  <si>
    <t>Rasakanthan</t>
  </si>
  <si>
    <t>Laxmithaa</t>
  </si>
  <si>
    <t>Rashidinejad</t>
  </si>
  <si>
    <t>Bahar</t>
  </si>
  <si>
    <t>Rasmussen</t>
  </si>
  <si>
    <t>Izaiah</t>
  </si>
  <si>
    <t>Rasolipour</t>
  </si>
  <si>
    <t>Sahand</t>
  </si>
  <si>
    <t>Rath</t>
  </si>
  <si>
    <t>Chintamani</t>
  </si>
  <si>
    <t>Nrusingha</t>
  </si>
  <si>
    <t>Rathayake</t>
  </si>
  <si>
    <t>R M Senuk Y</t>
  </si>
  <si>
    <t>Rathnadiwakara</t>
  </si>
  <si>
    <t>Meth Bivon</t>
  </si>
  <si>
    <t>Rathnayaka</t>
  </si>
  <si>
    <t>Janiru</t>
  </si>
  <si>
    <t>Pumindu</t>
  </si>
  <si>
    <t>Rathnayake</t>
  </si>
  <si>
    <t>Idusha</t>
  </si>
  <si>
    <t>Osanda</t>
  </si>
  <si>
    <t>Ratu-Collier</t>
  </si>
  <si>
    <t>Te Kopiana</t>
  </si>
  <si>
    <t>Narasimhan Lakshmi</t>
  </si>
  <si>
    <t>Ranjit Chakrapani</t>
  </si>
  <si>
    <t>Vrajesh</t>
  </si>
  <si>
    <t>Rawlingson</t>
  </si>
  <si>
    <t>Ray</t>
  </si>
  <si>
    <t>Charlotte</t>
  </si>
  <si>
    <t>Razon</t>
  </si>
  <si>
    <t>Airus</t>
  </si>
  <si>
    <t>Read</t>
  </si>
  <si>
    <t>Realubit</t>
  </si>
  <si>
    <t>Reddish</t>
  </si>
  <si>
    <t>Mickey</t>
  </si>
  <si>
    <t>Reddy</t>
  </si>
  <si>
    <t>Kritesh Vikash</t>
  </si>
  <si>
    <t>Redwood</t>
  </si>
  <si>
    <t>Reed</t>
  </si>
  <si>
    <t>Reedy</t>
  </si>
  <si>
    <t>Rees</t>
  </si>
  <si>
    <t>Rehansi</t>
  </si>
  <si>
    <t>D P Sayuni Vonara</t>
  </si>
  <si>
    <t>Rei</t>
  </si>
  <si>
    <t>Ihaka</t>
  </si>
  <si>
    <t>Tamanui</t>
  </si>
  <si>
    <t>Reid</t>
  </si>
  <si>
    <t>David M</t>
  </si>
  <si>
    <t>Reihana-Rongonui</t>
  </si>
  <si>
    <t>Reinsfield</t>
  </si>
  <si>
    <t>Spencer</t>
  </si>
  <si>
    <t>Ren</t>
  </si>
  <si>
    <t>Yucheng (Aiden)</t>
  </si>
  <si>
    <t>Renew</t>
  </si>
  <si>
    <t>Bethan</t>
  </si>
  <si>
    <t>Renjith</t>
  </si>
  <si>
    <t>Sravan</t>
  </si>
  <si>
    <t>Repia-King</t>
  </si>
  <si>
    <t>Rhodes</t>
  </si>
  <si>
    <t>Riachi</t>
  </si>
  <si>
    <t>Ramiro</t>
  </si>
  <si>
    <t>Riar</t>
  </si>
  <si>
    <t>Amanjeet</t>
  </si>
  <si>
    <t>Riceman</t>
  </si>
  <si>
    <t>Richens</t>
  </si>
  <si>
    <t>Canyon</t>
  </si>
  <si>
    <t>Rickards</t>
  </si>
  <si>
    <t>Riding</t>
  </si>
  <si>
    <t>Christopher L</t>
  </si>
  <si>
    <t>Rippon</t>
  </si>
  <si>
    <t>Rivas Villanueva</t>
  </si>
  <si>
    <t>Andrea</t>
  </si>
  <si>
    <t>Roa</t>
  </si>
  <si>
    <t>Roberts</t>
  </si>
  <si>
    <t>Robertson</t>
  </si>
  <si>
    <t>Tristan</t>
  </si>
  <si>
    <t>Robinson</t>
  </si>
  <si>
    <t>Darie</t>
  </si>
  <si>
    <t>Robles Navarro</t>
  </si>
  <si>
    <t>Andres</t>
  </si>
  <si>
    <t>Rodhe</t>
  </si>
  <si>
    <t>Rodrigues</t>
  </si>
  <si>
    <t>Roper</t>
  </si>
  <si>
    <t>Ropitini</t>
  </si>
  <si>
    <t>Vaydience</t>
  </si>
  <si>
    <t>Edi</t>
  </si>
  <si>
    <t>Jim</t>
  </si>
  <si>
    <t>Brayden</t>
  </si>
  <si>
    <t>Rossiter</t>
  </si>
  <si>
    <t>Philip E</t>
  </si>
  <si>
    <t>Rothe</t>
  </si>
  <si>
    <t>Roughan</t>
  </si>
  <si>
    <t>Bentley</t>
  </si>
  <si>
    <t>Lilly</t>
  </si>
  <si>
    <t>Neveaeh</t>
  </si>
  <si>
    <t>Roura</t>
  </si>
  <si>
    <t>Federico</t>
  </si>
  <si>
    <t>Rowe</t>
  </si>
  <si>
    <t>Rudykh</t>
  </si>
  <si>
    <t>Dmitry</t>
  </si>
  <si>
    <t>Ruffman</t>
  </si>
  <si>
    <t>Rufino</t>
  </si>
  <si>
    <t>Rolden</t>
  </si>
  <si>
    <t>Rui</t>
  </si>
  <si>
    <t>Ruiz</t>
  </si>
  <si>
    <t>Mariana</t>
  </si>
  <si>
    <t>Runcan</t>
  </si>
  <si>
    <t>Daniel-Ioan</t>
  </si>
  <si>
    <t>M K Athula</t>
  </si>
  <si>
    <t>Rust</t>
  </si>
  <si>
    <t>Gerry</t>
  </si>
  <si>
    <t>Junan</t>
  </si>
  <si>
    <t>Junsu</t>
  </si>
  <si>
    <t>Rosa</t>
  </si>
  <si>
    <t>Sachdev</t>
  </si>
  <si>
    <t>Prithvi</t>
  </si>
  <si>
    <t>Sadiq</t>
  </si>
  <si>
    <t>Dania</t>
  </si>
  <si>
    <t>Sagar</t>
  </si>
  <si>
    <t>Saglam</t>
  </si>
  <si>
    <t>Azra Sena</t>
  </si>
  <si>
    <t>Yigit</t>
  </si>
  <si>
    <t>Saheb</t>
  </si>
  <si>
    <t>Saahir</t>
  </si>
  <si>
    <t>Salmon</t>
  </si>
  <si>
    <t>Salvador</t>
  </si>
  <si>
    <t>Markus</t>
  </si>
  <si>
    <t>Samarawickrama</t>
  </si>
  <si>
    <t>Shayan</t>
  </si>
  <si>
    <t>Shihira</t>
  </si>
  <si>
    <t>Shihiran</t>
  </si>
  <si>
    <t>Samisoni</t>
  </si>
  <si>
    <t>Tupou</t>
  </si>
  <si>
    <t>Samuels</t>
  </si>
  <si>
    <t>Taytum</t>
  </si>
  <si>
    <t>Sandor</t>
  </si>
  <si>
    <t>Santiago</t>
  </si>
  <si>
    <t>Santos</t>
  </si>
  <si>
    <t>Aristotle</t>
  </si>
  <si>
    <t>Saptorshi</t>
  </si>
  <si>
    <t>Saravanamoorthy</t>
  </si>
  <si>
    <t>Sharvesh</t>
  </si>
  <si>
    <t>Sarfas</t>
  </si>
  <si>
    <t>Sarmad</t>
  </si>
  <si>
    <t>Zane</t>
  </si>
  <si>
    <t>Sarmiento</t>
  </si>
  <si>
    <t>Sarwari</t>
  </si>
  <si>
    <t>Sashikumar</t>
  </si>
  <si>
    <t>-</t>
  </si>
  <si>
    <t>Sasikaran</t>
  </si>
  <si>
    <t>Shasny</t>
  </si>
  <si>
    <t>Shawin</t>
  </si>
  <si>
    <t>Satheesh</t>
  </si>
  <si>
    <t>Satheeshbabu</t>
  </si>
  <si>
    <t>Prathikran</t>
  </si>
  <si>
    <t>Sattler</t>
  </si>
  <si>
    <t>Lea</t>
  </si>
  <si>
    <t>Saunders</t>
  </si>
  <si>
    <t>Dean F</t>
  </si>
  <si>
    <t>Saxena</t>
  </si>
  <si>
    <t>Sayers</t>
  </si>
  <si>
    <t>Schaefer</t>
  </si>
  <si>
    <t>Georg</t>
  </si>
  <si>
    <t>Schiele</t>
  </si>
  <si>
    <t>Carlo</t>
  </si>
  <si>
    <t>Schmitz</t>
  </si>
  <si>
    <t>Schofield</t>
  </si>
  <si>
    <t>Scholes</t>
  </si>
  <si>
    <t>Schotters</t>
  </si>
  <si>
    <t>Yuki</t>
  </si>
  <si>
    <t>Schrader</t>
  </si>
  <si>
    <t>Schuitemaker</t>
  </si>
  <si>
    <t>Schwalger</t>
  </si>
  <si>
    <t>Scott-Toft</t>
  </si>
  <si>
    <t>Marlow</t>
  </si>
  <si>
    <t>Seau</t>
  </si>
  <si>
    <t>Aizak</t>
  </si>
  <si>
    <t>Therese</t>
  </si>
  <si>
    <t>Zayne</t>
  </si>
  <si>
    <t>Sellars</t>
  </si>
  <si>
    <t>Sellen</t>
  </si>
  <si>
    <t>Semacio</t>
  </si>
  <si>
    <t>Semerdzhiev</t>
  </si>
  <si>
    <t>Iliya</t>
  </si>
  <si>
    <t>Senevirathna</t>
  </si>
  <si>
    <t>Senuk</t>
  </si>
  <si>
    <t>Sithuki G</t>
  </si>
  <si>
    <t>Seng</t>
  </si>
  <si>
    <t>Senthilkumar</t>
  </si>
  <si>
    <t>Ruthren</t>
  </si>
  <si>
    <t>Seo</t>
  </si>
  <si>
    <t>Jun Ho</t>
  </si>
  <si>
    <t>Serafico</t>
  </si>
  <si>
    <t>Sethuramalingam</t>
  </si>
  <si>
    <t>Niranjan</t>
  </si>
  <si>
    <t>Sevao</t>
  </si>
  <si>
    <t>Sewak</t>
  </si>
  <si>
    <t>Raenv</t>
  </si>
  <si>
    <t>Sha</t>
  </si>
  <si>
    <t>Shah</t>
  </si>
  <si>
    <t>Hitarth</t>
  </si>
  <si>
    <t>Shaik</t>
  </si>
  <si>
    <t>Siam</t>
  </si>
  <si>
    <t>Shaikh</t>
  </si>
  <si>
    <t>Javed</t>
  </si>
  <si>
    <t>Shan</t>
  </si>
  <si>
    <t>Wen</t>
  </si>
  <si>
    <t>Zitong (Alexandra)</t>
  </si>
  <si>
    <t>Shanbhag</t>
  </si>
  <si>
    <t>Gautam</t>
  </si>
  <si>
    <t>Shang</t>
  </si>
  <si>
    <t>Yixi</t>
  </si>
  <si>
    <t>Shankie</t>
  </si>
  <si>
    <t>Kenyon</t>
  </si>
  <si>
    <t>NK</t>
  </si>
  <si>
    <t>Shao</t>
  </si>
  <si>
    <t>Conghan (Kirby)</t>
  </si>
  <si>
    <t>Zanlin</t>
  </si>
  <si>
    <t>Zeyu</t>
  </si>
  <si>
    <t>Shariff</t>
  </si>
  <si>
    <t>Haidar</t>
  </si>
  <si>
    <t>Sharma</t>
  </si>
  <si>
    <t>Akshay</t>
  </si>
  <si>
    <t>Kriti</t>
  </si>
  <si>
    <t>Prabir</t>
  </si>
  <si>
    <t>Sharmer</t>
  </si>
  <si>
    <t>Abhi</t>
  </si>
  <si>
    <t>Sharpe</t>
  </si>
  <si>
    <t>Ted</t>
  </si>
  <si>
    <t>Shashidhara</t>
  </si>
  <si>
    <t>Pragyan</t>
  </si>
  <si>
    <t>Shatilov</t>
  </si>
  <si>
    <t>Ernest</t>
  </si>
  <si>
    <t>Shaun</t>
  </si>
  <si>
    <t>Shaw</t>
  </si>
  <si>
    <t>Ashlee</t>
  </si>
  <si>
    <t>She</t>
  </si>
  <si>
    <t>Shen</t>
  </si>
  <si>
    <t>Aidan Ting Hei</t>
  </si>
  <si>
    <t>Esmond</t>
  </si>
  <si>
    <t>Felicia</t>
  </si>
  <si>
    <t>Yifei (Ethan)</t>
  </si>
  <si>
    <t>Yuchen (Daniel)</t>
  </si>
  <si>
    <t>Shen Su</t>
  </si>
  <si>
    <t>Sheng</t>
  </si>
  <si>
    <t>Shenoy</t>
  </si>
  <si>
    <t>Pranav</t>
  </si>
  <si>
    <t>Vinit</t>
  </si>
  <si>
    <t>Shepherd</t>
  </si>
  <si>
    <t>Sheynin</t>
  </si>
  <si>
    <t>Miroslav</t>
  </si>
  <si>
    <t>Slava</t>
  </si>
  <si>
    <t>Shi</t>
  </si>
  <si>
    <t>Huiyi (Janice)</t>
  </si>
  <si>
    <t>Jinyi (Andy)</t>
  </si>
  <si>
    <t>Lisa</t>
  </si>
  <si>
    <t>Nuo (Frank)</t>
  </si>
  <si>
    <t>Shih</t>
  </si>
  <si>
    <t>Shingade</t>
  </si>
  <si>
    <t>Balamohan</t>
  </si>
  <si>
    <t>2006-2</t>
  </si>
  <si>
    <t>Shyamsundar</t>
  </si>
  <si>
    <t>Tejas</t>
  </si>
  <si>
    <t>Si</t>
  </si>
  <si>
    <t>Zechariah</t>
  </si>
  <si>
    <t>Siau</t>
  </si>
  <si>
    <t>Siew</t>
  </si>
  <si>
    <t>Sigbeku</t>
  </si>
  <si>
    <t>Anjola</t>
  </si>
  <si>
    <t>Silk</t>
  </si>
  <si>
    <t>Silveira</t>
  </si>
  <si>
    <t>URU</t>
  </si>
  <si>
    <t>Silverton</t>
  </si>
  <si>
    <t>Arthur S A</t>
  </si>
  <si>
    <t>Simcock</t>
  </si>
  <si>
    <t>Simpson</t>
  </si>
  <si>
    <t>Sims</t>
  </si>
  <si>
    <t>Martin T</t>
  </si>
  <si>
    <t>Sina'au</t>
  </si>
  <si>
    <t>Dillon</t>
  </si>
  <si>
    <t>Sinclair</t>
  </si>
  <si>
    <t>Brett E</t>
  </si>
  <si>
    <t>Singh</t>
  </si>
  <si>
    <t>Advait</t>
  </si>
  <si>
    <t>Agam</t>
  </si>
  <si>
    <t>Amanjot</t>
  </si>
  <si>
    <t>Anvay</t>
  </si>
  <si>
    <t>Daegnoor</t>
  </si>
  <si>
    <t>Harpal</t>
  </si>
  <si>
    <t>Japneet</t>
  </si>
  <si>
    <t>Jasreman Preet</t>
  </si>
  <si>
    <t>Jeevanjot</t>
  </si>
  <si>
    <t>Joshpreet</t>
  </si>
  <si>
    <t>Meher</t>
  </si>
  <si>
    <t>Meherjot</t>
  </si>
  <si>
    <t>Taj</t>
  </si>
  <si>
    <t>Tejbir</t>
  </si>
  <si>
    <t>Tejinder Pal</t>
  </si>
  <si>
    <t>Utkarsh</t>
  </si>
  <si>
    <t>Vani</t>
  </si>
  <si>
    <t>Yuvraj</t>
  </si>
  <si>
    <t>Zorawar</t>
  </si>
  <si>
    <t>Sionetama-Morgan</t>
  </si>
  <si>
    <t>Tamarau</t>
  </si>
  <si>
    <t>Sircar</t>
  </si>
  <si>
    <t>Sayon</t>
  </si>
  <si>
    <t>Siona</t>
  </si>
  <si>
    <t>Sirivuri</t>
  </si>
  <si>
    <t>Yaswanth</t>
  </si>
  <si>
    <t>Sivabalan</t>
  </si>
  <si>
    <t>Brijesh D</t>
  </si>
  <si>
    <t>Sivaraman</t>
  </si>
  <si>
    <t>Pratheesh</t>
  </si>
  <si>
    <t>Slabbert</t>
  </si>
  <si>
    <t>Slack</t>
  </si>
  <si>
    <t>Daniela</t>
  </si>
  <si>
    <t>Sleghel</t>
  </si>
  <si>
    <t>Sloan</t>
  </si>
  <si>
    <t>Rogan-Joe</t>
  </si>
  <si>
    <t>Sloman</t>
  </si>
  <si>
    <t>Talyessin</t>
  </si>
  <si>
    <t>Smal</t>
  </si>
  <si>
    <t>Rikus</t>
  </si>
  <si>
    <t>Small</t>
  </si>
  <si>
    <t>Smetanin</t>
  </si>
  <si>
    <t>Vitali</t>
  </si>
  <si>
    <t>Smith</t>
  </si>
  <si>
    <t>Jeremy D S</t>
  </si>
  <si>
    <t>Kyle Janos</t>
  </si>
  <si>
    <t>Luke James</t>
  </si>
  <si>
    <t>Peter K</t>
  </si>
  <si>
    <t>Robert W</t>
  </si>
  <si>
    <t>Ryan Keith</t>
  </si>
  <si>
    <t>Scott R</t>
  </si>
  <si>
    <t>Tamati</t>
  </si>
  <si>
    <t>Tina Rochelle</t>
  </si>
  <si>
    <t>Vivian J</t>
  </si>
  <si>
    <t>Whaimotu</t>
  </si>
  <si>
    <t>Snegirev</t>
  </si>
  <si>
    <t>Sergey</t>
  </si>
  <si>
    <t>RUS</t>
  </si>
  <si>
    <t>So</t>
  </si>
  <si>
    <t>Daniella</t>
  </si>
  <si>
    <t>Darren</t>
  </si>
  <si>
    <t>Sokol</t>
  </si>
  <si>
    <t>SVK</t>
  </si>
  <si>
    <t>Sole</t>
  </si>
  <si>
    <t>Michael D</t>
  </si>
  <si>
    <t>Soler</t>
  </si>
  <si>
    <t>Julien</t>
  </si>
  <si>
    <t>Solomon</t>
  </si>
  <si>
    <t>Somaraju</t>
  </si>
  <si>
    <t>Bharat</t>
  </si>
  <si>
    <t>Jathin Nandan</t>
  </si>
  <si>
    <t>Sai Vivan Karthikeya</t>
  </si>
  <si>
    <t>Song</t>
  </si>
  <si>
    <t>Max Mingyu</t>
  </si>
  <si>
    <t>Yingjun</t>
  </si>
  <si>
    <t>Yong Geun</t>
  </si>
  <si>
    <t>Sonnekus</t>
  </si>
  <si>
    <t>Soriano</t>
  </si>
  <si>
    <t>Southgate</t>
  </si>
  <si>
    <t>Sova</t>
  </si>
  <si>
    <t>Spark</t>
  </si>
  <si>
    <t>Tyc</t>
  </si>
  <si>
    <t>Spence</t>
  </si>
  <si>
    <t>Spiller</t>
  </si>
  <si>
    <t>Paul S</t>
  </si>
  <si>
    <t>Squibb</t>
  </si>
  <si>
    <t>Srivastava</t>
  </si>
  <si>
    <t>Advik</t>
  </si>
  <si>
    <t>Stannard</t>
  </si>
  <si>
    <t>Stark</t>
  </si>
  <si>
    <t>Starr</t>
  </si>
  <si>
    <t>Steadman</t>
  </si>
  <si>
    <t>Mathew</t>
  </si>
  <si>
    <t>Michael V R</t>
  </si>
  <si>
    <t>Steele</t>
  </si>
  <si>
    <t>Steggles</t>
  </si>
  <si>
    <t>Betsy</t>
  </si>
  <si>
    <t>Steiner</t>
  </si>
  <si>
    <t>Stephenson</t>
  </si>
  <si>
    <t>Geordie</t>
  </si>
  <si>
    <t>Sterk</t>
  </si>
  <si>
    <t>Rene</t>
  </si>
  <si>
    <t>Stevens</t>
  </si>
  <si>
    <t>Stevenson</t>
  </si>
  <si>
    <t>Ezekiel</t>
  </si>
  <si>
    <t>Still</t>
  </si>
  <si>
    <t>Fynn</t>
  </si>
  <si>
    <t>Stoeveken</t>
  </si>
  <si>
    <t>Stojanovic</t>
  </si>
  <si>
    <t>Duki</t>
  </si>
  <si>
    <t>Stokell</t>
  </si>
  <si>
    <t>Wilfred</t>
  </si>
  <si>
    <t>Stone</t>
  </si>
  <si>
    <t>Stowers</t>
  </si>
  <si>
    <t>Stracey</t>
  </si>
  <si>
    <t>Strachan</t>
  </si>
  <si>
    <t>Strack</t>
  </si>
  <si>
    <t>Strivens</t>
  </si>
  <si>
    <t>Stroebel</t>
  </si>
  <si>
    <t>Sturman</t>
  </si>
  <si>
    <t>Su</t>
  </si>
  <si>
    <t>Claytin</t>
  </si>
  <si>
    <t>Danny</t>
  </si>
  <si>
    <t>Edward Zuze</t>
  </si>
  <si>
    <t>Soraya Yiran</t>
  </si>
  <si>
    <t>Suazo</t>
  </si>
  <si>
    <t>Suggate</t>
  </si>
  <si>
    <t>Romero</t>
  </si>
  <si>
    <t>Suh</t>
  </si>
  <si>
    <t>Sui</t>
  </si>
  <si>
    <t>Austin Zhu</t>
  </si>
  <si>
    <t>Sukhovey</t>
  </si>
  <si>
    <t>Matvey</t>
  </si>
  <si>
    <t>Sulaiman Basha</t>
  </si>
  <si>
    <t>Asif Farhan</t>
  </si>
  <si>
    <t>Sullivan</t>
  </si>
  <si>
    <t>Glen J</t>
  </si>
  <si>
    <t>Sum</t>
  </si>
  <si>
    <t>Keith Man Kit</t>
  </si>
  <si>
    <t>Summers</t>
  </si>
  <si>
    <t>Paul G</t>
  </si>
  <si>
    <t>Brooklyn</t>
  </si>
  <si>
    <t>Fu Qiang</t>
  </si>
  <si>
    <t>Justin Jiayan</t>
  </si>
  <si>
    <t>Kathlyn Qixin</t>
  </si>
  <si>
    <t>Matthew Aoxuan</t>
  </si>
  <si>
    <t>Mingchen</t>
  </si>
  <si>
    <t>Mingjun Elvin</t>
  </si>
  <si>
    <t>Moqi (Sean)</t>
  </si>
  <si>
    <t>Patrick Aohua</t>
  </si>
  <si>
    <t>Ruofan (Eric)</t>
  </si>
  <si>
    <t>Taoran Ethan</t>
  </si>
  <si>
    <t>Wanyao Sarah</t>
  </si>
  <si>
    <t>Zhixuan (Jeremy)</t>
  </si>
  <si>
    <t>Sundararaj</t>
  </si>
  <si>
    <t>Susilo</t>
  </si>
  <si>
    <t>Sussex</t>
  </si>
  <si>
    <t>Taylor</t>
  </si>
  <si>
    <t>Sutton</t>
  </si>
  <si>
    <t>Swamy</t>
  </si>
  <si>
    <t>Kshipra</t>
  </si>
  <si>
    <t>Swash</t>
  </si>
  <si>
    <t>Swinburne</t>
  </si>
  <si>
    <t>McKenzie (Zion)</t>
  </si>
  <si>
    <t>Arhaam</t>
  </si>
  <si>
    <t>Sykes</t>
  </si>
  <si>
    <t>Jacob J</t>
  </si>
  <si>
    <t>Symon</t>
  </si>
  <si>
    <t>Syvachenko</t>
  </si>
  <si>
    <t>Ievgenii</t>
  </si>
  <si>
    <t>Tagos</t>
  </si>
  <si>
    <t>Bernardo</t>
  </si>
  <si>
    <t>Taha</t>
  </si>
  <si>
    <t>Shereif</t>
  </si>
  <si>
    <t>Tahir</t>
  </si>
  <si>
    <t>Kieran</t>
  </si>
  <si>
    <t>Talwar</t>
  </si>
  <si>
    <t>Harveer</t>
  </si>
  <si>
    <t>Tamimi</t>
  </si>
  <si>
    <t>Naser</t>
  </si>
  <si>
    <t>Tammet</t>
  </si>
  <si>
    <t>Tan</t>
  </si>
  <si>
    <t>Ashriel Jia En</t>
  </si>
  <si>
    <t>SGP</t>
  </si>
  <si>
    <t>Khim Tee</t>
  </si>
  <si>
    <t>Tandoan</t>
  </si>
  <si>
    <t>Baani</t>
  </si>
  <si>
    <t>Tang</t>
  </si>
  <si>
    <t>Ava</t>
  </si>
  <si>
    <t>Jordan Zhenghuan</t>
  </si>
  <si>
    <t>Jorden</t>
  </si>
  <si>
    <t>Landon</t>
  </si>
  <si>
    <t>Tracy</t>
  </si>
  <si>
    <t>Yuli</t>
  </si>
  <si>
    <t>Tanniru</t>
  </si>
  <si>
    <t>Krishna Sowrya Chowd</t>
  </si>
  <si>
    <t>Tanoi</t>
  </si>
  <si>
    <t>T Edward</t>
  </si>
  <si>
    <t>Tao</t>
  </si>
  <si>
    <t>Junqing Jerome</t>
  </si>
  <si>
    <t>Tapallas</t>
  </si>
  <si>
    <t>Tarzwell</t>
  </si>
  <si>
    <t>Tasker</t>
  </si>
  <si>
    <t>Taua</t>
  </si>
  <si>
    <t>Hoani</t>
  </si>
  <si>
    <t>Taurima</t>
  </si>
  <si>
    <t>Tawharu-Senf</t>
  </si>
  <si>
    <t>Keenan</t>
  </si>
  <si>
    <t>Te Awa</t>
  </si>
  <si>
    <t>Te Papa</t>
  </si>
  <si>
    <t>Boston-Jade</t>
  </si>
  <si>
    <t>Tee</t>
  </si>
  <si>
    <t>Hale</t>
  </si>
  <si>
    <t>Teece</t>
  </si>
  <si>
    <t>Temizsoy</t>
  </si>
  <si>
    <t>Deniz</t>
  </si>
  <si>
    <t>Temple-Doig</t>
  </si>
  <si>
    <t>Ter Wal</t>
  </si>
  <si>
    <t>Terenchenko</t>
  </si>
  <si>
    <t>Lev</t>
  </si>
  <si>
    <t>Tew</t>
  </si>
  <si>
    <t>Yao Zen Markis</t>
  </si>
  <si>
    <t>Thakur</t>
  </si>
  <si>
    <t>Reyansh</t>
  </si>
  <si>
    <t>Thalor</t>
  </si>
  <si>
    <t>Sunil</t>
  </si>
  <si>
    <t>Thayil Anthony</t>
  </si>
  <si>
    <t>Joseph George</t>
  </si>
  <si>
    <t>Thein-Xie</t>
  </si>
  <si>
    <t>Jake Zihan Moe</t>
  </si>
  <si>
    <t>Thingbaijam</t>
  </si>
  <si>
    <t>Conan</t>
  </si>
  <si>
    <t>Thirkell</t>
  </si>
  <si>
    <t>Isambard</t>
  </si>
  <si>
    <t>Pauline</t>
  </si>
  <si>
    <t>Praveen Deepak Arnal</t>
  </si>
  <si>
    <t>Rhiannon</t>
  </si>
  <si>
    <t>Yovel</t>
  </si>
  <si>
    <t>Thompson</t>
  </si>
  <si>
    <t>Audrey</t>
  </si>
  <si>
    <t>Michael A</t>
  </si>
  <si>
    <t>Thorburn</t>
  </si>
  <si>
    <t>Thurner</t>
  </si>
  <si>
    <t>Anya</t>
  </si>
  <si>
    <t>Tian</t>
  </si>
  <si>
    <t>Timergazi</t>
  </si>
  <si>
    <t>Layla</t>
  </si>
  <si>
    <t>WIM</t>
  </si>
  <si>
    <t>Tiong</t>
  </si>
  <si>
    <t>Tionko</t>
  </si>
  <si>
    <t>Tizard</t>
  </si>
  <si>
    <t>To</t>
  </si>
  <si>
    <t>Nga Ching Kelsey</t>
  </si>
  <si>
    <t>Nga Laam Ashley</t>
  </si>
  <si>
    <t>Tobeck</t>
  </si>
  <si>
    <t>Pierson</t>
  </si>
  <si>
    <t>Todd</t>
  </si>
  <si>
    <t>Levi Carson</t>
  </si>
  <si>
    <t>Samuel Thomas</t>
  </si>
  <si>
    <t>Tong</t>
  </si>
  <si>
    <t>Constantine</t>
  </si>
  <si>
    <t>Tonumaivao</t>
  </si>
  <si>
    <t>Serafina</t>
  </si>
  <si>
    <t>Torres</t>
  </si>
  <si>
    <t>Juan Paolo</t>
  </si>
  <si>
    <t>Tovey</t>
  </si>
  <si>
    <t>Isla</t>
  </si>
  <si>
    <t>Townsend</t>
  </si>
  <si>
    <t>Tozer</t>
  </si>
  <si>
    <t>Penelope</t>
  </si>
  <si>
    <t>Trail</t>
  </si>
  <si>
    <t>Arcturus (James)</t>
  </si>
  <si>
    <t>Tran</t>
  </si>
  <si>
    <t>John Nhat Thanh</t>
  </si>
  <si>
    <t>Treanor</t>
  </si>
  <si>
    <t>Trevanesh</t>
  </si>
  <si>
    <t>Nunna</t>
  </si>
  <si>
    <t>Trewin</t>
  </si>
  <si>
    <t>Davey</t>
  </si>
  <si>
    <t>Truong</t>
  </si>
  <si>
    <t>Minh Nhat (Sunny)</t>
  </si>
  <si>
    <t>Trusler</t>
  </si>
  <si>
    <t>Tsao</t>
  </si>
  <si>
    <t>Caesar</t>
  </si>
  <si>
    <t>Tse</t>
  </si>
  <si>
    <t>Ishtar Yuying</t>
  </si>
  <si>
    <t>Tseng</t>
  </si>
  <si>
    <t>Gedeon</t>
  </si>
  <si>
    <t>Tsui</t>
  </si>
  <si>
    <t>Tuafale</t>
  </si>
  <si>
    <t>Bravo</t>
  </si>
  <si>
    <t>Tuatini</t>
  </si>
  <si>
    <t>Tuitahi</t>
  </si>
  <si>
    <t>Ayrton</t>
  </si>
  <si>
    <t>Tuitasi</t>
  </si>
  <si>
    <t>Lauia S D</t>
  </si>
  <si>
    <t>Tuitupou</t>
  </si>
  <si>
    <t>Masini</t>
  </si>
  <si>
    <t>Tukkapuram</t>
  </si>
  <si>
    <t>Manas</t>
  </si>
  <si>
    <t>Tulimaiau-Hutchison</t>
  </si>
  <si>
    <t>Penisoni</t>
  </si>
  <si>
    <t>Tumai</t>
  </si>
  <si>
    <t>Kepa</t>
  </si>
  <si>
    <t>Tung</t>
  </si>
  <si>
    <t>Howard</t>
  </si>
  <si>
    <t>Tunnicliffe</t>
  </si>
  <si>
    <t>Tups</t>
  </si>
  <si>
    <t>Turill</t>
  </si>
  <si>
    <t>Stuart</t>
  </si>
  <si>
    <t>Turley</t>
  </si>
  <si>
    <t>Samuel James</t>
  </si>
  <si>
    <t>Turner</t>
  </si>
  <si>
    <t>Michael G</t>
  </si>
  <si>
    <t>2013-2</t>
  </si>
  <si>
    <t>Travis</t>
  </si>
  <si>
    <t>Turp</t>
  </si>
  <si>
    <t>Ullah</t>
  </si>
  <si>
    <t>Raafey Shafi</t>
  </si>
  <si>
    <t>Ulm</t>
  </si>
  <si>
    <t>Carina</t>
  </si>
  <si>
    <t>Unelius</t>
  </si>
  <si>
    <t>Rikard</t>
  </si>
  <si>
    <t>SWE</t>
  </si>
  <si>
    <t>Upadhyay</t>
  </si>
  <si>
    <t>Akshat</t>
  </si>
  <si>
    <t>Uraz</t>
  </si>
  <si>
    <t>Mansur</t>
  </si>
  <si>
    <t>Urry</t>
  </si>
  <si>
    <t>Uta'i</t>
  </si>
  <si>
    <t>Satu'u'u Tupu (Roy)</t>
  </si>
  <si>
    <t>Uzbekov</t>
  </si>
  <si>
    <t>Igor</t>
  </si>
  <si>
    <t>Vaan</t>
  </si>
  <si>
    <t>Koor</t>
  </si>
  <si>
    <t>Vachon</t>
  </si>
  <si>
    <t>Mia</t>
  </si>
  <si>
    <t>Vagg</t>
  </si>
  <si>
    <t>Vairavan</t>
  </si>
  <si>
    <t>Hithesh</t>
  </si>
  <si>
    <t>Vaishnavi</t>
  </si>
  <si>
    <t>Van Batenburg</t>
  </si>
  <si>
    <t>Van Booma</t>
  </si>
  <si>
    <t>Abel</t>
  </si>
  <si>
    <t>Van Den Bergh</t>
  </si>
  <si>
    <t>Bob</t>
  </si>
  <si>
    <t>Van Der Krogt</t>
  </si>
  <si>
    <t>Van Der Walt</t>
  </si>
  <si>
    <t>Alida Berandina</t>
  </si>
  <si>
    <t>Lize</t>
  </si>
  <si>
    <t>Marelize</t>
  </si>
  <si>
    <t>Van Heerden</t>
  </si>
  <si>
    <t>Giann</t>
  </si>
  <si>
    <t>Van Laanen</t>
  </si>
  <si>
    <t>Bas</t>
  </si>
  <si>
    <t>Van Niekerk</t>
  </si>
  <si>
    <t>Hannes</t>
  </si>
  <si>
    <t>Van Rensburg</t>
  </si>
  <si>
    <t>Van Rooyen</t>
  </si>
  <si>
    <t>Carlssen</t>
  </si>
  <si>
    <t>Van Schalkwyk</t>
  </si>
  <si>
    <t>Zachery</t>
  </si>
  <si>
    <t>Van der Hoorn</t>
  </si>
  <si>
    <t>Van der Maas</t>
  </si>
  <si>
    <t>Barend</t>
  </si>
  <si>
    <t>NED</t>
  </si>
  <si>
    <t>Van der Meel</t>
  </si>
  <si>
    <t>Van der Spek</t>
  </si>
  <si>
    <t>Varekamp</t>
  </si>
  <si>
    <t>Jimi</t>
  </si>
  <si>
    <t>Varghese</t>
  </si>
  <si>
    <t>Abhilash</t>
  </si>
  <si>
    <t>Varun</t>
  </si>
  <si>
    <t>Vasudeva</t>
  </si>
  <si>
    <t>Vaurasi</t>
  </si>
  <si>
    <t>Lionel</t>
  </si>
  <si>
    <t>Veitch-Tamati</t>
  </si>
  <si>
    <t>Velte</t>
  </si>
  <si>
    <t>Millie</t>
  </si>
  <si>
    <t>Venkatesh</t>
  </si>
  <si>
    <t>Prasanna</t>
  </si>
  <si>
    <t>Venugopalan</t>
  </si>
  <si>
    <t>Keshav</t>
  </si>
  <si>
    <t>Mayura</t>
  </si>
  <si>
    <t>Verdoold</t>
  </si>
  <si>
    <t>Rubin</t>
  </si>
  <si>
    <t>Verma</t>
  </si>
  <si>
    <t>Ayansh</t>
  </si>
  <si>
    <t>Vichur</t>
  </si>
  <si>
    <t>Vickers</t>
  </si>
  <si>
    <t>Josia</t>
  </si>
  <si>
    <t>Vidana Gamage</t>
  </si>
  <si>
    <t>Sandil</t>
  </si>
  <si>
    <t>Vignesh</t>
  </si>
  <si>
    <t>Prajeeth</t>
  </si>
  <si>
    <t>Vignesh Kumar</t>
  </si>
  <si>
    <t>Kavin Nila</t>
  </si>
  <si>
    <t>Kayal Naya</t>
  </si>
  <si>
    <t>Vigneswaran</t>
  </si>
  <si>
    <t>Gaanu</t>
  </si>
  <si>
    <t>Viljoen</t>
  </si>
  <si>
    <t>Villard</t>
  </si>
  <si>
    <t>Vinod</t>
  </si>
  <si>
    <t>Vedant</t>
  </si>
  <si>
    <t>Viray</t>
  </si>
  <si>
    <t>Yurri</t>
  </si>
  <si>
    <t>Visser</t>
  </si>
  <si>
    <t>Vital</t>
  </si>
  <si>
    <t>Vithanalage</t>
  </si>
  <si>
    <t>Malaka</t>
  </si>
  <si>
    <t>Sahayne</t>
  </si>
  <si>
    <t>Vivekanandan</t>
  </si>
  <si>
    <t>Aarya</t>
  </si>
  <si>
    <t>Vmank</t>
  </si>
  <si>
    <t>Von Sturmer</t>
  </si>
  <si>
    <t>Vorster</t>
  </si>
  <si>
    <t>Gia Hung</t>
  </si>
  <si>
    <t>Waihape</t>
  </si>
  <si>
    <t>Rashard</t>
  </si>
  <si>
    <t>Waikato</t>
  </si>
  <si>
    <t>Klyzhae</t>
  </si>
  <si>
    <t>Waines</t>
  </si>
  <si>
    <t>Waiwai</t>
  </si>
  <si>
    <t>Tane</t>
  </si>
  <si>
    <t>Walke</t>
  </si>
  <si>
    <t>Kedar</t>
  </si>
  <si>
    <t>Walker</t>
  </si>
  <si>
    <t>Wallwork</t>
  </si>
  <si>
    <t>Sally</t>
  </si>
  <si>
    <t>Wanden-Hannay</t>
  </si>
  <si>
    <t>Wang</t>
  </si>
  <si>
    <t>Aaron Yinlin</t>
  </si>
  <si>
    <t>Aaron Ziwen</t>
  </si>
  <si>
    <t>Alex Xinyang</t>
  </si>
  <si>
    <t>Andrew Boan</t>
  </si>
  <si>
    <t>Carol Huixin</t>
  </si>
  <si>
    <t>Cayden</t>
  </si>
  <si>
    <t>Cheng Qi (Max)</t>
  </si>
  <si>
    <t>Cherry Ruichen</t>
  </si>
  <si>
    <t>Christine</t>
  </si>
  <si>
    <t>Cyrus</t>
  </si>
  <si>
    <t>Daniel Anxin</t>
  </si>
  <si>
    <t>Derek</t>
  </si>
  <si>
    <t>Dora</t>
  </si>
  <si>
    <t>Ellie Shi Han</t>
  </si>
  <si>
    <t>Ethan Zhirui</t>
  </si>
  <si>
    <t>Feifei</t>
  </si>
  <si>
    <t>Gabriel</t>
  </si>
  <si>
    <t>George Anzhe</t>
  </si>
  <si>
    <t>Haiqi Victor</t>
  </si>
  <si>
    <t>Jojo</t>
  </si>
  <si>
    <t>Joseph Zhirui</t>
  </si>
  <si>
    <t>Junhao</t>
  </si>
  <si>
    <t>Justin Daoheng</t>
  </si>
  <si>
    <t>Justin Zhide</t>
  </si>
  <si>
    <t>Kayden Chenhao</t>
  </si>
  <si>
    <t>Linjie (Jay)</t>
  </si>
  <si>
    <t>Linyu</t>
  </si>
  <si>
    <t>Luming (Isla)</t>
  </si>
  <si>
    <t>Luofan</t>
  </si>
  <si>
    <t>Milton</t>
  </si>
  <si>
    <t>Mitchell Xin-Wen</t>
  </si>
  <si>
    <t>Nathan Yingquan</t>
  </si>
  <si>
    <t>Oscar Boyi</t>
  </si>
  <si>
    <t>Oscar Jiaxin</t>
  </si>
  <si>
    <t>Oscar Yaohan</t>
  </si>
  <si>
    <t>Peiyi</t>
  </si>
  <si>
    <t>Ruitong</t>
  </si>
  <si>
    <t>Ruoming (Austin)</t>
  </si>
  <si>
    <t>Sihan (Cindy)</t>
  </si>
  <si>
    <t>Sinian (Matt)</t>
  </si>
  <si>
    <t>Tairan (George)</t>
  </si>
  <si>
    <t>Tiffany Lanlan</t>
  </si>
  <si>
    <t>Tilden</t>
  </si>
  <si>
    <t>Tingyu</t>
  </si>
  <si>
    <t>Xiangyi</t>
  </si>
  <si>
    <t>Xipeng (Max)</t>
  </si>
  <si>
    <t>Xiuyuan (Hugh)</t>
  </si>
  <si>
    <t>Xixiang (Mason)</t>
  </si>
  <si>
    <t>Yang</t>
  </si>
  <si>
    <t>Yihan (Ethan)</t>
  </si>
  <si>
    <t>Ying</t>
  </si>
  <si>
    <t>Yinuo (Noah)</t>
  </si>
  <si>
    <t>Yuncheng (Mason)</t>
  </si>
  <si>
    <t>Zack Chubo</t>
  </si>
  <si>
    <t>Zhifei (Jeffrey)</t>
  </si>
  <si>
    <t>Zhiyi (Jeremy)</t>
  </si>
  <si>
    <t>Zi Hao (Johnny)</t>
  </si>
  <si>
    <t>Zi Yao (Kelvin)</t>
  </si>
  <si>
    <t>Zimo (Luca)</t>
  </si>
  <si>
    <t>Ward</t>
  </si>
  <si>
    <t>Waring</t>
  </si>
  <si>
    <t>Warman</t>
  </si>
  <si>
    <t>Brett</t>
  </si>
  <si>
    <t>Wastney</t>
  </si>
  <si>
    <t>Watling</t>
  </si>
  <si>
    <t>Bruce R</t>
  </si>
  <si>
    <t>Cassius</t>
  </si>
  <si>
    <t>Watt</t>
  </si>
  <si>
    <t>Way</t>
  </si>
  <si>
    <t>Webby</t>
  </si>
  <si>
    <t>Webley</t>
  </si>
  <si>
    <t>Webster</t>
  </si>
  <si>
    <t>Wedde</t>
  </si>
  <si>
    <t>Weegenaar</t>
  </si>
  <si>
    <t>David P</t>
  </si>
  <si>
    <t>Weeks</t>
  </si>
  <si>
    <t>Wehi Neera</t>
  </si>
  <si>
    <t>Dreyton</t>
  </si>
  <si>
    <t>Wei</t>
  </si>
  <si>
    <t>Shiru (Alice)</t>
  </si>
  <si>
    <t>Yulan (Melody)</t>
  </si>
  <si>
    <t>Weidelt</t>
  </si>
  <si>
    <t>Welikala</t>
  </si>
  <si>
    <t>D Thevin Dewnim</t>
  </si>
  <si>
    <t>D Vidun Dulnim</t>
  </si>
  <si>
    <t>Wells</t>
  </si>
  <si>
    <t>Clinton A</t>
  </si>
  <si>
    <t>Welsh</t>
  </si>
  <si>
    <t>Sandy</t>
  </si>
  <si>
    <t>Weng</t>
  </si>
  <si>
    <t>Joanne</t>
  </si>
  <si>
    <t>Joe Zhexuan</t>
  </si>
  <si>
    <t>Wensauer</t>
  </si>
  <si>
    <t>Florian</t>
  </si>
  <si>
    <t>Wessels</t>
  </si>
  <si>
    <t>West</t>
  </si>
  <si>
    <t>Wevers</t>
  </si>
  <si>
    <t>Alexis</t>
  </si>
  <si>
    <t>Whall</t>
  </si>
  <si>
    <t>Wheeler</t>
  </si>
  <si>
    <t>Ella</t>
  </si>
  <si>
    <t>Whelan</t>
  </si>
  <si>
    <t>Whibley</t>
  </si>
  <si>
    <t>Whitaker</t>
  </si>
  <si>
    <t>White</t>
  </si>
  <si>
    <t>Scout L</t>
  </si>
  <si>
    <t>Topia</t>
  </si>
  <si>
    <t>Whitteker</t>
  </si>
  <si>
    <t>Whiunui</t>
  </si>
  <si>
    <t>Tuumanako</t>
  </si>
  <si>
    <t>Whyte</t>
  </si>
  <si>
    <t>Wickramathanthri</t>
  </si>
  <si>
    <t>Dinuga</t>
  </si>
  <si>
    <t>Wijayasinghe</t>
  </si>
  <si>
    <t>Savith</t>
  </si>
  <si>
    <t>Wijekoon</t>
  </si>
  <si>
    <t>Sarah Shenali</t>
  </si>
  <si>
    <t>Wilce</t>
  </si>
  <si>
    <t>Wilde</t>
  </si>
  <si>
    <t>Brynn</t>
  </si>
  <si>
    <t>Wilkins</t>
  </si>
  <si>
    <t>Wilkinson</t>
  </si>
  <si>
    <t>Williams</t>
  </si>
  <si>
    <t>Willmott</t>
  </si>
  <si>
    <t>Willoughby-Ansell</t>
  </si>
  <si>
    <t>Xxavier</t>
  </si>
  <si>
    <t>Wills</t>
  </si>
  <si>
    <t>Dallas J G</t>
  </si>
  <si>
    <t>Dion A</t>
  </si>
  <si>
    <t>Flynn</t>
  </si>
  <si>
    <t>Mila</t>
  </si>
  <si>
    <t>Wilson-Hill</t>
  </si>
  <si>
    <t>Wilson-White</t>
  </si>
  <si>
    <t>Te Wairua</t>
  </si>
  <si>
    <t>Winfield</t>
  </si>
  <si>
    <t>Alan W</t>
  </si>
  <si>
    <t>Winsley</t>
  </si>
  <si>
    <t>Winsor</t>
  </si>
  <si>
    <t>Brian M</t>
  </si>
  <si>
    <t>Winter</t>
  </si>
  <si>
    <t>Wintle</t>
  </si>
  <si>
    <t>Wipaki</t>
  </si>
  <si>
    <t>Wiratunga</t>
  </si>
  <si>
    <t>Jenith</t>
  </si>
  <si>
    <t>Witham</t>
  </si>
  <si>
    <t>Withana-Gamage</t>
  </si>
  <si>
    <t>Sithupa</t>
  </si>
  <si>
    <t>Withanage</t>
  </si>
  <si>
    <t>Heilin</t>
  </si>
  <si>
    <t>Wojnar</t>
  </si>
  <si>
    <t>Jacek</t>
  </si>
  <si>
    <t>2004-3</t>
  </si>
  <si>
    <t>Maciej</t>
  </si>
  <si>
    <t>Wong</t>
  </si>
  <si>
    <t>Domenic</t>
  </si>
  <si>
    <t>Elizabeth</t>
  </si>
  <si>
    <t>Giacomo</t>
  </si>
  <si>
    <t>Joel Gaan Onn</t>
  </si>
  <si>
    <t>Wood</t>
  </si>
  <si>
    <t>Beau</t>
  </si>
  <si>
    <t>Lachie</t>
  </si>
  <si>
    <t>Woolhouse</t>
  </si>
  <si>
    <t>Worn</t>
  </si>
  <si>
    <t>Wright</t>
  </si>
  <si>
    <t>Christopher J B</t>
  </si>
  <si>
    <t>Wu</t>
  </si>
  <si>
    <t>Angela Anqi</t>
  </si>
  <si>
    <t>Canaan</t>
  </si>
  <si>
    <t>Cheng Xi</t>
  </si>
  <si>
    <t>Harry Tai Ming</t>
  </si>
  <si>
    <t>Isabel</t>
  </si>
  <si>
    <t>Jenny</t>
  </si>
  <si>
    <t>Junshao (William)</t>
  </si>
  <si>
    <t>Kaesar</t>
  </si>
  <si>
    <t>Kwok Leung Eric</t>
  </si>
  <si>
    <t>Lindsay Lingxi</t>
  </si>
  <si>
    <t>Maisie</t>
  </si>
  <si>
    <t>Marcus Zongyu</t>
  </si>
  <si>
    <t>Selina</t>
  </si>
  <si>
    <t>Vikki</t>
  </si>
  <si>
    <t>Ziyi (Sean)</t>
  </si>
  <si>
    <t>Wulf</t>
  </si>
  <si>
    <t>Xia</t>
  </si>
  <si>
    <t>Sherlock</t>
  </si>
  <si>
    <t>York</t>
  </si>
  <si>
    <t>Yuehan (Max)</t>
  </si>
  <si>
    <t>Xiang</t>
  </si>
  <si>
    <t>Xiao</t>
  </si>
  <si>
    <t>Harrison D</t>
  </si>
  <si>
    <t>Leo Yi</t>
  </si>
  <si>
    <t>Oliver Junhao</t>
  </si>
  <si>
    <t>Robin Junyi</t>
  </si>
  <si>
    <t>Rongyu (Matthew)</t>
  </si>
  <si>
    <t>Xie</t>
  </si>
  <si>
    <t>Daniel Mingen</t>
  </si>
  <si>
    <t>Janessa Zhuoxi</t>
  </si>
  <si>
    <t>Jason Zihan</t>
  </si>
  <si>
    <t>Mason Zixuan</t>
  </si>
  <si>
    <t>Yao</t>
  </si>
  <si>
    <t>Xin</t>
  </si>
  <si>
    <t>Yun Hao Gavin</t>
  </si>
  <si>
    <t>Xiong</t>
  </si>
  <si>
    <t>Xu</t>
  </si>
  <si>
    <t>Huankai (Eden)</t>
  </si>
  <si>
    <t>Jeremy Xi</t>
  </si>
  <si>
    <t>Jingwei</t>
  </si>
  <si>
    <t>Kerui (Corey)</t>
  </si>
  <si>
    <t>Knox</t>
  </si>
  <si>
    <t>Laura</t>
  </si>
  <si>
    <t>Luna Yuexiu</t>
  </si>
  <si>
    <t>Rongfeng (Bruce)</t>
  </si>
  <si>
    <t>Rory Haoxuan</t>
  </si>
  <si>
    <t>Vera Jintian</t>
  </si>
  <si>
    <t>Xinyi</t>
  </si>
  <si>
    <t>Xue</t>
  </si>
  <si>
    <t>Didi</t>
  </si>
  <si>
    <t>Yam</t>
  </si>
  <si>
    <t>Yan</t>
  </si>
  <si>
    <t>Oliver Aotong</t>
  </si>
  <si>
    <t>Otis</t>
  </si>
  <si>
    <t>Aoyun</t>
  </si>
  <si>
    <t>Aston Xiaolue</t>
  </si>
  <si>
    <t>Chenyi (Hannah)</t>
  </si>
  <si>
    <t>Edison J</t>
  </si>
  <si>
    <t>Eric Siyu</t>
  </si>
  <si>
    <t>Ethan Donglin</t>
  </si>
  <si>
    <t>Marcus Bocheng</t>
  </si>
  <si>
    <t>Millin</t>
  </si>
  <si>
    <t>Mingyan</t>
  </si>
  <si>
    <t>Mofan</t>
  </si>
  <si>
    <t>Neo Xinyi</t>
  </si>
  <si>
    <t>Oliver Ho-Tin</t>
  </si>
  <si>
    <t>Ray Zhe</t>
  </si>
  <si>
    <t>Ryan Ruilin</t>
  </si>
  <si>
    <t>Shengxu (Mike)</t>
  </si>
  <si>
    <t>Yong</t>
  </si>
  <si>
    <t>Zhenhui (Jeremy)</t>
  </si>
  <si>
    <t>Alex Runfeng</t>
  </si>
  <si>
    <t>Damon Youlin</t>
  </si>
  <si>
    <t>Joshen</t>
  </si>
  <si>
    <t>Junfan</t>
  </si>
  <si>
    <t>Simai Austin</t>
  </si>
  <si>
    <t>Yay</t>
  </si>
  <si>
    <t>Coskun</t>
  </si>
  <si>
    <t>Ye</t>
  </si>
  <si>
    <t>Annie Ziyue</t>
  </si>
  <si>
    <t>Jeremy Jinhe</t>
  </si>
  <si>
    <t>Xi Yue William</t>
  </si>
  <si>
    <t>Yee</t>
  </si>
  <si>
    <t>Sharalyn</t>
  </si>
  <si>
    <t>Zhe Min</t>
  </si>
  <si>
    <t>Yeh</t>
  </si>
  <si>
    <t>Yehia</t>
  </si>
  <si>
    <t>Ahmed Hassan</t>
  </si>
  <si>
    <t>Yeo</t>
  </si>
  <si>
    <t>Yestemessov</t>
  </si>
  <si>
    <t>KAZ</t>
  </si>
  <si>
    <t>Yeung</t>
  </si>
  <si>
    <t>Yin</t>
  </si>
  <si>
    <t>Keamy</t>
  </si>
  <si>
    <t>Yogeswaran</t>
  </si>
  <si>
    <t>Liroshun</t>
  </si>
  <si>
    <t>Yoon</t>
  </si>
  <si>
    <t>You</t>
  </si>
  <si>
    <t>Young</t>
  </si>
  <si>
    <t>Cathy</t>
  </si>
  <si>
    <t>Daiming</t>
  </si>
  <si>
    <t>Emily Wing Lam</t>
  </si>
  <si>
    <t>Haoteng</t>
  </si>
  <si>
    <t>Kai</t>
  </si>
  <si>
    <t>Kieran Lincheng</t>
  </si>
  <si>
    <t>Marcus Daiyan</t>
  </si>
  <si>
    <t>Ryan Ruxi</t>
  </si>
  <si>
    <t>Tianbo</t>
  </si>
  <si>
    <t>Weiyang (Cadence)</t>
  </si>
  <si>
    <t>Xuan (Charlotte)</t>
  </si>
  <si>
    <t>Ziyao Tiger</t>
  </si>
  <si>
    <t>Yuan</t>
  </si>
  <si>
    <t>Hong</t>
  </si>
  <si>
    <t>Kunhe</t>
  </si>
  <si>
    <t>Wanru (Alyssa)</t>
  </si>
  <si>
    <t>Yue</t>
  </si>
  <si>
    <t>Yun</t>
  </si>
  <si>
    <t>Yuseif</t>
  </si>
  <si>
    <t>Farqad</t>
  </si>
  <si>
    <t>Zahidi</t>
  </si>
  <si>
    <t>Rahmat</t>
  </si>
  <si>
    <t>Zajkowski</t>
  </si>
  <si>
    <t>Zakaria</t>
  </si>
  <si>
    <t>Nurul Izzah Aqilah</t>
  </si>
  <si>
    <t>Zang</t>
  </si>
  <si>
    <t>Jedidiah</t>
  </si>
  <si>
    <t>Yunze</t>
  </si>
  <si>
    <t>Zara</t>
  </si>
  <si>
    <t>Anas</t>
  </si>
  <si>
    <t>Baraa</t>
  </si>
  <si>
    <t>Zaslow</t>
  </si>
  <si>
    <t>Zen</t>
  </si>
  <si>
    <t>Eugene</t>
  </si>
  <si>
    <t>Zeng</t>
  </si>
  <si>
    <t>Cheung Yi (Lucky)</t>
  </si>
  <si>
    <t>Laker</t>
  </si>
  <si>
    <t>Zong Yan Alex</t>
  </si>
  <si>
    <t>Zernov</t>
  </si>
  <si>
    <t>Misha</t>
  </si>
  <si>
    <t>Zhai</t>
  </si>
  <si>
    <t>Philbert</t>
  </si>
  <si>
    <t>Zhang</t>
  </si>
  <si>
    <t>Angela Yueran</t>
  </si>
  <si>
    <t>Aobo (Jason)</t>
  </si>
  <si>
    <t>Aojie (Jack)</t>
  </si>
  <si>
    <t>Arthur Xuanhao</t>
  </si>
  <si>
    <t>Boyuan</t>
  </si>
  <si>
    <t>Brady</t>
  </si>
  <si>
    <t>Chenshuo (Jaspar)</t>
  </si>
  <si>
    <t>Cynthia</t>
  </si>
  <si>
    <t>Detian Warwick</t>
  </si>
  <si>
    <t>Ethan Bohan</t>
  </si>
  <si>
    <t>Felix Yun Rui</t>
  </si>
  <si>
    <t>Franklyn</t>
  </si>
  <si>
    <t>Gabriel Yuhan</t>
  </si>
  <si>
    <t>Haocong (Charles)</t>
  </si>
  <si>
    <t>Haoran (William)</t>
  </si>
  <si>
    <t>Henry Shenxuan</t>
  </si>
  <si>
    <t>Howard Zihao</t>
  </si>
  <si>
    <t>Huaicheng</t>
  </si>
  <si>
    <t>Jasmine Haomo</t>
  </si>
  <si>
    <t>Katie</t>
  </si>
  <si>
    <t>Kendrick Botong</t>
  </si>
  <si>
    <t>Kyan Jiarun</t>
  </si>
  <si>
    <t>Leo Haoran</t>
  </si>
  <si>
    <t>Lucas Boyu</t>
  </si>
  <si>
    <t>Lucas Qizheng</t>
  </si>
  <si>
    <t>Mark Haotian</t>
  </si>
  <si>
    <t>Martin Zetian</t>
  </si>
  <si>
    <t>Moxiao (Sean)</t>
  </si>
  <si>
    <t>Oliver Xiaosheng</t>
  </si>
  <si>
    <t>Raphael Yuchen</t>
  </si>
  <si>
    <t>Rayman Wei Hu</t>
  </si>
  <si>
    <t>Rico</t>
  </si>
  <si>
    <t>Rong En (Ryan)</t>
  </si>
  <si>
    <t>Ryan Wei You</t>
  </si>
  <si>
    <t>Ryan Xizheng</t>
  </si>
  <si>
    <t>Shiduo (Donnie)</t>
  </si>
  <si>
    <t>Stanford</t>
  </si>
  <si>
    <t>Theodore</t>
  </si>
  <si>
    <t>Tim Lifan</t>
  </si>
  <si>
    <t>Vicki</t>
  </si>
  <si>
    <t>Villa</t>
  </si>
  <si>
    <t>Vincent Sen Sen</t>
  </si>
  <si>
    <t>Weidong</t>
  </si>
  <si>
    <t>Xien</t>
  </si>
  <si>
    <t>Yaoyuan</t>
  </si>
  <si>
    <t>Ying Yuan (Jack)</t>
  </si>
  <si>
    <t>Yixing (Aaron)</t>
  </si>
  <si>
    <t>Yuchen (Victor)</t>
  </si>
  <si>
    <t>Yueyang (Eric)</t>
  </si>
  <si>
    <t>Yumin</t>
  </si>
  <si>
    <t>Zechen</t>
  </si>
  <si>
    <t>Zhongwu Jonathan</t>
  </si>
  <si>
    <t>Zixiao (Ethan)</t>
  </si>
  <si>
    <t>Zonghe (Dennis)</t>
  </si>
  <si>
    <t>Zongliang (Daniel)</t>
  </si>
  <si>
    <t>Zhao</t>
  </si>
  <si>
    <t>Emily Yiran</t>
  </si>
  <si>
    <t>Guanhong</t>
  </si>
  <si>
    <t>Hongzi</t>
  </si>
  <si>
    <t>Jay Zi Xuan</t>
  </si>
  <si>
    <t>Kin Pok (George)</t>
  </si>
  <si>
    <t>Nicole Xiaoyin</t>
  </si>
  <si>
    <t>Weiqun</t>
  </si>
  <si>
    <t>Xuanyi (Felix)</t>
  </si>
  <si>
    <t>Yunqian (Andrew)</t>
  </si>
  <si>
    <t>Yuxuan (Lucas)</t>
  </si>
  <si>
    <t>Zhisen Austin</t>
  </si>
  <si>
    <t>Zheng</t>
  </si>
  <si>
    <t>Austin Yueting</t>
  </si>
  <si>
    <t>Kaiyuan (Kimi)</t>
  </si>
  <si>
    <t>Leyu</t>
  </si>
  <si>
    <t>Ray Yi</t>
  </si>
  <si>
    <t>Yina</t>
  </si>
  <si>
    <t>Zi Hang (Alex)</t>
  </si>
  <si>
    <t>Zhong</t>
  </si>
  <si>
    <t>Tiger</t>
  </si>
  <si>
    <t>Zijun (Bella)</t>
  </si>
  <si>
    <t>Zhou</t>
  </si>
  <si>
    <t>Adele</t>
  </si>
  <si>
    <t>Arthur Gyuan</t>
  </si>
  <si>
    <t>Caius</t>
  </si>
  <si>
    <t>Daniel Qizheng</t>
  </si>
  <si>
    <t>Dingxi (Edwin)</t>
  </si>
  <si>
    <t>Guangzhao (Allison)</t>
  </si>
  <si>
    <t>Jingzhi</t>
  </si>
  <si>
    <t>Kimi</t>
  </si>
  <si>
    <t>Maggie</t>
  </si>
  <si>
    <t>Ryan Yiheng</t>
  </si>
  <si>
    <t>Yanze</t>
  </si>
  <si>
    <t>Yilun (Levi)</t>
  </si>
  <si>
    <t>Yuhai</t>
  </si>
  <si>
    <t>Zhu</t>
  </si>
  <si>
    <t>Andy Qianyi</t>
  </si>
  <si>
    <t>David Junyang</t>
  </si>
  <si>
    <t>Henson Hanyu</t>
  </si>
  <si>
    <t>Jay Yeqing</t>
  </si>
  <si>
    <t>Zibung</t>
  </si>
  <si>
    <t>Remy Urs</t>
  </si>
  <si>
    <t>Zoreno</t>
  </si>
  <si>
    <t>Kit</t>
  </si>
  <si>
    <t>Zou</t>
  </si>
  <si>
    <t>Lucas Hanting</t>
  </si>
  <si>
    <t>Mengxia (Thomas)</t>
  </si>
  <si>
    <t>Zulheiry</t>
  </si>
  <si>
    <t>Nayl</t>
  </si>
  <si>
    <t>Zuo</t>
  </si>
  <si>
    <t>Yifeng</t>
  </si>
  <si>
    <t>Zuzeviciute</t>
  </si>
  <si>
    <t>Inga</t>
  </si>
  <si>
    <t>New Zealand Chess Federation Incorporated</t>
  </si>
  <si>
    <t>Instructions:</t>
  </si>
  <si>
    <t>Club/Organiser Form to provide member details to NZCF</t>
  </si>
  <si>
    <t>Fill in blue-coloured cells</t>
  </si>
  <si>
    <t>Club/Organiser Information</t>
  </si>
  <si>
    <t>Leave club blank if N/A. Can leave other information blank if NZCF has information on file.</t>
  </si>
  <si>
    <t>Club:</t>
  </si>
  <si>
    <t>Please note NZBN field, which is NZ Business Number. This can be found at https://www.nzbn.govt.nz/. If no NZBN, type N/A</t>
  </si>
  <si>
    <t>Membership Type:</t>
  </si>
  <si>
    <t>NZBN:</t>
  </si>
  <si>
    <t>Address:</t>
  </si>
  <si>
    <t>Postal Address:</t>
  </si>
  <si>
    <t>Contact Person:</t>
  </si>
  <si>
    <t>Add membership type in relevant columns for each member (drop down list but can copy and paste down the columns after entering one)</t>
  </si>
  <si>
    <t>Email Address:</t>
  </si>
  <si>
    <t>Phone Number:</t>
  </si>
  <si>
    <t>Please save as a spreadsheet (.xlsx preferably), not a PDF or other format</t>
  </si>
  <si>
    <t>Summary</t>
  </si>
  <si>
    <t>Junior (aged under 20)</t>
  </si>
  <si>
    <t>Please email the completed spreadsheet to Admin@newzealandchess.co.nz</t>
  </si>
  <si>
    <t>Senior (aged 50-64)</t>
  </si>
  <si>
    <t>Any queries or issues, please email the NZCF Administrator: Admin@newzealandchess.co.nz</t>
  </si>
  <si>
    <t>Veteran (aged 65+)</t>
  </si>
  <si>
    <t>Adults (aged 20-49)</t>
  </si>
  <si>
    <t>Female</t>
  </si>
  <si>
    <t>Total</t>
  </si>
  <si>
    <t>Total for Invoicing</t>
  </si>
  <si>
    <t>Estimated Invoice</t>
  </si>
  <si>
    <t>Members with NZCF ID</t>
  </si>
  <si>
    <t>New members without NZCF ID</t>
  </si>
  <si>
    <t>Members with previous NZCF ID</t>
  </si>
  <si>
    <t>Name</t>
  </si>
  <si>
    <t>Email Address</t>
  </si>
  <si>
    <t>Last Name</t>
  </si>
  <si>
    <t>Date of Birth</t>
  </si>
  <si>
    <t>New/Renewed Memberships</t>
  </si>
  <si>
    <t>For proposed NZCF members with an NZCF ID, please add in each cell starting at cell B27 (just the 5-digit number - please leave off the letters)</t>
  </si>
  <si>
    <t>Can leave information cells (F to J) blank if NZCF already has this information. If 'check NZCF ID', enter into columns starting at X27</t>
  </si>
  <si>
    <t>For new members without NZCF IDs, enter name, DoB, gender, email etc. from cell L27 and adjacent (incl FIDE ID If they have one)</t>
  </si>
  <si>
    <t>Please complete this form electronically (do not print it out and write names by hand). When saving, please include your club or business name in the file name.</t>
  </si>
  <si>
    <t>Estimated invoice figure is only an estimate - invoice issued by NZCF is the legal invoice to be paid</t>
  </si>
  <si>
    <t>Category</t>
  </si>
  <si>
    <t>Address</t>
  </si>
  <si>
    <t>City/Town</t>
  </si>
  <si>
    <t>Phone</t>
  </si>
  <si>
    <t>Other Club(s)</t>
  </si>
  <si>
    <t>2025-4</t>
  </si>
  <si>
    <t>Aimers</t>
  </si>
  <si>
    <t>Al-Muhaisen</t>
  </si>
  <si>
    <t>Neetheam</t>
  </si>
  <si>
    <t>Allpress</t>
  </si>
  <si>
    <t>Alwis</t>
  </si>
  <si>
    <t>Sinura</t>
  </si>
  <si>
    <t>Alzuhlof</t>
  </si>
  <si>
    <t>Rayan</t>
  </si>
  <si>
    <t>Beatrice Sze Ning</t>
  </si>
  <si>
    <t>Ansell</t>
  </si>
  <si>
    <t>Asplet</t>
  </si>
  <si>
    <t>Tama</t>
  </si>
  <si>
    <t>Authier</t>
  </si>
  <si>
    <t>MC</t>
  </si>
  <si>
    <t>Ayson-MacFarlane</t>
  </si>
  <si>
    <t>Badoni</t>
  </si>
  <si>
    <t>Suvansh</t>
  </si>
  <si>
    <t>Battye</t>
  </si>
  <si>
    <t>Baxter-Kilgour</t>
  </si>
  <si>
    <t>Bayens</t>
  </si>
  <si>
    <t>Ric</t>
  </si>
  <si>
    <t>Berryman</t>
  </si>
  <si>
    <t>Kevin Shiyuan</t>
  </si>
  <si>
    <t>Longbin</t>
  </si>
  <si>
    <t>Boardman</t>
  </si>
  <si>
    <t>Jeffrey F</t>
  </si>
  <si>
    <t>Bonyushkin</t>
  </si>
  <si>
    <t>Valera</t>
  </si>
  <si>
    <t>Bourdot</t>
  </si>
  <si>
    <t>Robin</t>
  </si>
  <si>
    <t>Box</t>
  </si>
  <si>
    <t>Taine</t>
  </si>
  <si>
    <t>2018-1</t>
  </si>
  <si>
    <t>Brunsden</t>
  </si>
  <si>
    <t>Bukhari</t>
  </si>
  <si>
    <t>Syed Muhammad Omar</t>
  </si>
  <si>
    <t>Burn</t>
  </si>
  <si>
    <t>Michael R</t>
  </si>
  <si>
    <t>Capper</t>
  </si>
  <si>
    <t>David S</t>
  </si>
  <si>
    <t>Caputo</t>
  </si>
  <si>
    <t>Rossano</t>
  </si>
  <si>
    <t>ITA</t>
  </si>
  <si>
    <t>Carr</t>
  </si>
  <si>
    <t>Drew</t>
  </si>
  <si>
    <t>Orlando</t>
  </si>
  <si>
    <t>Soon Chong</t>
  </si>
  <si>
    <t>Henry Yihan</t>
  </si>
  <si>
    <t>Penghao (Jack)</t>
  </si>
  <si>
    <t>Ryan Xiaoran</t>
  </si>
  <si>
    <t>Tonny</t>
  </si>
  <si>
    <t>Yuansong (Terrence)</t>
  </si>
  <si>
    <t>Towen</t>
  </si>
  <si>
    <t>Coghini</t>
  </si>
  <si>
    <t>Philip G</t>
  </si>
  <si>
    <t>Collier</t>
  </si>
  <si>
    <t>Collings</t>
  </si>
  <si>
    <t>Collins</t>
  </si>
  <si>
    <t>Madison</t>
  </si>
  <si>
    <t>Cookson</t>
  </si>
  <si>
    <t>Erik</t>
  </si>
  <si>
    <t>WA</t>
  </si>
  <si>
    <t>Coventry</t>
  </si>
  <si>
    <t>Creighton</t>
  </si>
  <si>
    <t>Crichton</t>
  </si>
  <si>
    <t>Slade</t>
  </si>
  <si>
    <t>Crosado</t>
  </si>
  <si>
    <t>Zikang</t>
  </si>
  <si>
    <t>Day</t>
  </si>
  <si>
    <t>Fabian</t>
  </si>
  <si>
    <t>Del Favero</t>
  </si>
  <si>
    <t>Devani</t>
  </si>
  <si>
    <t>Hiren</t>
  </si>
  <si>
    <t>Dinesh Raj</t>
  </si>
  <si>
    <t>Daksha</t>
  </si>
  <si>
    <t>Dolan</t>
  </si>
  <si>
    <t>Neels</t>
  </si>
  <si>
    <t>2009-1</t>
  </si>
  <si>
    <t>Dukeson</t>
  </si>
  <si>
    <t>Eades</t>
  </si>
  <si>
    <t>Ekanayake</t>
  </si>
  <si>
    <t>Feyter</t>
  </si>
  <si>
    <t>Fonseka</t>
  </si>
  <si>
    <t>Sash</t>
  </si>
  <si>
    <t>Forlong-Ford</t>
  </si>
  <si>
    <t>Colwyn</t>
  </si>
  <si>
    <t>Frater</t>
  </si>
  <si>
    <t>Gaddes</t>
  </si>
  <si>
    <t>Pabasara</t>
  </si>
  <si>
    <t>Ganeshan</t>
  </si>
  <si>
    <t>Rangarajan</t>
  </si>
  <si>
    <t>Hans</t>
  </si>
  <si>
    <t>Hugh Zihuai</t>
  </si>
  <si>
    <t>Joy Jiayi</t>
  </si>
  <si>
    <t>Anusha</t>
  </si>
  <si>
    <t>Arav</t>
  </si>
  <si>
    <t>Gavini</t>
  </si>
  <si>
    <t>Shashank</t>
  </si>
  <si>
    <t>Ghadiali</t>
  </si>
  <si>
    <t>Renae</t>
  </si>
  <si>
    <t>Saasha</t>
  </si>
  <si>
    <t>Sacha</t>
  </si>
  <si>
    <t>Gomez de Segura</t>
  </si>
  <si>
    <t>Peio</t>
  </si>
  <si>
    <t>Jay Giles</t>
  </si>
  <si>
    <t>Kevin Chengye</t>
  </si>
  <si>
    <t>Hannay</t>
  </si>
  <si>
    <t>Hasan-Stein</t>
  </si>
  <si>
    <t>Louis Zi Yu</t>
  </si>
  <si>
    <t>Heaslip</t>
  </si>
  <si>
    <t>Heta</t>
  </si>
  <si>
    <t>Malachi</t>
  </si>
  <si>
    <t>Raymon</t>
  </si>
  <si>
    <t>Hince</t>
  </si>
  <si>
    <t>Horn</t>
  </si>
  <si>
    <t>Judah</t>
  </si>
  <si>
    <t>Hothersall</t>
  </si>
  <si>
    <t>Rik</t>
  </si>
  <si>
    <t>Mel</t>
  </si>
  <si>
    <t>Ashley Shi Yue</t>
  </si>
  <si>
    <t>Erica Yue</t>
  </si>
  <si>
    <t>Selena Xi</t>
  </si>
  <si>
    <t>Jason (Yanyu)</t>
  </si>
  <si>
    <t>Eliyana</t>
  </si>
  <si>
    <t>Hurley</t>
  </si>
  <si>
    <t>2003-3</t>
  </si>
  <si>
    <t>Hutchinson</t>
  </si>
  <si>
    <t>Imamura</t>
  </si>
  <si>
    <t>Taichi</t>
  </si>
  <si>
    <t>Inverarity</t>
  </si>
  <si>
    <t>Prasoon</t>
  </si>
  <si>
    <t>Agastya Shankar</t>
  </si>
  <si>
    <t>Richard K</t>
  </si>
  <si>
    <t>1991-3</t>
  </si>
  <si>
    <t>Jain</t>
  </si>
  <si>
    <t>Uday</t>
  </si>
  <si>
    <t>Januszczak</t>
  </si>
  <si>
    <t>Hubert</t>
  </si>
  <si>
    <t>Jardine</t>
  </si>
  <si>
    <t>Jayawardane</t>
  </si>
  <si>
    <t>Asanka</t>
  </si>
  <si>
    <t>Ravindu</t>
  </si>
  <si>
    <t>Zack</t>
  </si>
  <si>
    <t>Joice</t>
  </si>
  <si>
    <t>Judkins</t>
  </si>
  <si>
    <t>Gary L</t>
  </si>
  <si>
    <t>Brendon B</t>
  </si>
  <si>
    <t>Kaminsiki</t>
  </si>
  <si>
    <t>Katta</t>
  </si>
  <si>
    <t>Kc</t>
  </si>
  <si>
    <t>Dipendra</t>
  </si>
  <si>
    <t>Manit</t>
  </si>
  <si>
    <t>Khadka</t>
  </si>
  <si>
    <t>Kastubh</t>
  </si>
  <si>
    <t>Khanal</t>
  </si>
  <si>
    <t>Sameer</t>
  </si>
  <si>
    <t>2002-3</t>
  </si>
  <si>
    <t>Konakanchi</t>
  </si>
  <si>
    <t>Pramodh</t>
  </si>
  <si>
    <t>Koralage</t>
  </si>
  <si>
    <t>Yenul</t>
  </si>
  <si>
    <t>Kozakevych</t>
  </si>
  <si>
    <t>Sergiy</t>
  </si>
  <si>
    <t>Kuhn</t>
  </si>
  <si>
    <t>Kulkarni</t>
  </si>
  <si>
    <t>Shreerang</t>
  </si>
  <si>
    <t>Yogesh</t>
  </si>
  <si>
    <t>Kusay</t>
  </si>
  <si>
    <t>Plaso</t>
  </si>
  <si>
    <t>Lafferty</t>
  </si>
  <si>
    <t>Lagonera</t>
  </si>
  <si>
    <t>Laguito</t>
  </si>
  <si>
    <t>Laijo</t>
  </si>
  <si>
    <t>Lal</t>
  </si>
  <si>
    <t>Krystal</t>
  </si>
  <si>
    <t>Lamerton</t>
  </si>
  <si>
    <t>Landa</t>
  </si>
  <si>
    <t>Maitane</t>
  </si>
  <si>
    <t>Landrain</t>
  </si>
  <si>
    <t>2010-3</t>
  </si>
  <si>
    <t>Claudia Ran</t>
  </si>
  <si>
    <t>Nathan Zhexi</t>
  </si>
  <si>
    <t>Rodney Xiang Rei</t>
  </si>
  <si>
    <t>Ryan (Mingze)</t>
  </si>
  <si>
    <t>Xiang Wei William</t>
  </si>
  <si>
    <t>Xiaoren (Owen)</t>
  </si>
  <si>
    <t>Liddell</t>
  </si>
  <si>
    <t>Selwyn</t>
  </si>
  <si>
    <t>James Jiayu</t>
  </si>
  <si>
    <t>Muyang Sunny</t>
  </si>
  <si>
    <t>Tracy Jiajie</t>
  </si>
  <si>
    <t>Xinyang</t>
  </si>
  <si>
    <t>Yat Hei</t>
  </si>
  <si>
    <t>Zehao (Howard)</t>
  </si>
  <si>
    <t>Lough</t>
  </si>
  <si>
    <t>Bailin</t>
  </si>
  <si>
    <t>Miqi</t>
  </si>
  <si>
    <t>Luiten-Apirana</t>
  </si>
  <si>
    <t>Paraone</t>
  </si>
  <si>
    <t>Bryce</t>
  </si>
  <si>
    <t>KJ</t>
  </si>
  <si>
    <t>Lynn</t>
  </si>
  <si>
    <t>K William</t>
  </si>
  <si>
    <t>Lyons</t>
  </si>
  <si>
    <t>Huixi (Kacy)</t>
  </si>
  <si>
    <t>Machdoem</t>
  </si>
  <si>
    <t>Karma A (Andy)</t>
  </si>
  <si>
    <t>Zixian (Alston)</t>
  </si>
  <si>
    <t>Malapati</t>
  </si>
  <si>
    <t>Geetha Sagar</t>
  </si>
  <si>
    <t>Maliasev</t>
  </si>
  <si>
    <t>Ilia</t>
  </si>
  <si>
    <t>Kirill</t>
  </si>
  <si>
    <t>Mallela</t>
  </si>
  <si>
    <t>Raivath</t>
  </si>
  <si>
    <t>Maroroa</t>
  </si>
  <si>
    <t>Masoe</t>
  </si>
  <si>
    <t>Devon Paige</t>
  </si>
  <si>
    <t>Mattin</t>
  </si>
  <si>
    <t>McCrone</t>
  </si>
  <si>
    <t>McIndoe</t>
  </si>
  <si>
    <t>Jayda</t>
  </si>
  <si>
    <t>Graham W</t>
  </si>
  <si>
    <t>2010-1</t>
  </si>
  <si>
    <t>Meron</t>
  </si>
  <si>
    <t>Yoav</t>
  </si>
  <si>
    <t>Merz</t>
  </si>
  <si>
    <t>Brena</t>
  </si>
  <si>
    <t>Morrin</t>
  </si>
  <si>
    <t>Morrisey</t>
  </si>
  <si>
    <t>Edison Liangyi</t>
  </si>
  <si>
    <t>Mullage</t>
  </si>
  <si>
    <t>Janitha</t>
  </si>
  <si>
    <t>Murdoch</t>
  </si>
  <si>
    <t>Srijith</t>
  </si>
  <si>
    <t>Nagrecha</t>
  </si>
  <si>
    <t>Prashant</t>
  </si>
  <si>
    <t>Naidu</t>
  </si>
  <si>
    <t>Matilda</t>
  </si>
  <si>
    <t>Neal</t>
  </si>
  <si>
    <t>Rodger M</t>
  </si>
  <si>
    <t>Nerona</t>
  </si>
  <si>
    <t>Newman</t>
  </si>
  <si>
    <t>David A</t>
  </si>
  <si>
    <t>Nhi Yen (Nina)</t>
  </si>
  <si>
    <t>Quan Nam (Ted)</t>
  </si>
  <si>
    <t>Nie</t>
  </si>
  <si>
    <t>Nylund</t>
  </si>
  <si>
    <t>Pahuja</t>
  </si>
  <si>
    <t>Gaurav</t>
  </si>
  <si>
    <t>Pakholjuk</t>
  </si>
  <si>
    <t>Darrick</t>
  </si>
  <si>
    <t>Pandya</t>
  </si>
  <si>
    <t>Devam</t>
  </si>
  <si>
    <t>Zhihan</t>
  </si>
  <si>
    <t>Pattni</t>
  </si>
  <si>
    <t>Jayti</t>
  </si>
  <si>
    <t>Jonah</t>
  </si>
  <si>
    <t>Polishchuk</t>
  </si>
  <si>
    <t>Jaxyn</t>
  </si>
  <si>
    <t>Porter</t>
  </si>
  <si>
    <t>Lucinda</t>
  </si>
  <si>
    <t>Post</t>
  </si>
  <si>
    <t>Martin J</t>
  </si>
  <si>
    <t>Potter-Butler</t>
  </si>
  <si>
    <t>P Wayne</t>
  </si>
  <si>
    <t>Proctor</t>
  </si>
  <si>
    <t>Purtill</t>
  </si>
  <si>
    <t>Yiwei</t>
  </si>
  <si>
    <t>James Zhaojin</t>
  </si>
  <si>
    <t>Joy Shu Yan</t>
  </si>
  <si>
    <t>Nicole Shu Yu</t>
  </si>
  <si>
    <t>Quayle</t>
  </si>
  <si>
    <t>Rabina</t>
  </si>
  <si>
    <t>Romeo</t>
  </si>
  <si>
    <t>Rademacher</t>
  </si>
  <si>
    <t>Rengineni</t>
  </si>
  <si>
    <t>Rider</t>
  </si>
  <si>
    <t>Reginald</t>
  </si>
  <si>
    <t>Michael H</t>
  </si>
  <si>
    <t>2013-1</t>
  </si>
  <si>
    <t>Del</t>
  </si>
  <si>
    <t>John M</t>
  </si>
  <si>
    <t>Rockell</t>
  </si>
  <si>
    <t>Paddy</t>
  </si>
  <si>
    <t>Rodriguez</t>
  </si>
  <si>
    <t>Ken</t>
  </si>
  <si>
    <t>Saini</t>
  </si>
  <si>
    <t>Sajch</t>
  </si>
  <si>
    <t>Saw</t>
  </si>
  <si>
    <t>Vee-Liem</t>
  </si>
  <si>
    <t>Scarf</t>
  </si>
  <si>
    <t>Scarr</t>
  </si>
  <si>
    <t>Schurr</t>
  </si>
  <si>
    <t>JC</t>
  </si>
  <si>
    <t>Seabrook</t>
  </si>
  <si>
    <t>Severinsen</t>
  </si>
  <si>
    <t>1980-1</t>
  </si>
  <si>
    <t>Shanmukh</t>
  </si>
  <si>
    <t>Nihar</t>
  </si>
  <si>
    <t>Ian J</t>
  </si>
  <si>
    <t>Vaibhav</t>
  </si>
  <si>
    <t>Sharp</t>
  </si>
  <si>
    <t>Aleck</t>
  </si>
  <si>
    <t>Shinil</t>
  </si>
  <si>
    <t>Anan</t>
  </si>
  <si>
    <t>Shrivastava</t>
  </si>
  <si>
    <t>Virendra Nath</t>
  </si>
  <si>
    <t>Sidney</t>
  </si>
  <si>
    <t>Reno</t>
  </si>
  <si>
    <t>Zephan</t>
  </si>
  <si>
    <t>Rishiraj</t>
  </si>
  <si>
    <t>Sknar</t>
  </si>
  <si>
    <t>Andriy</t>
  </si>
  <si>
    <t>Skuljan</t>
  </si>
  <si>
    <t>David C</t>
  </si>
  <si>
    <t>Sobnakova</t>
  </si>
  <si>
    <t>Tatyana</t>
  </si>
  <si>
    <t>Loukya</t>
  </si>
  <si>
    <t>Sahithi</t>
  </si>
  <si>
    <t>Kate</t>
  </si>
  <si>
    <t>Spain</t>
  </si>
  <si>
    <t>Graeme A</t>
  </si>
  <si>
    <t>GA</t>
  </si>
  <si>
    <t>2001-1</t>
  </si>
  <si>
    <t>Srinivasan</t>
  </si>
  <si>
    <t>Sharan</t>
  </si>
  <si>
    <t>Srivastav</t>
  </si>
  <si>
    <t>Abhishek</t>
  </si>
  <si>
    <t>Ashvik</t>
  </si>
  <si>
    <t>Stafford</t>
  </si>
  <si>
    <t>Stephens</t>
  </si>
  <si>
    <t>Dominick</t>
  </si>
  <si>
    <t>Storey</t>
  </si>
  <si>
    <t>Donald J H</t>
  </si>
  <si>
    <t>Subramanian</t>
  </si>
  <si>
    <t>Darshi</t>
  </si>
  <si>
    <t>Tana-Kopa</t>
  </si>
  <si>
    <t>Tainui</t>
  </si>
  <si>
    <t>Hugo Youcheng</t>
  </si>
  <si>
    <t>Te Whata</t>
  </si>
  <si>
    <t>Theodosiou</t>
  </si>
  <si>
    <t>Thirring</t>
  </si>
  <si>
    <t>Thorpe</t>
  </si>
  <si>
    <t>Thota</t>
  </si>
  <si>
    <t>Iyaan</t>
  </si>
  <si>
    <t>Tipping</t>
  </si>
  <si>
    <t>Akira</t>
  </si>
  <si>
    <t>Phu Huynh Minh</t>
  </si>
  <si>
    <t>Tyrrell</t>
  </si>
  <si>
    <t>Kerry Ian</t>
  </si>
  <si>
    <t>Tyuryutikov</t>
  </si>
  <si>
    <t>Mykhaylo</t>
  </si>
  <si>
    <t>Undy</t>
  </si>
  <si>
    <t>Vajpeyi</t>
  </si>
  <si>
    <t>Van Den Heuvel</t>
  </si>
  <si>
    <t>Van Der Anker</t>
  </si>
  <si>
    <t>Juan</t>
  </si>
  <si>
    <t>Van Rynbach</t>
  </si>
  <si>
    <t>Venkatajalam</t>
  </si>
  <si>
    <t>David A J</t>
  </si>
  <si>
    <t>Wacker</t>
  </si>
  <si>
    <t>Wagner</t>
  </si>
  <si>
    <t>Waitai</t>
  </si>
  <si>
    <t>Hardy</t>
  </si>
  <si>
    <t>Puchen</t>
  </si>
  <si>
    <t>Ricky</t>
  </si>
  <si>
    <t>Silei</t>
  </si>
  <si>
    <t>Tomas</t>
  </si>
  <si>
    <t>Jingbo</t>
  </si>
  <si>
    <t>Wight</t>
  </si>
  <si>
    <t>Glen</t>
  </si>
  <si>
    <t>2010-2</t>
  </si>
  <si>
    <t>Woo</t>
  </si>
  <si>
    <t>Wooding</t>
  </si>
  <si>
    <t>Woodward</t>
  </si>
  <si>
    <t>2009-3</t>
  </si>
  <si>
    <t>Song (Bayan)</t>
  </si>
  <si>
    <t>Caroline</t>
  </si>
  <si>
    <t>Yihao</t>
  </si>
  <si>
    <t>Winston Yow-Jen</t>
  </si>
  <si>
    <t>Yip</t>
  </si>
  <si>
    <t>Kimberley</t>
  </si>
  <si>
    <t>Zhan</t>
  </si>
  <si>
    <t>Judd</t>
  </si>
  <si>
    <t>Jennifer</t>
  </si>
  <si>
    <t>Leo Li Ao</t>
  </si>
  <si>
    <t>Michael C</t>
  </si>
  <si>
    <t>William Jiewen</t>
  </si>
  <si>
    <t>Yichi</t>
  </si>
  <si>
    <t>Aiden Tyler</t>
  </si>
  <si>
    <t>Fangfei</t>
  </si>
  <si>
    <t>Yuanyi (Rebecca)</t>
  </si>
  <si>
    <t>Ruiting</t>
  </si>
  <si>
    <t>Tiana Un Iong</t>
  </si>
  <si>
    <t>Yantao</t>
  </si>
  <si>
    <t>Karl Kai</t>
  </si>
  <si>
    <t>Leo Lei</t>
  </si>
  <si>
    <t>Age Category</t>
  </si>
  <si>
    <t>Column1</t>
  </si>
  <si>
    <t>Active1</t>
  </si>
  <si>
    <t>Column3</t>
  </si>
  <si>
    <t>Column4</t>
  </si>
  <si>
    <t>Column5</t>
  </si>
  <si>
    <t>Titles</t>
  </si>
  <si>
    <t>Applications by new members not complete until approved by NZCF and subscriptions 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</si>
</sst>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;[Red]\-&quot;$&quot;#,##0"/>
    <numFmt numFmtId="164" formatCode="yyyy\.mm\.dd"/>
    <numFmt numFmtId="165" formatCode="&quot;$&quot;#,##0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5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5" fillId="0" borderId="0" applyNumberFormat="0" applyFill="0" applyBorder="0" applyAlignment="0" applyProtection="0"/>
    <xf numFmtId="0" fontId="6" fillId="0" borderId="18" applyNumberFormat="0" applyFill="0" applyAlignment="0" applyProtection="0"/>
    <xf numFmtId="0" fontId="7" fillId="0" borderId="19" applyNumberFormat="0" applyFill="0" applyAlignment="0" applyProtection="0"/>
    <xf numFmtId="0" fontId="8" fillId="0" borderId="20" applyNumberFormat="0" applyFill="0" applyAlignment="0" applyProtection="0"/>
    <xf numFmtId="0" fontId="8" fillId="0" borderId="0" applyNumberFormat="0" applyFill="0" applyBorder="0" applyAlignment="0" applyProtection="0"/>
    <xf numFmtId="0" fontId="9" fillId="8" borderId="0" applyNumberFormat="0" applyBorder="0" applyAlignment="0" applyProtection="0"/>
    <xf numFmtId="0" fontId="10" fillId="9" borderId="0" applyNumberFormat="0" applyBorder="0" applyAlignment="0" applyProtection="0"/>
    <xf numFmtId="0" fontId="11" fillId="10" borderId="0" applyNumberFormat="0" applyBorder="0" applyAlignment="0" applyProtection="0"/>
    <xf numFmtId="0" fontId="12" fillId="11" borderId="21" applyNumberFormat="0" applyAlignment="0" applyProtection="0"/>
    <xf numFmtId="0" fontId="13" fillId="12" borderId="22" applyNumberFormat="0" applyAlignment="0" applyProtection="0"/>
    <xf numFmtId="0" fontId="14" fillId="12" borderId="21" applyNumberFormat="0" applyAlignment="0" applyProtection="0"/>
    <xf numFmtId="0" fontId="15" fillId="0" borderId="23" applyNumberFormat="0" applyFill="0" applyAlignment="0" applyProtection="0"/>
    <xf numFmtId="0" fontId="16" fillId="13" borderId="24" applyNumberFormat="0" applyAlignment="0" applyProtection="0"/>
    <xf numFmtId="0" fontId="17" fillId="0" borderId="0" applyNumberFormat="0" applyFill="0" applyBorder="0" applyAlignment="0" applyProtection="0"/>
    <xf numFmtId="0" fontId="4" fillId="14" borderId="25" applyNumberFormat="0" applyFont="0" applyAlignment="0" applyProtection="0"/>
    <xf numFmtId="0" fontId="18" fillId="0" borderId="0" applyNumberFormat="0" applyFill="0" applyBorder="0" applyAlignment="0" applyProtection="0"/>
    <xf numFmtId="0" fontId="1" fillId="0" borderId="26" applyNumberFormat="0" applyFill="0" applyAlignment="0" applyProtection="0"/>
    <xf numFmtId="0" fontId="19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19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19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19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19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19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</cellStyleXfs>
  <cellXfs count="79">
    <xf numFmtId="0" fontId="0" fillId="0" borderId="0" xfId="0"/>
    <xf numFmtId="0" fontId="2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Continuous" vertical="center"/>
    </xf>
    <xf numFmtId="0" fontId="2" fillId="2" borderId="2" xfId="0" applyFont="1" applyFill="1" applyBorder="1" applyAlignment="1">
      <alignment horizontal="centerContinuous" vertical="center"/>
    </xf>
    <xf numFmtId="0" fontId="3" fillId="2" borderId="3" xfId="0" applyFont="1" applyFill="1" applyBorder="1" applyAlignment="1">
      <alignment horizontal="centerContinuous" vertical="center"/>
    </xf>
    <xf numFmtId="0" fontId="2" fillId="2" borderId="4" xfId="0" applyFont="1" applyFill="1" applyBorder="1" applyAlignment="1">
      <alignment horizontal="centerContinuous" vertical="center"/>
    </xf>
    <xf numFmtId="0" fontId="3" fillId="2" borderId="3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3" borderId="3" xfId="0" applyFont="1" applyFill="1" applyBorder="1" applyAlignment="1">
      <alignment vertical="center"/>
    </xf>
    <xf numFmtId="164" fontId="2" fillId="3" borderId="7" xfId="0" applyNumberFormat="1" applyFont="1" applyFill="1" applyBorder="1" applyAlignment="1">
      <alignment vertical="center"/>
    </xf>
    <xf numFmtId="0" fontId="2" fillId="3" borderId="4" xfId="0" applyFont="1" applyFill="1" applyBorder="1" applyAlignment="1">
      <alignment vertical="center"/>
    </xf>
    <xf numFmtId="0" fontId="2" fillId="3" borderId="5" xfId="0" applyFont="1" applyFill="1" applyBorder="1" applyAlignment="1">
      <alignment vertical="center"/>
    </xf>
    <xf numFmtId="164" fontId="2" fillId="3" borderId="8" xfId="0" applyNumberFormat="1" applyFont="1" applyFill="1" applyBorder="1" applyAlignment="1">
      <alignment vertical="center"/>
    </xf>
    <xf numFmtId="0" fontId="2" fillId="3" borderId="6" xfId="0" applyFont="1" applyFill="1" applyBorder="1" applyAlignment="1">
      <alignment vertical="center"/>
    </xf>
    <xf numFmtId="0" fontId="1" fillId="4" borderId="0" xfId="0" applyFont="1" applyFill="1"/>
    <xf numFmtId="0" fontId="0" fillId="4" borderId="0" xfId="0" applyFill="1"/>
    <xf numFmtId="0" fontId="1" fillId="5" borderId="0" xfId="0" applyFont="1" applyFill="1"/>
    <xf numFmtId="0" fontId="0" fillId="5" borderId="0" xfId="0" applyFill="1"/>
    <xf numFmtId="0" fontId="2" fillId="0" borderId="7" xfId="0" applyFont="1" applyBorder="1" applyAlignment="1">
      <alignment vertical="center"/>
    </xf>
    <xf numFmtId="0" fontId="2" fillId="0" borderId="7" xfId="0" applyFont="1" applyBorder="1"/>
    <xf numFmtId="0" fontId="3" fillId="6" borderId="7" xfId="0" applyFont="1" applyFill="1" applyBorder="1" applyAlignment="1">
      <alignment horizontal="centerContinuous"/>
    </xf>
    <xf numFmtId="0" fontId="2" fillId="6" borderId="7" xfId="0" applyFont="1" applyFill="1" applyBorder="1" applyAlignment="1">
      <alignment horizontal="centerContinuous"/>
    </xf>
    <xf numFmtId="0" fontId="2" fillId="0" borderId="0" xfId="0" applyFont="1"/>
    <xf numFmtId="0" fontId="3" fillId="6" borderId="7" xfId="0" applyFont="1" applyFill="1" applyBorder="1"/>
    <xf numFmtId="14" fontId="2" fillId="0" borderId="7" xfId="0" applyNumberFormat="1" applyFont="1" applyBorder="1"/>
    <xf numFmtId="0" fontId="3" fillId="6" borderId="7" xfId="0" applyFont="1" applyFill="1" applyBorder="1" applyAlignment="1">
      <alignment vertical="center"/>
    </xf>
    <xf numFmtId="1" fontId="2" fillId="3" borderId="3" xfId="0" applyNumberFormat="1" applyFont="1" applyFill="1" applyBorder="1" applyAlignment="1">
      <alignment vertical="center"/>
    </xf>
    <xf numFmtId="1" fontId="2" fillId="3" borderId="5" xfId="0" applyNumberFormat="1" applyFont="1" applyFill="1" applyBorder="1" applyAlignment="1">
      <alignment vertical="center"/>
    </xf>
    <xf numFmtId="1" fontId="2" fillId="2" borderId="4" xfId="0" applyNumberFormat="1" applyFont="1" applyFill="1" applyBorder="1" applyAlignment="1">
      <alignment horizontal="left" vertical="center"/>
    </xf>
    <xf numFmtId="0" fontId="2" fillId="3" borderId="7" xfId="0" applyFont="1" applyFill="1" applyBorder="1" applyAlignment="1">
      <alignment vertical="center"/>
    </xf>
    <xf numFmtId="0" fontId="2" fillId="3" borderId="8" xfId="0" applyFont="1" applyFill="1" applyBorder="1" applyAlignment="1">
      <alignment vertical="center"/>
    </xf>
    <xf numFmtId="164" fontId="2" fillId="3" borderId="4" xfId="0" applyNumberFormat="1" applyFont="1" applyFill="1" applyBorder="1" applyAlignment="1">
      <alignment vertical="center"/>
    </xf>
    <xf numFmtId="164" fontId="2" fillId="3" borderId="6" xfId="0" applyNumberFormat="1" applyFont="1" applyFill="1" applyBorder="1" applyAlignment="1">
      <alignment vertical="center"/>
    </xf>
    <xf numFmtId="1" fontId="3" fillId="2" borderId="4" xfId="0" applyNumberFormat="1" applyFont="1" applyFill="1" applyBorder="1" applyAlignment="1">
      <alignment horizontal="left" vertical="center"/>
    </xf>
    <xf numFmtId="1" fontId="2" fillId="3" borderId="4" xfId="0" applyNumberFormat="1" applyFont="1" applyFill="1" applyBorder="1" applyAlignment="1">
      <alignment vertical="center"/>
    </xf>
    <xf numFmtId="1" fontId="2" fillId="3" borderId="6" xfId="0" applyNumberFormat="1" applyFont="1" applyFill="1" applyBorder="1" applyAlignment="1">
      <alignment vertical="center"/>
    </xf>
    <xf numFmtId="0" fontId="3" fillId="2" borderId="9" xfId="0" applyFont="1" applyFill="1" applyBorder="1" applyAlignment="1">
      <alignment horizontal="centerContinuous" vertical="center"/>
    </xf>
    <xf numFmtId="0" fontId="3" fillId="2" borderId="11" xfId="0" applyFont="1" applyFill="1" applyBorder="1" applyAlignment="1">
      <alignment horizontal="centerContinuous" vertical="center"/>
    </xf>
    <xf numFmtId="1" fontId="2" fillId="3" borderId="12" xfId="0" applyNumberFormat="1" applyFont="1" applyFill="1" applyBorder="1" applyAlignment="1">
      <alignment vertical="center"/>
    </xf>
    <xf numFmtId="0" fontId="2" fillId="2" borderId="13" xfId="0" applyFont="1" applyFill="1" applyBorder="1" applyAlignment="1">
      <alignment vertical="center"/>
    </xf>
    <xf numFmtId="1" fontId="2" fillId="3" borderId="14" xfId="0" applyNumberFormat="1" applyFont="1" applyFill="1" applyBorder="1" applyAlignment="1">
      <alignment vertical="center"/>
    </xf>
    <xf numFmtId="0" fontId="3" fillId="2" borderId="10" xfId="0" applyFont="1" applyFill="1" applyBorder="1" applyAlignment="1">
      <alignment horizontal="centerContinuous" vertical="center"/>
    </xf>
    <xf numFmtId="0" fontId="2" fillId="3" borderId="12" xfId="0" applyFont="1" applyFill="1" applyBorder="1" applyAlignment="1">
      <alignment vertical="center"/>
    </xf>
    <xf numFmtId="164" fontId="2" fillId="3" borderId="13" xfId="0" applyNumberFormat="1" applyFont="1" applyFill="1" applyBorder="1" applyAlignment="1">
      <alignment vertical="center"/>
    </xf>
    <xf numFmtId="0" fontId="2" fillId="3" borderId="13" xfId="0" applyFont="1" applyFill="1" applyBorder="1" applyAlignment="1">
      <alignment vertical="center"/>
    </xf>
    <xf numFmtId="164" fontId="2" fillId="3" borderId="14" xfId="0" applyNumberFormat="1" applyFont="1" applyFill="1" applyBorder="1" applyAlignment="1">
      <alignment vertical="center"/>
    </xf>
    <xf numFmtId="1" fontId="2" fillId="0" borderId="7" xfId="0" applyNumberFormat="1" applyFont="1" applyBorder="1"/>
    <xf numFmtId="0" fontId="3" fillId="2" borderId="15" xfId="0" applyFont="1" applyFill="1" applyBorder="1" applyAlignment="1">
      <alignment horizontal="centerContinuous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Continuous" vertical="center"/>
    </xf>
    <xf numFmtId="0" fontId="3" fillId="2" borderId="12" xfId="0" applyFont="1" applyFill="1" applyBorder="1" applyAlignment="1">
      <alignment vertical="center"/>
    </xf>
    <xf numFmtId="1" fontId="2" fillId="2" borderId="14" xfId="0" applyNumberFormat="1" applyFont="1" applyFill="1" applyBorder="1" applyAlignment="1">
      <alignment horizontal="left" vertical="center"/>
    </xf>
    <xf numFmtId="0" fontId="1" fillId="7" borderId="0" xfId="0" applyFont="1" applyFill="1"/>
    <xf numFmtId="0" fontId="0" fillId="7" borderId="0" xfId="0" applyFill="1"/>
    <xf numFmtId="6" fontId="0" fillId="7" borderId="0" xfId="0" applyNumberFormat="1" applyFill="1" applyAlignment="1">
      <alignment horizontal="left"/>
    </xf>
    <xf numFmtId="165" fontId="3" fillId="2" borderId="6" xfId="0" applyNumberFormat="1" applyFont="1" applyFill="1" applyBorder="1" applyAlignment="1">
      <alignment horizontal="left" vertical="center"/>
    </xf>
    <xf numFmtId="1" fontId="2" fillId="3" borderId="12" xfId="0" applyNumberFormat="1" applyFont="1" applyFill="1" applyBorder="1" applyAlignment="1">
      <alignment horizontal="left" vertical="center"/>
    </xf>
    <xf numFmtId="1" fontId="2" fillId="3" borderId="3" xfId="0" applyNumberFormat="1" applyFont="1" applyFill="1" applyBorder="1" applyAlignment="1">
      <alignment horizontal="left" vertical="center"/>
    </xf>
    <xf numFmtId="1" fontId="2" fillId="3" borderId="5" xfId="0" applyNumberFormat="1" applyFont="1" applyFill="1" applyBorder="1" applyAlignment="1">
      <alignment horizontal="left" vertical="center"/>
    </xf>
    <xf numFmtId="0" fontId="2" fillId="2" borderId="16" xfId="0" applyFont="1" applyFill="1" applyBorder="1" applyAlignment="1">
      <alignment horizontal="centerContinuous" vertical="center"/>
    </xf>
    <xf numFmtId="0" fontId="3" fillId="2" borderId="16" xfId="0" applyFont="1" applyFill="1" applyBorder="1" applyAlignment="1">
      <alignment horizontal="centerContinuous" vertical="center"/>
    </xf>
    <xf numFmtId="0" fontId="3" fillId="2" borderId="17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vertical="center"/>
    </xf>
    <xf numFmtId="1" fontId="2" fillId="3" borderId="13" xfId="0" applyNumberFormat="1" applyFont="1" applyFill="1" applyBorder="1" applyAlignment="1">
      <alignment vertical="center"/>
    </xf>
    <xf numFmtId="1" fontId="2" fillId="3" borderId="7" xfId="0" applyNumberFormat="1" applyFont="1" applyFill="1" applyBorder="1" applyAlignment="1">
      <alignment vertical="center"/>
    </xf>
    <xf numFmtId="1" fontId="2" fillId="3" borderId="8" xfId="0" applyNumberFormat="1" applyFont="1" applyFill="1" applyBorder="1" applyAlignment="1">
      <alignment vertical="center"/>
    </xf>
    <xf numFmtId="0" fontId="0" fillId="0" borderId="0" xfId="0"/>
    <xf numFmtId="49" fontId="0" fillId="0" borderId="0" xfId="0" applyNumberFormat="1"/>
    <xf numFmtId="49" fontId="0" fillId="39" borderId="0" xfId="0" applyNumberFormat="1" applyFill="1" applyAlignment="1">
      <alignment horizontal="center"/>
    </xf>
    <xf numFmtId="0" fontId="0" fillId="39" borderId="0" xfId="0" applyFill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49" fontId="0" fillId="0" borderId="0" xfId="0" applyNumberFormat="1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773958D-D8EC-49F9-8F8D-F619908DFA7B}" name="PlayerList" displayName="PlayerList" ref="M1:AN3846" totalsRowShown="0">
  <autoFilter ref="M1:AN3846" xr:uid="{3773958D-D8EC-49F9-8F8D-F619908DFA7B}"/>
  <tableColumns count="28">
    <tableColumn id="1" xr3:uid="{83F22F3F-2506-426A-A66F-5DF192FDB237}" name="Code"/>
    <tableColumn id="2" xr3:uid="{E60E0B7C-2567-40E8-9072-4157BC51DFA0}" name="Surname"/>
    <tableColumn id="3" xr3:uid="{3787D916-70E9-4DC1-B522-A72C9FB68624}" name="First Name"/>
    <tableColumn id="4" xr3:uid="{D6F630E7-9652-4F08-A9CB-B910E756031C}" name="Club"/>
    <tableColumn id="5" xr3:uid="{BEB74BED-2800-4118-916F-02C554D5066D}" name="Birth Year"/>
    <tableColumn id="6" xr3:uid="{A47C2E4B-5E70-4800-B3C7-C8711F39C365}" name="Age Category"/>
    <tableColumn id="7" xr3:uid="{976A1FDD-1BC2-4F81-8FE3-DD14AC7E3220}" name="Column1"/>
    <tableColumn id="8" xr3:uid="{BCD4C04C-CDE2-4FEC-B033-C90444D2269C}" name="Standard"/>
    <tableColumn id="9" xr3:uid="{709304A4-28AC-49A7-A24B-6FEAB2CAE617}" name="Column2"/>
    <tableColumn id="10" xr3:uid="{4E833439-A2F4-464A-AD0D-90584CD05727}" name="T"/>
    <tableColumn id="11" xr3:uid="{0842CEBB-C84D-453A-BFE8-342BA63E6810}" name="G"/>
    <tableColumn id="12" xr3:uid="{E15B277A-1385-4B76-AB30-3A86FF924281}" name="∑G"/>
    <tableColumn id="13" xr3:uid="{97638DCD-3194-416A-8BBE-776CD768EB55}" name="Active1"/>
    <tableColumn id="14" xr3:uid="{07021140-1851-4156-9DEB-7BFA694DC0C5}" name="Column5"/>
    <tableColumn id="15" xr3:uid="{50EB1EC2-DE6B-4161-A71C-3159ED681148}" name="Rapid"/>
    <tableColumn id="16" xr3:uid="{81E0390D-2FF0-4A53-9E58-7E43E977025F}" name="Column4"/>
    <tableColumn id="17" xr3:uid="{3ADCDD13-4C73-4DCD-802F-8D27626F3C00}" name="T2"/>
    <tableColumn id="18" xr3:uid="{C7F047B5-948E-4B7D-B918-05088EADD458}" name="G3"/>
    <tableColumn id="19" xr3:uid="{5B303AFF-570B-44BE-A773-2B6EB12CD3B5}" name="∑G4"/>
    <tableColumn id="20" xr3:uid="{511E2CA7-96E1-4A7B-816F-29330A0696C6}" name="Active2"/>
    <tableColumn id="21" xr3:uid="{16C380D0-449A-4779-8C14-71ED79D0DC46}" name="Column3"/>
    <tableColumn id="22" xr3:uid="{A1CD8D98-EDCA-4F46-BF2C-AEC7EFFAC9A7}" name="FIDE ID"/>
    <tableColumn id="23" xr3:uid="{9D9B36E4-708B-4EFD-BA5C-91BFD40679DF}" name="Fed"/>
    <tableColumn id="24" xr3:uid="{E8462DCE-BA25-48D1-BBC9-1134B44D1016}" name="Titles"/>
    <tableColumn id="25" xr3:uid="{EFC1F33F-B830-43CB-85C1-BF453DE30DD9}" name="Full Name">
      <calculatedColumnFormula>_xlfn.CONCAT(PlayerList[[#This Row],[First Name]]," ",PlayerList[[#This Row],[Surname]])</calculatedColumnFormula>
    </tableColumn>
    <tableColumn id="29" xr3:uid="{A37D31B4-43CB-48E5-A539-89CCE780E31C}" name="Member"/>
    <tableColumn id="26" xr3:uid="{B15BDC0F-0FD4-456E-98A2-712FE5C88D13}" name="NZCF ID">
      <calculatedColumnFormula>PlayerList[[#This Row],[Code]]*1</calculatedColumnFormula>
    </tableColumn>
    <tableColumn id="30" xr3:uid="{A99F7A13-DA2F-4226-BFEE-309B193ABC37}" name="Gender">
      <calculatedColumnFormula>VLOOKUP(PlayerList[[#This Row],[NZCF ID]],$AP$2:$AQ$3850,2,FALSE)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9DB7A-C66E-481F-8F0A-52C189FB0255}">
  <dimension ref="A1:AQ3850"/>
  <sheetViews>
    <sheetView workbookViewId="0">
      <selection activeCell="C7" sqref="C7"/>
    </sheetView>
  </sheetViews>
  <sheetFormatPr defaultRowHeight="14.4" x14ac:dyDescent="0.3"/>
  <cols>
    <col min="1" max="1" width="25.88671875" customWidth="1"/>
    <col min="2" max="2" width="13.5546875" bestFit="1" customWidth="1"/>
    <col min="3" max="3" width="16.33203125" bestFit="1" customWidth="1"/>
    <col min="4" max="4" width="6.6640625" customWidth="1"/>
    <col min="5" max="5" width="18.33203125" customWidth="1"/>
    <col min="8" max="8" width="4.44140625" customWidth="1"/>
    <col min="9" max="9" width="14.33203125" customWidth="1"/>
    <col min="10" max="10" width="16" customWidth="1"/>
    <col min="11" max="11" width="12.5546875" bestFit="1" customWidth="1"/>
    <col min="12" max="12" width="5" customWidth="1"/>
    <col min="13" max="13" width="9" bestFit="1" customWidth="1"/>
    <col min="14" max="14" width="19.6640625" bestFit="1" customWidth="1"/>
    <col min="15" max="15" width="19.88671875" bestFit="1" customWidth="1"/>
    <col min="16" max="16" width="11.33203125" bestFit="1" customWidth="1"/>
    <col min="17" max="17" width="7" bestFit="1" customWidth="1"/>
    <col min="18" max="18" width="10.6640625" bestFit="1" customWidth="1"/>
    <col min="19" max="19" width="10.88671875" bestFit="1" customWidth="1"/>
    <col min="20" max="20" width="7.109375" bestFit="1" customWidth="1"/>
    <col min="21" max="21" width="4.33203125" bestFit="1" customWidth="1"/>
    <col min="22" max="22" width="4.44140625" bestFit="1" customWidth="1"/>
    <col min="23" max="23" width="5.5546875" bestFit="1" customWidth="1"/>
    <col min="24" max="24" width="8.44140625" bestFit="1" customWidth="1"/>
    <col min="25" max="25" width="10.6640625" bestFit="1" customWidth="1"/>
    <col min="26" max="26" width="8" bestFit="1" customWidth="1"/>
    <col min="27" max="27" width="10.6640625" bestFit="1" customWidth="1"/>
    <col min="28" max="28" width="5.33203125" bestFit="1" customWidth="1"/>
    <col min="29" max="29" width="5.44140625" bestFit="1" customWidth="1"/>
    <col min="30" max="30" width="6.5546875" bestFit="1" customWidth="1"/>
    <col min="31" max="31" width="9.44140625" bestFit="1" customWidth="1"/>
    <col min="32" max="32" width="11.6640625" bestFit="1" customWidth="1"/>
    <col min="33" max="33" width="10.44140625" bestFit="1" customWidth="1"/>
    <col min="34" max="34" width="10" bestFit="1" customWidth="1"/>
    <col min="35" max="35" width="6.6640625" bestFit="1" customWidth="1"/>
    <col min="36" max="36" width="9.6640625" bestFit="1" customWidth="1"/>
    <col min="37" max="37" width="30.33203125" bestFit="1" customWidth="1"/>
  </cols>
  <sheetData>
    <row r="1" spans="1:43" ht="15.6" x14ac:dyDescent="0.3">
      <c r="A1" s="18" t="s">
        <v>0</v>
      </c>
      <c r="B1" s="20" t="s">
        <v>1</v>
      </c>
      <c r="C1" s="57" t="s">
        <v>2</v>
      </c>
      <c r="D1" s="57" t="s">
        <v>3</v>
      </c>
      <c r="E1" s="29" t="s">
        <v>4</v>
      </c>
      <c r="F1" s="29" t="s">
        <v>5</v>
      </c>
      <c r="G1" s="29" t="s">
        <v>6</v>
      </c>
      <c r="I1" s="24" t="s">
        <v>7</v>
      </c>
      <c r="J1" s="25"/>
      <c r="K1" s="26"/>
      <c r="L1" s="26"/>
      <c r="M1" t="s">
        <v>8</v>
      </c>
      <c r="N1" t="s">
        <v>9</v>
      </c>
      <c r="O1" t="s">
        <v>10</v>
      </c>
      <c r="P1" t="s">
        <v>12</v>
      </c>
      <c r="Q1" t="s">
        <v>11</v>
      </c>
      <c r="R1" t="s">
        <v>4566</v>
      </c>
      <c r="S1" t="s">
        <v>4567</v>
      </c>
      <c r="T1" t="s">
        <v>14</v>
      </c>
      <c r="U1" t="s">
        <v>13</v>
      </c>
      <c r="V1" t="s">
        <v>15</v>
      </c>
      <c r="W1" t="s">
        <v>16</v>
      </c>
      <c r="X1" t="s">
        <v>17</v>
      </c>
      <c r="Y1" t="s">
        <v>4568</v>
      </c>
      <c r="Z1" t="s">
        <v>4571</v>
      </c>
      <c r="AA1" t="s">
        <v>18</v>
      </c>
      <c r="AB1" t="s">
        <v>4570</v>
      </c>
      <c r="AC1" t="s">
        <v>19</v>
      </c>
      <c r="AD1" t="s">
        <v>20</v>
      </c>
      <c r="AE1" t="s">
        <v>21</v>
      </c>
      <c r="AF1" t="s">
        <v>22</v>
      </c>
      <c r="AG1" t="s">
        <v>4569</v>
      </c>
      <c r="AH1" t="s">
        <v>6</v>
      </c>
      <c r="AI1" t="s">
        <v>23</v>
      </c>
      <c r="AJ1" t="s">
        <v>4572</v>
      </c>
      <c r="AK1" t="s">
        <v>24</v>
      </c>
      <c r="AL1" t="s">
        <v>25</v>
      </c>
      <c r="AM1" t="s">
        <v>5</v>
      </c>
      <c r="AN1" t="s">
        <v>7</v>
      </c>
    </row>
    <row r="2" spans="1:43" ht="15.6" x14ac:dyDescent="0.3">
      <c r="A2" s="19" t="s">
        <v>26</v>
      </c>
      <c r="B2" s="21" t="s">
        <v>27</v>
      </c>
      <c r="C2" s="58" t="s">
        <v>27</v>
      </c>
      <c r="D2" s="59">
        <v>20</v>
      </c>
      <c r="E2" s="22" t="s">
        <v>28</v>
      </c>
      <c r="F2" s="22">
        <v>12571</v>
      </c>
      <c r="G2" s="22">
        <v>400050</v>
      </c>
      <c r="I2" s="23" t="s">
        <v>29</v>
      </c>
      <c r="J2" s="23" t="s">
        <v>30</v>
      </c>
      <c r="K2" s="26"/>
      <c r="L2" s="26"/>
      <c r="M2" s="75">
        <v>19371</v>
      </c>
      <c r="N2" s="72" t="s">
        <v>31</v>
      </c>
      <c r="O2" s="72" t="s">
        <v>32</v>
      </c>
      <c r="P2" s="73" t="s">
        <v>33</v>
      </c>
      <c r="Q2" s="74">
        <v>2011</v>
      </c>
      <c r="R2" s="73" t="s">
        <v>135</v>
      </c>
      <c r="S2" s="72"/>
      <c r="T2" s="77" t="s">
        <v>34</v>
      </c>
      <c r="U2" s="76" t="s">
        <v>35</v>
      </c>
      <c r="V2" s="77" t="s">
        <v>36</v>
      </c>
      <c r="W2" s="77" t="s">
        <v>36</v>
      </c>
      <c r="X2" s="77" t="s">
        <v>37</v>
      </c>
      <c r="Y2" s="78" t="s">
        <v>38</v>
      </c>
      <c r="Z2" s="72"/>
      <c r="AA2" s="77">
        <v>981</v>
      </c>
      <c r="AB2" s="76" t="s">
        <v>35</v>
      </c>
      <c r="AC2" s="77" t="s">
        <v>36</v>
      </c>
      <c r="AD2" s="77" t="s">
        <v>36</v>
      </c>
      <c r="AE2" s="77">
        <v>38</v>
      </c>
      <c r="AF2" s="78" t="s">
        <v>39</v>
      </c>
      <c r="AG2" s="72"/>
      <c r="AH2" s="77">
        <v>429085420</v>
      </c>
      <c r="AI2" s="76" t="s">
        <v>40</v>
      </c>
      <c r="AJ2" s="76"/>
      <c r="AK2" t="str">
        <f>_xlfn.CONCAT(PlayerList[[#This Row],[First Name]]," ",PlayerList[[#This Row],[Surname]])</f>
        <v>Anup Pillai Aaryan</v>
      </c>
      <c r="AM2">
        <f>PlayerList[[#This Row],[Code]]*1</f>
        <v>19371</v>
      </c>
      <c r="AN2" t="str">
        <f>VLOOKUP(PlayerList[[#This Row],[NZCF ID]],$AP$2:$AQ$3850,2,FALSE)</f>
        <v>M</v>
      </c>
      <c r="AP2" s="71">
        <v>19371</v>
      </c>
      <c r="AQ2" s="71" t="s">
        <v>29</v>
      </c>
    </row>
    <row r="3" spans="1:43" ht="15.6" x14ac:dyDescent="0.3">
      <c r="A3" s="19" t="s">
        <v>41</v>
      </c>
      <c r="B3" s="21" t="s">
        <v>42</v>
      </c>
      <c r="C3" s="58" t="s">
        <v>43</v>
      </c>
      <c r="D3" s="59">
        <v>5</v>
      </c>
      <c r="E3" s="22" t="s">
        <v>44</v>
      </c>
      <c r="F3" s="22">
        <v>10162</v>
      </c>
      <c r="G3" s="22">
        <v>4300718</v>
      </c>
      <c r="I3" s="23" t="s">
        <v>45</v>
      </c>
      <c r="J3" s="23" t="s">
        <v>46</v>
      </c>
      <c r="K3" s="26"/>
      <c r="L3" s="26"/>
      <c r="M3" s="75">
        <v>18452</v>
      </c>
      <c r="N3" s="72" t="s">
        <v>47</v>
      </c>
      <c r="O3" s="72" t="s">
        <v>48</v>
      </c>
      <c r="P3" s="73" t="s">
        <v>49</v>
      </c>
      <c r="Q3" s="74">
        <v>1977</v>
      </c>
      <c r="R3" s="73" t="s">
        <v>35</v>
      </c>
      <c r="S3" s="72"/>
      <c r="T3" s="77" t="s">
        <v>34</v>
      </c>
      <c r="U3" s="76" t="s">
        <v>35</v>
      </c>
      <c r="V3" s="77" t="s">
        <v>36</v>
      </c>
      <c r="W3" s="77" t="s">
        <v>36</v>
      </c>
      <c r="X3" s="77" t="s">
        <v>37</v>
      </c>
      <c r="Y3" s="78" t="s">
        <v>38</v>
      </c>
      <c r="Z3" s="72"/>
      <c r="AA3" s="77">
        <v>1609</v>
      </c>
      <c r="AB3" s="76" t="s">
        <v>50</v>
      </c>
      <c r="AC3" s="77" t="s">
        <v>36</v>
      </c>
      <c r="AD3" s="77" t="s">
        <v>36</v>
      </c>
      <c r="AE3" s="77">
        <v>6</v>
      </c>
      <c r="AF3" s="78" t="s">
        <v>51</v>
      </c>
      <c r="AG3" s="72"/>
      <c r="AH3" s="77">
        <v>4319591</v>
      </c>
      <c r="AI3" s="76" t="s">
        <v>52</v>
      </c>
      <c r="AJ3" s="76"/>
      <c r="AK3" t="str">
        <f>_xlfn.CONCAT(PlayerList[[#This Row],[First Name]]," ",PlayerList[[#This Row],[Surname]])</f>
        <v>Santino Abando</v>
      </c>
      <c r="AM3" s="71">
        <f>PlayerList[[#This Row],[Code]]*1</f>
        <v>18452</v>
      </c>
      <c r="AN3" s="71" t="str">
        <f>VLOOKUP(PlayerList[[#This Row],[NZCF ID]],$AP$2:$AQ$3850,2,FALSE)</f>
        <v>M</v>
      </c>
      <c r="AP3" s="71">
        <v>18452</v>
      </c>
      <c r="AQ3" s="71" t="s">
        <v>29</v>
      </c>
    </row>
    <row r="4" spans="1:43" ht="15.6" x14ac:dyDescent="0.3">
      <c r="A4" s="19" t="s">
        <v>53</v>
      </c>
      <c r="B4" s="21" t="s">
        <v>54</v>
      </c>
      <c r="C4" s="58" t="s">
        <v>55</v>
      </c>
      <c r="D4" s="59">
        <v>25</v>
      </c>
      <c r="E4" s="22" t="s">
        <v>56</v>
      </c>
      <c r="F4" s="22">
        <v>10088</v>
      </c>
      <c r="G4" s="22">
        <v>4300190</v>
      </c>
      <c r="I4" s="23"/>
      <c r="J4" s="23" t="s">
        <v>57</v>
      </c>
      <c r="K4" s="26"/>
      <c r="L4" s="26"/>
      <c r="M4" s="75">
        <v>20069</v>
      </c>
      <c r="N4" s="72" t="s">
        <v>58</v>
      </c>
      <c r="O4" s="72" t="s">
        <v>59</v>
      </c>
      <c r="P4" s="73" t="s">
        <v>33</v>
      </c>
      <c r="Q4" s="74">
        <v>2007</v>
      </c>
      <c r="R4" s="73" t="s">
        <v>135</v>
      </c>
      <c r="S4" s="72"/>
      <c r="T4" s="77">
        <v>1448</v>
      </c>
      <c r="U4" s="76" t="s">
        <v>50</v>
      </c>
      <c r="V4" s="77" t="s">
        <v>36</v>
      </c>
      <c r="W4" s="77" t="s">
        <v>36</v>
      </c>
      <c r="X4" s="77">
        <v>11</v>
      </c>
      <c r="Y4" s="78" t="s">
        <v>60</v>
      </c>
      <c r="Z4" s="72"/>
      <c r="AA4" s="77">
        <v>1058</v>
      </c>
      <c r="AB4" s="76" t="s">
        <v>35</v>
      </c>
      <c r="AC4" s="77" t="s">
        <v>36</v>
      </c>
      <c r="AD4" s="77" t="s">
        <v>36</v>
      </c>
      <c r="AE4" s="77">
        <v>23</v>
      </c>
      <c r="AF4" s="78" t="s">
        <v>61</v>
      </c>
      <c r="AG4" s="72"/>
      <c r="AH4" s="77">
        <v>4326350</v>
      </c>
      <c r="AI4" s="76" t="s">
        <v>52</v>
      </c>
      <c r="AJ4" s="76" t="s">
        <v>36</v>
      </c>
      <c r="AK4" t="str">
        <f>_xlfn.CONCAT(PlayerList[[#This Row],[First Name]]," ",PlayerList[[#This Row],[Surname]])</f>
        <v>Isaac Abbott</v>
      </c>
      <c r="AM4" s="71">
        <f>PlayerList[[#This Row],[Code]]*1</f>
        <v>20069</v>
      </c>
      <c r="AN4" s="71" t="str">
        <f>VLOOKUP(PlayerList[[#This Row],[NZCF ID]],$AP$2:$AQ$3850,2,FALSE)</f>
        <v>M</v>
      </c>
      <c r="AP4" s="71">
        <v>20069</v>
      </c>
      <c r="AQ4" s="71" t="s">
        <v>29</v>
      </c>
    </row>
    <row r="5" spans="1:43" ht="15.6" x14ac:dyDescent="0.3">
      <c r="A5" s="19" t="s">
        <v>62</v>
      </c>
      <c r="C5" s="58" t="s">
        <v>63</v>
      </c>
      <c r="D5" s="59">
        <v>0</v>
      </c>
      <c r="E5" s="22" t="s">
        <v>64</v>
      </c>
      <c r="F5" s="22">
        <v>10345</v>
      </c>
      <c r="G5" s="22">
        <v>4301935</v>
      </c>
      <c r="I5" s="26"/>
      <c r="J5" s="26"/>
      <c r="K5" s="26"/>
      <c r="L5" s="26"/>
      <c r="M5" s="75">
        <v>17838</v>
      </c>
      <c r="N5" s="72" t="s">
        <v>65</v>
      </c>
      <c r="O5" s="72" t="s">
        <v>66</v>
      </c>
      <c r="P5" s="73" t="s">
        <v>67</v>
      </c>
      <c r="Q5" s="74">
        <v>2013</v>
      </c>
      <c r="R5" s="73" t="s">
        <v>135</v>
      </c>
      <c r="S5" s="72"/>
      <c r="T5" s="77" t="s">
        <v>34</v>
      </c>
      <c r="U5" s="76" t="s">
        <v>35</v>
      </c>
      <c r="V5" s="77" t="s">
        <v>36</v>
      </c>
      <c r="W5" s="77" t="s">
        <v>36</v>
      </c>
      <c r="X5" s="77" t="s">
        <v>37</v>
      </c>
      <c r="Y5" s="78" t="s">
        <v>38</v>
      </c>
      <c r="Z5" s="72"/>
      <c r="AA5" s="77">
        <v>400</v>
      </c>
      <c r="AB5" s="76" t="s">
        <v>50</v>
      </c>
      <c r="AC5" s="77" t="s">
        <v>36</v>
      </c>
      <c r="AD5" s="77" t="s">
        <v>36</v>
      </c>
      <c r="AE5" s="77">
        <v>5</v>
      </c>
      <c r="AF5" s="78" t="s">
        <v>68</v>
      </c>
      <c r="AG5" s="72"/>
      <c r="AH5" s="77" t="s">
        <v>69</v>
      </c>
      <c r="AI5" s="76" t="s">
        <v>52</v>
      </c>
      <c r="AJ5" s="76" t="s">
        <v>36</v>
      </c>
      <c r="AK5" t="str">
        <f>_xlfn.CONCAT(PlayerList[[#This Row],[First Name]]," ",PlayerList[[#This Row],[Surname]])</f>
        <v>Asan Abdurakhmanova</v>
      </c>
      <c r="AM5" s="71">
        <f>PlayerList[[#This Row],[Code]]*1</f>
        <v>17838</v>
      </c>
      <c r="AN5" s="71" t="str">
        <f>VLOOKUP(PlayerList[[#This Row],[NZCF ID]],$AP$2:$AQ$3850,2,FALSE)</f>
        <v>M</v>
      </c>
      <c r="AP5" s="71">
        <v>17838</v>
      </c>
      <c r="AQ5" s="71" t="s">
        <v>29</v>
      </c>
    </row>
    <row r="6" spans="1:43" ht="15.6" x14ac:dyDescent="0.3">
      <c r="A6" s="19" t="s">
        <v>70</v>
      </c>
      <c r="E6" s="22" t="s">
        <v>71</v>
      </c>
      <c r="F6" s="22"/>
      <c r="G6" s="22">
        <v>1517511</v>
      </c>
      <c r="I6" s="26"/>
      <c r="J6" s="26"/>
      <c r="K6" s="26"/>
      <c r="L6" s="26"/>
      <c r="M6" s="75">
        <v>20174</v>
      </c>
      <c r="N6" s="72" t="s">
        <v>72</v>
      </c>
      <c r="O6" s="72" t="s">
        <v>73</v>
      </c>
      <c r="P6" s="73" t="s">
        <v>74</v>
      </c>
      <c r="Q6" s="74">
        <v>1990</v>
      </c>
      <c r="R6" s="73" t="s">
        <v>35</v>
      </c>
      <c r="S6" s="72"/>
      <c r="T6" s="77" t="s">
        <v>34</v>
      </c>
      <c r="U6" s="76" t="s">
        <v>35</v>
      </c>
      <c r="V6" s="77" t="s">
        <v>36</v>
      </c>
      <c r="W6" s="77" t="s">
        <v>36</v>
      </c>
      <c r="X6" s="77" t="s">
        <v>37</v>
      </c>
      <c r="Y6" s="78" t="s">
        <v>38</v>
      </c>
      <c r="Z6" s="72"/>
      <c r="AA6" s="77">
        <v>1157</v>
      </c>
      <c r="AB6" s="76" t="s">
        <v>50</v>
      </c>
      <c r="AC6" s="77" t="s">
        <v>36</v>
      </c>
      <c r="AD6" s="77" t="s">
        <v>36</v>
      </c>
      <c r="AE6" s="77">
        <v>9</v>
      </c>
      <c r="AF6" s="78" t="s">
        <v>75</v>
      </c>
      <c r="AG6" s="72"/>
      <c r="AH6" s="77">
        <v>4326806</v>
      </c>
      <c r="AI6" s="76" t="s">
        <v>52</v>
      </c>
      <c r="AJ6" s="76" t="s">
        <v>36</v>
      </c>
      <c r="AK6" t="str">
        <f>_xlfn.CONCAT(PlayerList[[#This Row],[First Name]]," ",PlayerList[[#This Row],[Surname]])</f>
        <v>Marat Abishev</v>
      </c>
      <c r="AM6" s="71">
        <f>PlayerList[[#This Row],[Code]]*1</f>
        <v>20174</v>
      </c>
      <c r="AN6" s="71" t="str">
        <f>VLOOKUP(PlayerList[[#This Row],[NZCF ID]],$AP$2:$AQ$3850,2,FALSE)</f>
        <v>M</v>
      </c>
      <c r="AP6" s="71">
        <v>20174</v>
      </c>
      <c r="AQ6" s="71" t="s">
        <v>29</v>
      </c>
    </row>
    <row r="7" spans="1:43" ht="15.6" x14ac:dyDescent="0.3">
      <c r="A7" s="19" t="s">
        <v>76</v>
      </c>
      <c r="E7" s="22" t="s">
        <v>77</v>
      </c>
      <c r="F7" s="22">
        <v>10019</v>
      </c>
      <c r="G7" s="22">
        <v>4305620</v>
      </c>
      <c r="I7" s="27" t="s">
        <v>78</v>
      </c>
      <c r="J7" s="27" t="s">
        <v>79</v>
      </c>
      <c r="K7" s="27" t="s">
        <v>80</v>
      </c>
      <c r="M7" s="75">
        <v>21142</v>
      </c>
      <c r="N7" s="72" t="s">
        <v>81</v>
      </c>
      <c r="O7" s="72" t="s">
        <v>82</v>
      </c>
      <c r="P7" s="73" t="s">
        <v>83</v>
      </c>
      <c r="Q7" s="74">
        <v>1991</v>
      </c>
      <c r="R7" s="73" t="s">
        <v>35</v>
      </c>
      <c r="S7" s="72"/>
      <c r="T7" s="77">
        <v>1052</v>
      </c>
      <c r="U7" s="76" t="s">
        <v>50</v>
      </c>
      <c r="V7" s="77" t="s">
        <v>36</v>
      </c>
      <c r="W7" s="77" t="s">
        <v>36</v>
      </c>
      <c r="X7" s="77">
        <v>3</v>
      </c>
      <c r="Y7" s="78" t="s">
        <v>84</v>
      </c>
      <c r="Z7" s="72"/>
      <c r="AA7" s="77" t="s">
        <v>37</v>
      </c>
      <c r="AB7" s="76" t="s">
        <v>35</v>
      </c>
      <c r="AC7" s="77" t="s">
        <v>36</v>
      </c>
      <c r="AD7" s="77" t="s">
        <v>36</v>
      </c>
      <c r="AE7" s="77" t="s">
        <v>37</v>
      </c>
      <c r="AF7" s="78" t="s">
        <v>38</v>
      </c>
      <c r="AG7" s="72"/>
      <c r="AH7" s="77" t="s">
        <v>69</v>
      </c>
      <c r="AI7" s="76" t="s">
        <v>52</v>
      </c>
      <c r="AJ7" s="76" t="s">
        <v>36</v>
      </c>
      <c r="AK7" t="str">
        <f>_xlfn.CONCAT(PlayerList[[#This Row],[First Name]]," ",PlayerList[[#This Row],[Surname]])</f>
        <v>Sebastian Abril Hernandez</v>
      </c>
      <c r="AM7" s="71">
        <f>PlayerList[[#This Row],[Code]]*1</f>
        <v>21142</v>
      </c>
      <c r="AN7" s="71" t="str">
        <f>VLOOKUP(PlayerList[[#This Row],[NZCF ID]],$AP$2:$AQ$3850,2,FALSE)</f>
        <v>M</v>
      </c>
      <c r="AP7" s="71">
        <v>21142</v>
      </c>
      <c r="AQ7" s="71" t="s">
        <v>29</v>
      </c>
    </row>
    <row r="8" spans="1:43" ht="15.6" x14ac:dyDescent="0.3">
      <c r="A8" s="19" t="s">
        <v>85</v>
      </c>
      <c r="E8" s="22" t="s">
        <v>86</v>
      </c>
      <c r="F8" s="22">
        <v>10632</v>
      </c>
      <c r="G8" s="22">
        <v>4301480</v>
      </c>
      <c r="I8" s="27" t="s">
        <v>87</v>
      </c>
      <c r="J8" s="28">
        <v>38717</v>
      </c>
      <c r="K8" s="23">
        <f>J8</f>
        <v>38717</v>
      </c>
      <c r="L8" s="26"/>
      <c r="M8" s="75">
        <v>17086</v>
      </c>
      <c r="N8" s="72" t="s">
        <v>88</v>
      </c>
      <c r="O8" s="72" t="s">
        <v>89</v>
      </c>
      <c r="P8" s="73" t="s">
        <v>83</v>
      </c>
      <c r="Q8" s="74">
        <v>2004</v>
      </c>
      <c r="R8" s="73" t="s">
        <v>35</v>
      </c>
      <c r="S8" s="72"/>
      <c r="T8" s="77">
        <v>1616</v>
      </c>
      <c r="U8" s="76" t="s">
        <v>35</v>
      </c>
      <c r="V8" s="77" t="s">
        <v>36</v>
      </c>
      <c r="W8" s="77" t="s">
        <v>36</v>
      </c>
      <c r="X8" s="77">
        <v>96</v>
      </c>
      <c r="Y8" s="78" t="s">
        <v>51</v>
      </c>
      <c r="Z8" s="72"/>
      <c r="AA8" s="77">
        <v>1502</v>
      </c>
      <c r="AB8" s="76" t="s">
        <v>35</v>
      </c>
      <c r="AC8" s="77" t="s">
        <v>36</v>
      </c>
      <c r="AD8" s="77" t="s">
        <v>36</v>
      </c>
      <c r="AE8" s="77">
        <v>32</v>
      </c>
      <c r="AF8" s="78" t="s">
        <v>90</v>
      </c>
      <c r="AG8" s="72"/>
      <c r="AH8" s="77">
        <v>4311434</v>
      </c>
      <c r="AI8" s="76" t="s">
        <v>52</v>
      </c>
      <c r="AJ8" s="76" t="s">
        <v>36</v>
      </c>
      <c r="AK8" t="str">
        <f>_xlfn.CONCAT(PlayerList[[#This Row],[First Name]]," ",PlayerList[[#This Row],[Surname]])</f>
        <v>William Ackroyd</v>
      </c>
      <c r="AM8" s="71">
        <f>PlayerList[[#This Row],[Code]]*1</f>
        <v>17086</v>
      </c>
      <c r="AN8" s="71" t="str">
        <f>VLOOKUP(PlayerList[[#This Row],[NZCF ID]],$AP$2:$AQ$3850,2,FALSE)</f>
        <v>M</v>
      </c>
      <c r="AP8" s="71">
        <v>17086</v>
      </c>
      <c r="AQ8" s="71" t="s">
        <v>29</v>
      </c>
    </row>
    <row r="9" spans="1:43" ht="15.6" x14ac:dyDescent="0.3">
      <c r="A9" s="19" t="s">
        <v>91</v>
      </c>
      <c r="E9" s="22" t="s">
        <v>92</v>
      </c>
      <c r="F9" s="22">
        <v>10037</v>
      </c>
      <c r="G9" s="22">
        <v>4300700</v>
      </c>
      <c r="I9" s="27" t="s">
        <v>93</v>
      </c>
      <c r="J9" s="28">
        <v>28126</v>
      </c>
      <c r="K9" s="23">
        <f t="shared" ref="K9:K10" si="0">J9</f>
        <v>28126</v>
      </c>
      <c r="L9" s="26"/>
      <c r="M9" s="75">
        <v>18554</v>
      </c>
      <c r="N9" s="72" t="s">
        <v>94</v>
      </c>
      <c r="O9" s="72" t="s">
        <v>95</v>
      </c>
      <c r="P9" s="73" t="s">
        <v>33</v>
      </c>
      <c r="Q9" s="74">
        <v>2005</v>
      </c>
      <c r="R9" s="73" t="s">
        <v>135</v>
      </c>
      <c r="S9" s="72"/>
      <c r="T9" s="77" t="s">
        <v>34</v>
      </c>
      <c r="U9" s="76" t="s">
        <v>35</v>
      </c>
      <c r="V9" s="77" t="s">
        <v>36</v>
      </c>
      <c r="W9" s="77" t="s">
        <v>36</v>
      </c>
      <c r="X9" s="77" t="s">
        <v>37</v>
      </c>
      <c r="Y9" s="78" t="s">
        <v>38</v>
      </c>
      <c r="Z9" s="72"/>
      <c r="AA9" s="77">
        <v>1196</v>
      </c>
      <c r="AB9" s="76" t="s">
        <v>50</v>
      </c>
      <c r="AC9" s="77" t="s">
        <v>36</v>
      </c>
      <c r="AD9" s="77" t="s">
        <v>36</v>
      </c>
      <c r="AE9" s="77">
        <v>14</v>
      </c>
      <c r="AF9" s="78" t="s">
        <v>96</v>
      </c>
      <c r="AG9" s="72"/>
      <c r="AH9" s="77" t="s">
        <v>69</v>
      </c>
      <c r="AI9" s="76" t="s">
        <v>52</v>
      </c>
      <c r="AJ9" s="76" t="s">
        <v>36</v>
      </c>
      <c r="AK9" t="str">
        <f>_xlfn.CONCAT(PlayerList[[#This Row],[First Name]]," ",PlayerList[[#This Row],[Surname]])</f>
        <v>Henry Acton-Adams</v>
      </c>
      <c r="AM9" s="71">
        <f>PlayerList[[#This Row],[Code]]*1</f>
        <v>18554</v>
      </c>
      <c r="AN9" s="71" t="str">
        <f>VLOOKUP(PlayerList[[#This Row],[NZCF ID]],$AP$2:$AQ$3850,2,FALSE)</f>
        <v>M</v>
      </c>
      <c r="AP9" s="71">
        <v>18554</v>
      </c>
      <c r="AQ9" s="71" t="s">
        <v>29</v>
      </c>
    </row>
    <row r="10" spans="1:43" ht="15.6" x14ac:dyDescent="0.3">
      <c r="A10" s="19" t="s">
        <v>97</v>
      </c>
      <c r="E10" s="22" t="s">
        <v>98</v>
      </c>
      <c r="F10" s="22">
        <v>11966</v>
      </c>
      <c r="G10" s="22">
        <v>4301030</v>
      </c>
      <c r="I10" s="27" t="s">
        <v>99</v>
      </c>
      <c r="J10" s="28">
        <v>22647</v>
      </c>
      <c r="K10" s="23">
        <f t="shared" si="0"/>
        <v>22647</v>
      </c>
      <c r="L10" s="26"/>
      <c r="M10" s="75">
        <v>17708</v>
      </c>
      <c r="N10" s="72" t="s">
        <v>103</v>
      </c>
      <c r="O10" s="72" t="s">
        <v>104</v>
      </c>
      <c r="P10" s="73" t="s">
        <v>33</v>
      </c>
      <c r="Q10" s="74">
        <v>2008</v>
      </c>
      <c r="R10" s="73" t="s">
        <v>135</v>
      </c>
      <c r="S10" s="72"/>
      <c r="T10" s="77">
        <v>1048</v>
      </c>
      <c r="U10" s="76" t="s">
        <v>50</v>
      </c>
      <c r="V10" s="77" t="s">
        <v>36</v>
      </c>
      <c r="W10" s="77" t="s">
        <v>36</v>
      </c>
      <c r="X10" s="77">
        <v>8</v>
      </c>
      <c r="Y10" s="78" t="s">
        <v>105</v>
      </c>
      <c r="Z10" s="72"/>
      <c r="AA10" s="77" t="s">
        <v>37</v>
      </c>
      <c r="AB10" s="76" t="s">
        <v>35</v>
      </c>
      <c r="AC10" s="77" t="s">
        <v>36</v>
      </c>
      <c r="AD10" s="77" t="s">
        <v>36</v>
      </c>
      <c r="AE10" s="77" t="s">
        <v>37</v>
      </c>
      <c r="AF10" s="78" t="s">
        <v>38</v>
      </c>
      <c r="AG10" s="72"/>
      <c r="AH10" s="77">
        <v>4315022</v>
      </c>
      <c r="AI10" s="76" t="s">
        <v>52</v>
      </c>
      <c r="AJ10" s="76" t="s">
        <v>36</v>
      </c>
      <c r="AK10" t="str">
        <f>_xlfn.CONCAT(PlayerList[[#This Row],[First Name]]," ",PlayerList[[#This Row],[Surname]])</f>
        <v>Arama Daniel Adair</v>
      </c>
      <c r="AM10" s="71">
        <f>PlayerList[[#This Row],[Code]]*1</f>
        <v>17708</v>
      </c>
      <c r="AN10" s="71" t="str">
        <f>VLOOKUP(PlayerList[[#This Row],[NZCF ID]],$AP$2:$AQ$3850,2,FALSE)</f>
        <v>M</v>
      </c>
      <c r="AP10" s="71">
        <v>17708</v>
      </c>
      <c r="AQ10" s="71" t="s">
        <v>29</v>
      </c>
    </row>
    <row r="11" spans="1:43" ht="15.6" x14ac:dyDescent="0.3">
      <c r="A11" s="19" t="s">
        <v>101</v>
      </c>
      <c r="E11" s="22" t="s">
        <v>102</v>
      </c>
      <c r="F11" s="22">
        <v>10151</v>
      </c>
      <c r="G11" s="22">
        <v>4300467</v>
      </c>
      <c r="M11" s="75">
        <v>13250</v>
      </c>
      <c r="N11" s="72" t="s">
        <v>103</v>
      </c>
      <c r="O11" s="72" t="s">
        <v>108</v>
      </c>
      <c r="P11" s="73" t="s">
        <v>83</v>
      </c>
      <c r="Q11" s="74">
        <v>1976</v>
      </c>
      <c r="R11" s="73" t="s">
        <v>35</v>
      </c>
      <c r="S11" s="72"/>
      <c r="T11" s="77">
        <v>1870</v>
      </c>
      <c r="U11" s="76" t="s">
        <v>35</v>
      </c>
      <c r="V11" s="77" t="s">
        <v>36</v>
      </c>
      <c r="W11" s="77" t="s">
        <v>36</v>
      </c>
      <c r="X11" s="77">
        <v>56</v>
      </c>
      <c r="Y11" s="78" t="s">
        <v>105</v>
      </c>
      <c r="Z11" s="72"/>
      <c r="AA11" s="77" t="s">
        <v>37</v>
      </c>
      <c r="AB11" s="76" t="s">
        <v>35</v>
      </c>
      <c r="AC11" s="77" t="s">
        <v>36</v>
      </c>
      <c r="AD11" s="77" t="s">
        <v>36</v>
      </c>
      <c r="AE11" s="77" t="s">
        <v>37</v>
      </c>
      <c r="AF11" s="78" t="s">
        <v>38</v>
      </c>
      <c r="AG11" s="72"/>
      <c r="AH11" s="77">
        <v>4301781</v>
      </c>
      <c r="AI11" s="76" t="s">
        <v>52</v>
      </c>
      <c r="AJ11" s="76" t="s">
        <v>36</v>
      </c>
      <c r="AK11" t="str">
        <f>_xlfn.CONCAT(PlayerList[[#This Row],[First Name]]," ",PlayerList[[#This Row],[Surname]])</f>
        <v>Daniel W Adair</v>
      </c>
      <c r="AM11" s="71">
        <f>PlayerList[[#This Row],[Code]]*1</f>
        <v>13250</v>
      </c>
      <c r="AN11" s="71" t="str">
        <f>VLOOKUP(PlayerList[[#This Row],[NZCF ID]],$AP$2:$AQ$3850,2,FALSE)</f>
        <v>M</v>
      </c>
      <c r="AP11" s="71">
        <v>13250</v>
      </c>
      <c r="AQ11" s="71" t="s">
        <v>29</v>
      </c>
    </row>
    <row r="12" spans="1:43" ht="15.6" x14ac:dyDescent="0.3">
      <c r="A12" s="19" t="s">
        <v>106</v>
      </c>
      <c r="E12" s="22" t="s">
        <v>107</v>
      </c>
      <c r="F12" s="22">
        <v>11333</v>
      </c>
      <c r="G12" s="22">
        <v>4301501</v>
      </c>
      <c r="M12" s="75">
        <v>17765</v>
      </c>
      <c r="N12" s="72" t="s">
        <v>113</v>
      </c>
      <c r="O12" s="72" t="s">
        <v>114</v>
      </c>
      <c r="P12" s="73" t="s">
        <v>115</v>
      </c>
      <c r="Q12" s="74">
        <v>1958</v>
      </c>
      <c r="R12" s="73" t="s">
        <v>119</v>
      </c>
      <c r="S12" s="72"/>
      <c r="T12" s="77">
        <v>1396</v>
      </c>
      <c r="U12" s="76" t="s">
        <v>50</v>
      </c>
      <c r="V12" s="77" t="s">
        <v>36</v>
      </c>
      <c r="W12" s="77" t="s">
        <v>36</v>
      </c>
      <c r="X12" s="77">
        <v>9</v>
      </c>
      <c r="Y12" s="78" t="s">
        <v>116</v>
      </c>
      <c r="Z12" s="72"/>
      <c r="AA12" s="77" t="s">
        <v>37</v>
      </c>
      <c r="AB12" s="76" t="s">
        <v>35</v>
      </c>
      <c r="AC12" s="77" t="s">
        <v>36</v>
      </c>
      <c r="AD12" s="77" t="s">
        <v>36</v>
      </c>
      <c r="AE12" s="77" t="s">
        <v>37</v>
      </c>
      <c r="AF12" s="78" t="s">
        <v>38</v>
      </c>
      <c r="AG12" s="72"/>
      <c r="AH12" s="77" t="s">
        <v>69</v>
      </c>
      <c r="AI12" s="76" t="s">
        <v>52</v>
      </c>
      <c r="AJ12" s="76" t="s">
        <v>36</v>
      </c>
      <c r="AK12" t="str">
        <f>_xlfn.CONCAT(PlayerList[[#This Row],[First Name]]," ",PlayerList[[#This Row],[Surname]])</f>
        <v>Peter Adams</v>
      </c>
      <c r="AM12" s="71">
        <f>PlayerList[[#This Row],[Code]]*1</f>
        <v>17765</v>
      </c>
      <c r="AN12" s="71" t="str">
        <f>VLOOKUP(PlayerList[[#This Row],[NZCF ID]],$AP$2:$AQ$3850,2,FALSE)</f>
        <v>M</v>
      </c>
      <c r="AP12" s="71">
        <v>17765</v>
      </c>
      <c r="AQ12" s="71" t="s">
        <v>29</v>
      </c>
    </row>
    <row r="13" spans="1:43" ht="15.6" x14ac:dyDescent="0.3">
      <c r="A13" s="19" t="s">
        <v>109</v>
      </c>
      <c r="E13" s="22" t="s">
        <v>110</v>
      </c>
      <c r="F13" s="22">
        <v>10259</v>
      </c>
      <c r="G13" s="22">
        <v>4302699</v>
      </c>
      <c r="I13" s="27" t="s">
        <v>78</v>
      </c>
      <c r="J13" s="27" t="s">
        <v>111</v>
      </c>
      <c r="K13" s="27" t="s">
        <v>112</v>
      </c>
      <c r="M13" s="75">
        <v>21007</v>
      </c>
      <c r="N13" s="72" t="s">
        <v>113</v>
      </c>
      <c r="O13" s="72" t="s">
        <v>120</v>
      </c>
      <c r="P13" s="73" t="s">
        <v>121</v>
      </c>
      <c r="Q13" s="74">
        <v>2012</v>
      </c>
      <c r="R13" s="73" t="s">
        <v>135</v>
      </c>
      <c r="S13" s="72"/>
      <c r="T13" s="77" t="s">
        <v>34</v>
      </c>
      <c r="U13" s="76" t="s">
        <v>35</v>
      </c>
      <c r="V13" s="77" t="s">
        <v>36</v>
      </c>
      <c r="W13" s="77" t="s">
        <v>36</v>
      </c>
      <c r="X13" s="77" t="s">
        <v>37</v>
      </c>
      <c r="Y13" s="78" t="s">
        <v>38</v>
      </c>
      <c r="Z13" s="72"/>
      <c r="AA13" s="77">
        <v>790</v>
      </c>
      <c r="AB13" s="76" t="s">
        <v>50</v>
      </c>
      <c r="AC13" s="77" t="s">
        <v>36</v>
      </c>
      <c r="AD13" s="77" t="s">
        <v>36</v>
      </c>
      <c r="AE13" s="77">
        <v>5</v>
      </c>
      <c r="AF13" s="78" t="s">
        <v>60</v>
      </c>
      <c r="AG13" s="72"/>
      <c r="AH13" s="77" t="s">
        <v>69</v>
      </c>
      <c r="AI13" s="76" t="s">
        <v>52</v>
      </c>
      <c r="AJ13" s="76" t="s">
        <v>36</v>
      </c>
      <c r="AK13" t="str">
        <f>_xlfn.CONCAT(PlayerList[[#This Row],[First Name]]," ",PlayerList[[#This Row],[Surname]])</f>
        <v>Ryan Adams</v>
      </c>
      <c r="AM13" s="71">
        <f>PlayerList[[#This Row],[Code]]*1</f>
        <v>21007</v>
      </c>
      <c r="AN13" s="71" t="str">
        <f>VLOOKUP(PlayerList[[#This Row],[NZCF ID]],$AP$2:$AQ$3850,2,FALSE)</f>
        <v>M</v>
      </c>
      <c r="AP13" s="71">
        <v>21007</v>
      </c>
      <c r="AQ13" s="71" t="s">
        <v>29</v>
      </c>
    </row>
    <row r="14" spans="1:43" ht="15.6" x14ac:dyDescent="0.3">
      <c r="A14" s="19" t="s">
        <v>117</v>
      </c>
      <c r="E14" s="23" t="s">
        <v>118</v>
      </c>
      <c r="F14" s="23">
        <v>10532</v>
      </c>
      <c r="G14" s="23">
        <v>4302559</v>
      </c>
      <c r="I14" s="27" t="s">
        <v>99</v>
      </c>
      <c r="J14" s="50">
        <v>1900</v>
      </c>
      <c r="K14" s="23" t="s">
        <v>119</v>
      </c>
      <c r="M14" s="75">
        <v>18479</v>
      </c>
      <c r="N14" s="72" t="s">
        <v>125</v>
      </c>
      <c r="O14" s="72" t="s">
        <v>126</v>
      </c>
      <c r="P14" s="73" t="s">
        <v>127</v>
      </c>
      <c r="Q14" s="74">
        <v>2016</v>
      </c>
      <c r="R14" s="73" t="s">
        <v>135</v>
      </c>
      <c r="S14" s="72"/>
      <c r="T14" s="77">
        <v>1493</v>
      </c>
      <c r="U14" s="76" t="s">
        <v>35</v>
      </c>
      <c r="V14" s="77" t="s">
        <v>36</v>
      </c>
      <c r="W14" s="77" t="s">
        <v>36</v>
      </c>
      <c r="X14" s="77">
        <v>49</v>
      </c>
      <c r="Y14" s="78" t="s">
        <v>84</v>
      </c>
      <c r="Z14" s="72"/>
      <c r="AA14" s="77">
        <v>1529</v>
      </c>
      <c r="AB14" s="76" t="s">
        <v>35</v>
      </c>
      <c r="AC14" s="77">
        <v>2</v>
      </c>
      <c r="AD14" s="77">
        <v>12</v>
      </c>
      <c r="AE14" s="77">
        <v>103</v>
      </c>
      <c r="AF14" s="78" t="s">
        <v>4167</v>
      </c>
      <c r="AG14" s="72"/>
      <c r="AH14" s="77">
        <v>4320662</v>
      </c>
      <c r="AI14" s="76" t="s">
        <v>52</v>
      </c>
      <c r="AJ14" s="76" t="s">
        <v>36</v>
      </c>
      <c r="AK14" t="str">
        <f>_xlfn.CONCAT(PlayerList[[#This Row],[First Name]]," ",PlayerList[[#This Row],[Surname]])</f>
        <v>Geetham Addagada</v>
      </c>
      <c r="AM14" s="71">
        <f>PlayerList[[#This Row],[Code]]*1</f>
        <v>18479</v>
      </c>
      <c r="AN14" s="71" t="str">
        <f>VLOOKUP(PlayerList[[#This Row],[NZCF ID]],$AP$2:$AQ$3850,2,FALSE)</f>
        <v>M</v>
      </c>
      <c r="AP14" s="71">
        <v>18479</v>
      </c>
      <c r="AQ14" s="71" t="s">
        <v>29</v>
      </c>
    </row>
    <row r="15" spans="1:43" ht="15.6" x14ac:dyDescent="0.3">
      <c r="A15" s="19" t="s">
        <v>122</v>
      </c>
      <c r="E15" s="22" t="s">
        <v>123</v>
      </c>
      <c r="F15" s="22">
        <v>10365</v>
      </c>
      <c r="G15" s="22">
        <v>4305531</v>
      </c>
      <c r="I15" s="27" t="s">
        <v>93</v>
      </c>
      <c r="J15" s="50">
        <f ca="1">YEAR(TODAY())-64</f>
        <v>1962</v>
      </c>
      <c r="K15" s="23" t="s">
        <v>124</v>
      </c>
      <c r="M15" s="75">
        <v>18471</v>
      </c>
      <c r="N15" s="72" t="s">
        <v>125</v>
      </c>
      <c r="O15" s="72" t="s">
        <v>132</v>
      </c>
      <c r="P15" s="73" t="s">
        <v>127</v>
      </c>
      <c r="Q15" s="74">
        <v>2013</v>
      </c>
      <c r="R15" s="73" t="s">
        <v>135</v>
      </c>
      <c r="S15" s="72"/>
      <c r="T15" s="77">
        <v>1136</v>
      </c>
      <c r="U15" s="76" t="s">
        <v>50</v>
      </c>
      <c r="V15" s="77" t="s">
        <v>36</v>
      </c>
      <c r="W15" s="77" t="s">
        <v>36</v>
      </c>
      <c r="X15" s="77">
        <v>15</v>
      </c>
      <c r="Y15" s="78" t="s">
        <v>84</v>
      </c>
      <c r="Z15" s="72"/>
      <c r="AA15" s="77">
        <v>862</v>
      </c>
      <c r="AB15" s="76" t="s">
        <v>35</v>
      </c>
      <c r="AC15" s="77" t="s">
        <v>36</v>
      </c>
      <c r="AD15" s="77" t="s">
        <v>36</v>
      </c>
      <c r="AE15" s="77">
        <v>67</v>
      </c>
      <c r="AF15" s="78" t="s">
        <v>84</v>
      </c>
      <c r="AG15" s="72"/>
      <c r="AH15" s="77">
        <v>4320670</v>
      </c>
      <c r="AI15" s="76" t="s">
        <v>52</v>
      </c>
      <c r="AJ15" s="76" t="s">
        <v>36</v>
      </c>
      <c r="AK15" t="str">
        <f>_xlfn.CONCAT(PlayerList[[#This Row],[First Name]]," ",PlayerList[[#This Row],[Surname]])</f>
        <v>Janvi Addagada</v>
      </c>
      <c r="AM15" s="71">
        <f>PlayerList[[#This Row],[Code]]*1</f>
        <v>18471</v>
      </c>
      <c r="AN15" s="71" t="str">
        <f>VLOOKUP(PlayerList[[#This Row],[NZCF ID]],$AP$2:$AQ$3850,2,FALSE)</f>
        <v>F</v>
      </c>
      <c r="AP15" s="71">
        <v>18471</v>
      </c>
      <c r="AQ15" s="71" t="s">
        <v>45</v>
      </c>
    </row>
    <row r="16" spans="1:43" ht="15.6" x14ac:dyDescent="0.3">
      <c r="A16" s="19" t="s">
        <v>128</v>
      </c>
      <c r="E16" s="22" t="s">
        <v>129</v>
      </c>
      <c r="F16" s="22">
        <v>10041</v>
      </c>
      <c r="G16" s="22">
        <v>4300181</v>
      </c>
      <c r="I16" s="27" t="s">
        <v>130</v>
      </c>
      <c r="J16" s="50">
        <f ca="1">YEAR(TODAY())-49</f>
        <v>1977</v>
      </c>
      <c r="K16" s="23" t="s">
        <v>131</v>
      </c>
      <c r="M16" s="75">
        <v>20892</v>
      </c>
      <c r="N16" s="72" t="s">
        <v>125</v>
      </c>
      <c r="O16" s="72" t="s">
        <v>136</v>
      </c>
      <c r="P16" s="73" t="s">
        <v>33</v>
      </c>
      <c r="Q16" s="74">
        <v>1973</v>
      </c>
      <c r="R16" s="73" t="s">
        <v>124</v>
      </c>
      <c r="S16" s="72"/>
      <c r="T16" s="77">
        <v>1052</v>
      </c>
      <c r="U16" s="76" t="s">
        <v>50</v>
      </c>
      <c r="V16" s="77" t="s">
        <v>36</v>
      </c>
      <c r="W16" s="77" t="s">
        <v>36</v>
      </c>
      <c r="X16" s="77">
        <v>6</v>
      </c>
      <c r="Y16" s="78" t="s">
        <v>60</v>
      </c>
      <c r="Z16" s="72"/>
      <c r="AA16" s="77" t="s">
        <v>37</v>
      </c>
      <c r="AB16" s="76" t="s">
        <v>35</v>
      </c>
      <c r="AC16" s="77" t="s">
        <v>36</v>
      </c>
      <c r="AD16" s="77" t="s">
        <v>36</v>
      </c>
      <c r="AE16" s="77" t="s">
        <v>37</v>
      </c>
      <c r="AF16" s="78" t="s">
        <v>38</v>
      </c>
      <c r="AG16" s="72"/>
      <c r="AH16" s="77">
        <v>4331028</v>
      </c>
      <c r="AI16" s="76" t="s">
        <v>52</v>
      </c>
      <c r="AJ16" s="76" t="s">
        <v>36</v>
      </c>
      <c r="AK16" t="str">
        <f>_xlfn.CONCAT(PlayerList[[#This Row],[First Name]]," ",PlayerList[[#This Row],[Surname]])</f>
        <v>Lokesh Addagada</v>
      </c>
      <c r="AM16" s="71">
        <f>PlayerList[[#This Row],[Code]]*1</f>
        <v>20892</v>
      </c>
      <c r="AN16" s="71" t="str">
        <f>VLOOKUP(PlayerList[[#This Row],[NZCF ID]],$AP$2:$AQ$3850,2,FALSE)</f>
        <v>M</v>
      </c>
      <c r="AP16" s="71">
        <v>20892</v>
      </c>
      <c r="AQ16" s="71" t="s">
        <v>29</v>
      </c>
    </row>
    <row r="17" spans="1:43" ht="15.6" x14ac:dyDescent="0.3">
      <c r="A17" s="19" t="s">
        <v>133</v>
      </c>
      <c r="E17" s="22" t="s">
        <v>134</v>
      </c>
      <c r="F17" s="22">
        <v>10007</v>
      </c>
      <c r="G17" s="22">
        <v>4300114</v>
      </c>
      <c r="I17" s="27" t="s">
        <v>87</v>
      </c>
      <c r="J17" s="50">
        <f ca="1">YEAR(TODAY())-20</f>
        <v>2006</v>
      </c>
      <c r="K17" s="23" t="s">
        <v>135</v>
      </c>
      <c r="M17" s="75">
        <v>19101</v>
      </c>
      <c r="N17" s="72" t="s">
        <v>138</v>
      </c>
      <c r="O17" s="72" t="s">
        <v>139</v>
      </c>
      <c r="P17" s="73" t="s">
        <v>33</v>
      </c>
      <c r="Q17" s="74">
        <v>1963</v>
      </c>
      <c r="R17" s="73" t="s">
        <v>124</v>
      </c>
      <c r="S17" s="72"/>
      <c r="T17" s="77" t="s">
        <v>34</v>
      </c>
      <c r="U17" s="76" t="s">
        <v>35</v>
      </c>
      <c r="V17" s="77" t="s">
        <v>36</v>
      </c>
      <c r="W17" s="77" t="s">
        <v>36</v>
      </c>
      <c r="X17" s="77" t="s">
        <v>37</v>
      </c>
      <c r="Y17" s="78" t="s">
        <v>38</v>
      </c>
      <c r="Z17" s="72"/>
      <c r="AA17" s="77">
        <v>655</v>
      </c>
      <c r="AB17" s="76" t="s">
        <v>50</v>
      </c>
      <c r="AC17" s="77" t="s">
        <v>36</v>
      </c>
      <c r="AD17" s="77" t="s">
        <v>36</v>
      </c>
      <c r="AE17" s="77">
        <v>6</v>
      </c>
      <c r="AF17" s="78" t="s">
        <v>96</v>
      </c>
      <c r="AG17" s="72"/>
      <c r="AH17" s="77">
        <v>4322363</v>
      </c>
      <c r="AI17" s="76" t="s">
        <v>52</v>
      </c>
      <c r="AJ17" s="76" t="s">
        <v>36</v>
      </c>
      <c r="AK17" t="str">
        <f>_xlfn.CONCAT(PlayerList[[#This Row],[First Name]]," ",PlayerList[[#This Row],[Surname]])</f>
        <v>James Addis</v>
      </c>
      <c r="AM17" s="71">
        <f>PlayerList[[#This Row],[Code]]*1</f>
        <v>19101</v>
      </c>
      <c r="AN17" s="71" t="str">
        <f>VLOOKUP(PlayerList[[#This Row],[NZCF ID]],$AP$2:$AQ$3850,2,FALSE)</f>
        <v>M</v>
      </c>
      <c r="AP17" s="71">
        <v>19101</v>
      </c>
      <c r="AQ17" s="71" t="s">
        <v>29</v>
      </c>
    </row>
    <row r="18" spans="1:43" x14ac:dyDescent="0.3">
      <c r="A18" s="19" t="s">
        <v>137</v>
      </c>
      <c r="M18" s="75">
        <v>19104</v>
      </c>
      <c r="N18" s="72" t="s">
        <v>138</v>
      </c>
      <c r="O18" s="72" t="s">
        <v>141</v>
      </c>
      <c r="P18" s="73" t="s">
        <v>33</v>
      </c>
      <c r="Q18" s="74">
        <v>2009</v>
      </c>
      <c r="R18" s="73" t="s">
        <v>135</v>
      </c>
      <c r="S18" s="72"/>
      <c r="T18" s="77" t="s">
        <v>34</v>
      </c>
      <c r="U18" s="76" t="s">
        <v>35</v>
      </c>
      <c r="V18" s="77" t="s">
        <v>36</v>
      </c>
      <c r="W18" s="77" t="s">
        <v>36</v>
      </c>
      <c r="X18" s="77" t="s">
        <v>37</v>
      </c>
      <c r="Y18" s="78" t="s">
        <v>38</v>
      </c>
      <c r="Z18" s="72"/>
      <c r="AA18" s="77">
        <v>521</v>
      </c>
      <c r="AB18" s="76" t="s">
        <v>50</v>
      </c>
      <c r="AC18" s="77" t="s">
        <v>36</v>
      </c>
      <c r="AD18" s="77" t="s">
        <v>36</v>
      </c>
      <c r="AE18" s="77">
        <v>7</v>
      </c>
      <c r="AF18" s="78" t="s">
        <v>96</v>
      </c>
      <c r="AG18" s="72"/>
      <c r="AH18" s="77" t="s">
        <v>69</v>
      </c>
      <c r="AI18" s="76" t="s">
        <v>52</v>
      </c>
      <c r="AJ18" s="76" t="s">
        <v>36</v>
      </c>
      <c r="AK18" t="str">
        <f>_xlfn.CONCAT(PlayerList[[#This Row],[First Name]]," ",PlayerList[[#This Row],[Surname]])</f>
        <v>Michael Addis</v>
      </c>
      <c r="AM18" s="71">
        <f>PlayerList[[#This Row],[Code]]*1</f>
        <v>19104</v>
      </c>
      <c r="AN18" s="71" t="str">
        <f>VLOOKUP(PlayerList[[#This Row],[NZCF ID]],$AP$2:$AQ$3850,2,FALSE)</f>
        <v>M</v>
      </c>
      <c r="AP18" s="71">
        <v>19104</v>
      </c>
      <c r="AQ18" s="71" t="s">
        <v>29</v>
      </c>
    </row>
    <row r="19" spans="1:43" x14ac:dyDescent="0.3">
      <c r="A19" s="19" t="s">
        <v>140</v>
      </c>
      <c r="M19" s="75">
        <v>22760</v>
      </c>
      <c r="N19" s="72" t="s">
        <v>143</v>
      </c>
      <c r="O19" s="72" t="s">
        <v>144</v>
      </c>
      <c r="P19" s="73" t="s">
        <v>33</v>
      </c>
      <c r="Q19" s="74">
        <v>2012</v>
      </c>
      <c r="R19" s="73" t="s">
        <v>135</v>
      </c>
      <c r="S19" s="72"/>
      <c r="T19" s="77" t="s">
        <v>34</v>
      </c>
      <c r="U19" s="76" t="s">
        <v>35</v>
      </c>
      <c r="V19" s="77" t="s">
        <v>36</v>
      </c>
      <c r="W19" s="77" t="s">
        <v>36</v>
      </c>
      <c r="X19" s="77" t="s">
        <v>37</v>
      </c>
      <c r="Y19" s="78" t="s">
        <v>38</v>
      </c>
      <c r="Z19" s="72"/>
      <c r="AA19" s="77">
        <v>821</v>
      </c>
      <c r="AB19" s="76" t="s">
        <v>50</v>
      </c>
      <c r="AC19" s="77" t="s">
        <v>36</v>
      </c>
      <c r="AD19" s="77" t="s">
        <v>36</v>
      </c>
      <c r="AE19" s="77">
        <v>7</v>
      </c>
      <c r="AF19" s="78" t="s">
        <v>84</v>
      </c>
      <c r="AG19" s="72"/>
      <c r="AH19" s="77" t="s">
        <v>69</v>
      </c>
      <c r="AI19" s="76" t="s">
        <v>52</v>
      </c>
      <c r="AJ19" s="76" t="s">
        <v>36</v>
      </c>
      <c r="AK19" t="str">
        <f>_xlfn.CONCAT(PlayerList[[#This Row],[First Name]]," ",PlayerList[[#This Row],[Surname]])</f>
        <v>Tomide Adebowale</v>
      </c>
      <c r="AM19" s="71">
        <f>PlayerList[[#This Row],[Code]]*1</f>
        <v>22760</v>
      </c>
      <c r="AN19" s="71" t="str">
        <f>VLOOKUP(PlayerList[[#This Row],[NZCF ID]],$AP$2:$AQ$3850,2,FALSE)</f>
        <v>M</v>
      </c>
      <c r="AP19" s="71">
        <v>22760</v>
      </c>
      <c r="AQ19" s="71" t="s">
        <v>29</v>
      </c>
    </row>
    <row r="20" spans="1:43" x14ac:dyDescent="0.3">
      <c r="A20" s="19" t="s">
        <v>142</v>
      </c>
      <c r="M20" s="75">
        <v>20058</v>
      </c>
      <c r="N20" s="72" t="s">
        <v>148</v>
      </c>
      <c r="O20" s="72" t="s">
        <v>149</v>
      </c>
      <c r="P20" s="73" t="s">
        <v>74</v>
      </c>
      <c r="Q20" s="74">
        <v>1968</v>
      </c>
      <c r="R20" s="73" t="s">
        <v>124</v>
      </c>
      <c r="S20" s="72"/>
      <c r="T20" s="77">
        <v>1194</v>
      </c>
      <c r="U20" s="76" t="s">
        <v>50</v>
      </c>
      <c r="V20" s="77" t="s">
        <v>36</v>
      </c>
      <c r="W20" s="77" t="s">
        <v>36</v>
      </c>
      <c r="X20" s="77">
        <v>17</v>
      </c>
      <c r="Y20" s="78" t="s">
        <v>150</v>
      </c>
      <c r="Z20" s="72"/>
      <c r="AA20" s="77" t="s">
        <v>37</v>
      </c>
      <c r="AB20" s="76" t="s">
        <v>35</v>
      </c>
      <c r="AC20" s="77" t="s">
        <v>36</v>
      </c>
      <c r="AD20" s="77" t="s">
        <v>36</v>
      </c>
      <c r="AE20" s="77" t="s">
        <v>37</v>
      </c>
      <c r="AF20" s="78" t="s">
        <v>38</v>
      </c>
      <c r="AG20" s="72"/>
      <c r="AH20" s="77">
        <v>4326300</v>
      </c>
      <c r="AI20" s="76" t="s">
        <v>52</v>
      </c>
      <c r="AJ20" s="76" t="s">
        <v>36</v>
      </c>
      <c r="AK20" t="str">
        <f>_xlfn.CONCAT(PlayerList[[#This Row],[First Name]]," ",PlayerList[[#This Row],[Surname]])</f>
        <v>Gresan Adique</v>
      </c>
      <c r="AM20" s="71">
        <f>PlayerList[[#This Row],[Code]]*1</f>
        <v>20058</v>
      </c>
      <c r="AN20" s="71" t="str">
        <f>VLOOKUP(PlayerList[[#This Row],[NZCF ID]],$AP$2:$AQ$3850,2,FALSE)</f>
        <v>M</v>
      </c>
      <c r="AP20" s="71">
        <v>20058</v>
      </c>
      <c r="AQ20" s="71" t="s">
        <v>29</v>
      </c>
    </row>
    <row r="21" spans="1:43" x14ac:dyDescent="0.3">
      <c r="A21" s="19" t="s">
        <v>145</v>
      </c>
      <c r="M21" s="75">
        <v>18967</v>
      </c>
      <c r="N21" s="72" t="s">
        <v>152</v>
      </c>
      <c r="O21" s="72" t="s">
        <v>153</v>
      </c>
      <c r="P21" s="73" t="s">
        <v>74</v>
      </c>
      <c r="Q21" s="74">
        <v>2012</v>
      </c>
      <c r="R21" s="73" t="s">
        <v>135</v>
      </c>
      <c r="S21" s="72"/>
      <c r="T21" s="77">
        <v>735</v>
      </c>
      <c r="U21" s="76" t="s">
        <v>50</v>
      </c>
      <c r="V21" s="77" t="s">
        <v>36</v>
      </c>
      <c r="W21" s="77" t="s">
        <v>36</v>
      </c>
      <c r="X21" s="77">
        <v>5</v>
      </c>
      <c r="Y21" s="78" t="s">
        <v>154</v>
      </c>
      <c r="Z21" s="72"/>
      <c r="AA21" s="77">
        <v>1038</v>
      </c>
      <c r="AB21" s="76" t="s">
        <v>35</v>
      </c>
      <c r="AC21" s="77" t="s">
        <v>36</v>
      </c>
      <c r="AD21" s="77" t="s">
        <v>36</v>
      </c>
      <c r="AE21" s="77">
        <v>70</v>
      </c>
      <c r="AF21" s="78" t="s">
        <v>60</v>
      </c>
      <c r="AG21" s="72"/>
      <c r="AH21" s="77">
        <v>4323920</v>
      </c>
      <c r="AI21" s="76" t="s">
        <v>52</v>
      </c>
      <c r="AJ21" s="76" t="s">
        <v>36</v>
      </c>
      <c r="AK21" t="str">
        <f>_xlfn.CONCAT(PlayerList[[#This Row],[First Name]]," ",PlayerList[[#This Row],[Surname]])</f>
        <v>Karthik Aetukuru</v>
      </c>
      <c r="AM21" s="71">
        <f>PlayerList[[#This Row],[Code]]*1</f>
        <v>18967</v>
      </c>
      <c r="AN21" s="71" t="str">
        <f>VLOOKUP(PlayerList[[#This Row],[NZCF ID]],$AP$2:$AQ$3850,2,FALSE)</f>
        <v>M</v>
      </c>
      <c r="AP21" s="71">
        <v>18967</v>
      </c>
      <c r="AQ21" s="71" t="s">
        <v>29</v>
      </c>
    </row>
    <row r="22" spans="1:43" x14ac:dyDescent="0.3">
      <c r="A22" s="19" t="s">
        <v>147</v>
      </c>
      <c r="M22" s="75">
        <v>19055</v>
      </c>
      <c r="N22" s="72" t="s">
        <v>152</v>
      </c>
      <c r="O22" s="72" t="s">
        <v>156</v>
      </c>
      <c r="P22" s="73" t="s">
        <v>74</v>
      </c>
      <c r="Q22" s="74">
        <v>2016</v>
      </c>
      <c r="R22" s="73" t="s">
        <v>135</v>
      </c>
      <c r="S22" s="72"/>
      <c r="T22" s="77">
        <v>459</v>
      </c>
      <c r="U22" s="76" t="s">
        <v>50</v>
      </c>
      <c r="V22" s="77" t="s">
        <v>36</v>
      </c>
      <c r="W22" s="77" t="s">
        <v>36</v>
      </c>
      <c r="X22" s="77">
        <v>5</v>
      </c>
      <c r="Y22" s="78" t="s">
        <v>154</v>
      </c>
      <c r="Z22" s="72"/>
      <c r="AA22" s="77">
        <v>694</v>
      </c>
      <c r="AB22" s="76" t="s">
        <v>35</v>
      </c>
      <c r="AC22" s="77" t="s">
        <v>36</v>
      </c>
      <c r="AD22" s="77" t="s">
        <v>36</v>
      </c>
      <c r="AE22" s="77">
        <v>56</v>
      </c>
      <c r="AF22" s="78" t="s">
        <v>75</v>
      </c>
      <c r="AG22" s="72"/>
      <c r="AH22" s="77" t="s">
        <v>69</v>
      </c>
      <c r="AI22" s="76" t="s">
        <v>52</v>
      </c>
      <c r="AJ22" s="76" t="s">
        <v>36</v>
      </c>
      <c r="AK22" t="str">
        <f>_xlfn.CONCAT(PlayerList[[#This Row],[First Name]]," ",PlayerList[[#This Row],[Surname]])</f>
        <v>Sahasra Aetukuru</v>
      </c>
      <c r="AM22" s="71">
        <f>PlayerList[[#This Row],[Code]]*1</f>
        <v>19055</v>
      </c>
      <c r="AN22" s="71" t="str">
        <f>VLOOKUP(PlayerList[[#This Row],[NZCF ID]],$AP$2:$AQ$3850,2,FALSE)</f>
        <v>F</v>
      </c>
      <c r="AP22" s="71">
        <v>19055</v>
      </c>
      <c r="AQ22" s="71" t="s">
        <v>45</v>
      </c>
    </row>
    <row r="23" spans="1:43" x14ac:dyDescent="0.3">
      <c r="A23" s="19" t="s">
        <v>151</v>
      </c>
      <c r="M23" s="75">
        <v>16167</v>
      </c>
      <c r="N23" s="72" t="s">
        <v>158</v>
      </c>
      <c r="O23" s="72" t="s">
        <v>159</v>
      </c>
      <c r="P23" s="73" t="s">
        <v>33</v>
      </c>
      <c r="Q23" s="74">
        <v>2003</v>
      </c>
      <c r="R23" s="73" t="s">
        <v>35</v>
      </c>
      <c r="S23" s="72"/>
      <c r="T23" s="77" t="s">
        <v>34</v>
      </c>
      <c r="U23" s="76" t="s">
        <v>35</v>
      </c>
      <c r="V23" s="77" t="s">
        <v>36</v>
      </c>
      <c r="W23" s="77" t="s">
        <v>36</v>
      </c>
      <c r="X23" s="77" t="s">
        <v>37</v>
      </c>
      <c r="Y23" s="78" t="s">
        <v>38</v>
      </c>
      <c r="Z23" s="72"/>
      <c r="AA23" s="77">
        <v>1416</v>
      </c>
      <c r="AB23" s="76" t="s">
        <v>35</v>
      </c>
      <c r="AC23" s="77" t="s">
        <v>36</v>
      </c>
      <c r="AD23" s="77" t="s">
        <v>36</v>
      </c>
      <c r="AE23" s="77">
        <v>61</v>
      </c>
      <c r="AF23" s="78" t="s">
        <v>39</v>
      </c>
      <c r="AG23" s="72"/>
      <c r="AH23" s="77">
        <v>4330854</v>
      </c>
      <c r="AI23" s="76" t="s">
        <v>52</v>
      </c>
      <c r="AJ23" s="76" t="s">
        <v>36</v>
      </c>
      <c r="AK23" t="str">
        <f>_xlfn.CONCAT(PlayerList[[#This Row],[First Name]]," ",PlayerList[[#This Row],[Surname]])</f>
        <v>Benjamin Agnew</v>
      </c>
      <c r="AM23" s="71">
        <f>PlayerList[[#This Row],[Code]]*1</f>
        <v>16167</v>
      </c>
      <c r="AN23" s="71" t="str">
        <f>VLOOKUP(PlayerList[[#This Row],[NZCF ID]],$AP$2:$AQ$3850,2,FALSE)</f>
        <v>M</v>
      </c>
      <c r="AP23" s="71">
        <v>16167</v>
      </c>
      <c r="AQ23" s="71" t="s">
        <v>29</v>
      </c>
    </row>
    <row r="24" spans="1:43" x14ac:dyDescent="0.3">
      <c r="A24" s="19" t="s">
        <v>155</v>
      </c>
      <c r="M24" s="75">
        <v>20870</v>
      </c>
      <c r="N24" s="72" t="s">
        <v>158</v>
      </c>
      <c r="O24" s="72" t="s">
        <v>160</v>
      </c>
      <c r="P24" s="73" t="s">
        <v>161</v>
      </c>
      <c r="Q24" s="74">
        <v>1970</v>
      </c>
      <c r="R24" s="73" t="s">
        <v>124</v>
      </c>
      <c r="S24" s="72"/>
      <c r="T24" s="77">
        <v>1399</v>
      </c>
      <c r="U24" s="76" t="s">
        <v>50</v>
      </c>
      <c r="V24" s="77">
        <v>1</v>
      </c>
      <c r="W24" s="77">
        <v>3</v>
      </c>
      <c r="X24" s="77">
        <v>19</v>
      </c>
      <c r="Y24" s="78" t="s">
        <v>4167</v>
      </c>
      <c r="Z24" s="72"/>
      <c r="AA24" s="77">
        <v>1550</v>
      </c>
      <c r="AB24" s="76" t="s">
        <v>50</v>
      </c>
      <c r="AC24" s="77">
        <v>1</v>
      </c>
      <c r="AD24" s="77">
        <v>4</v>
      </c>
      <c r="AE24" s="77">
        <v>10</v>
      </c>
      <c r="AF24" s="78" t="s">
        <v>4167</v>
      </c>
      <c r="AG24" s="72"/>
      <c r="AH24" s="77">
        <v>4332334</v>
      </c>
      <c r="AI24" s="76" t="s">
        <v>52</v>
      </c>
      <c r="AJ24" s="76" t="s">
        <v>36</v>
      </c>
      <c r="AK24" t="str">
        <f>_xlfn.CONCAT(PlayerList[[#This Row],[First Name]]," ",PlayerList[[#This Row],[Surname]])</f>
        <v>Steve Agnew</v>
      </c>
      <c r="AM24" s="71">
        <f>PlayerList[[#This Row],[Code]]*1</f>
        <v>20870</v>
      </c>
      <c r="AN24" s="71" t="str">
        <f>VLOOKUP(PlayerList[[#This Row],[NZCF ID]],$AP$2:$AQ$3850,2,FALSE)</f>
        <v>M</v>
      </c>
      <c r="AP24" s="71">
        <v>20870</v>
      </c>
      <c r="AQ24" s="71" t="s">
        <v>29</v>
      </c>
    </row>
    <row r="25" spans="1:43" x14ac:dyDescent="0.3">
      <c r="A25" s="19" t="s">
        <v>157</v>
      </c>
      <c r="M25" s="75">
        <v>18820</v>
      </c>
      <c r="N25" s="72" t="s">
        <v>162</v>
      </c>
      <c r="O25" s="72" t="s">
        <v>163</v>
      </c>
      <c r="P25" s="73" t="s">
        <v>33</v>
      </c>
      <c r="Q25" s="74">
        <v>1983</v>
      </c>
      <c r="R25" s="73" t="s">
        <v>35</v>
      </c>
      <c r="S25" s="72"/>
      <c r="T25" s="77" t="s">
        <v>34</v>
      </c>
      <c r="U25" s="76" t="s">
        <v>35</v>
      </c>
      <c r="V25" s="77" t="s">
        <v>36</v>
      </c>
      <c r="W25" s="77" t="s">
        <v>36</v>
      </c>
      <c r="X25" s="77" t="s">
        <v>37</v>
      </c>
      <c r="Y25" s="78" t="s">
        <v>38</v>
      </c>
      <c r="Z25" s="72"/>
      <c r="AA25" s="77">
        <v>673</v>
      </c>
      <c r="AB25" s="76" t="s">
        <v>50</v>
      </c>
      <c r="AC25" s="77" t="s">
        <v>36</v>
      </c>
      <c r="AD25" s="77" t="s">
        <v>36</v>
      </c>
      <c r="AE25" s="77">
        <v>16</v>
      </c>
      <c r="AF25" s="78" t="s">
        <v>150</v>
      </c>
      <c r="AG25" s="72"/>
      <c r="AH25" s="77">
        <v>3467066</v>
      </c>
      <c r="AI25" s="76" t="s">
        <v>164</v>
      </c>
      <c r="AJ25" s="76" t="s">
        <v>36</v>
      </c>
      <c r="AK25" t="str">
        <f>_xlfn.CONCAT(PlayerList[[#This Row],[First Name]]," ",PlayerList[[#This Row],[Surname]])</f>
        <v>Lisandro Rafael Aguero Sepulveda</v>
      </c>
      <c r="AM25" s="71">
        <f>PlayerList[[#This Row],[Code]]*1</f>
        <v>18820</v>
      </c>
      <c r="AN25" s="71" t="str">
        <f>VLOOKUP(PlayerList[[#This Row],[NZCF ID]],$AP$2:$AQ$3850,2,FALSE)</f>
        <v>M</v>
      </c>
      <c r="AP25" s="71">
        <v>18820</v>
      </c>
      <c r="AQ25" s="71" t="s">
        <v>29</v>
      </c>
    </row>
    <row r="26" spans="1:43" x14ac:dyDescent="0.3">
      <c r="A26" s="19"/>
      <c r="M26" s="75">
        <v>16342</v>
      </c>
      <c r="N26" s="72" t="s">
        <v>165</v>
      </c>
      <c r="O26" s="72" t="s">
        <v>166</v>
      </c>
      <c r="P26" s="73" t="s">
        <v>167</v>
      </c>
      <c r="Q26" s="74">
        <v>1982</v>
      </c>
      <c r="R26" s="73" t="s">
        <v>35</v>
      </c>
      <c r="S26" s="72"/>
      <c r="T26" s="77">
        <v>1853</v>
      </c>
      <c r="U26" s="76" t="s">
        <v>35</v>
      </c>
      <c r="V26" s="77" t="s">
        <v>36</v>
      </c>
      <c r="W26" s="77" t="s">
        <v>36</v>
      </c>
      <c r="X26" s="77">
        <v>34</v>
      </c>
      <c r="Y26" s="78" t="s">
        <v>168</v>
      </c>
      <c r="Z26" s="72"/>
      <c r="AA26" s="77">
        <v>1810</v>
      </c>
      <c r="AB26" s="76" t="s">
        <v>35</v>
      </c>
      <c r="AC26" s="77" t="s">
        <v>36</v>
      </c>
      <c r="AD26" s="77" t="s">
        <v>36</v>
      </c>
      <c r="AE26" s="77">
        <v>43</v>
      </c>
      <c r="AF26" s="78" t="s">
        <v>169</v>
      </c>
      <c r="AG26" s="72"/>
      <c r="AH26" s="77">
        <v>5216672</v>
      </c>
      <c r="AI26" s="76" t="s">
        <v>170</v>
      </c>
      <c r="AJ26" s="76" t="s">
        <v>36</v>
      </c>
      <c r="AK26" t="str">
        <f>_xlfn.CONCAT(PlayerList[[#This Row],[First Name]]," ",PlayerList[[#This Row],[Surname]])</f>
        <v>Juni Aguilar</v>
      </c>
      <c r="AM26" s="71">
        <f>PlayerList[[#This Row],[Code]]*1</f>
        <v>16342</v>
      </c>
      <c r="AN26" s="71" t="str">
        <f>VLOOKUP(PlayerList[[#This Row],[NZCF ID]],$AP$2:$AQ$3850,2,FALSE)</f>
        <v>M</v>
      </c>
      <c r="AP26" s="71">
        <v>16342</v>
      </c>
      <c r="AQ26" s="71" t="s">
        <v>29</v>
      </c>
    </row>
    <row r="27" spans="1:43" x14ac:dyDescent="0.3">
      <c r="A27" s="19"/>
      <c r="M27" s="75">
        <v>18831</v>
      </c>
      <c r="N27" s="72" t="s">
        <v>171</v>
      </c>
      <c r="O27" s="72" t="s">
        <v>172</v>
      </c>
      <c r="P27" s="73" t="s">
        <v>167</v>
      </c>
      <c r="Q27" s="74">
        <v>2014</v>
      </c>
      <c r="R27" s="73" t="s">
        <v>135</v>
      </c>
      <c r="S27" s="72"/>
      <c r="T27" s="77" t="s">
        <v>34</v>
      </c>
      <c r="U27" s="76" t="s">
        <v>35</v>
      </c>
      <c r="V27" s="77" t="s">
        <v>36</v>
      </c>
      <c r="W27" s="77" t="s">
        <v>36</v>
      </c>
      <c r="X27" s="77" t="s">
        <v>37</v>
      </c>
      <c r="Y27" s="78" t="s">
        <v>38</v>
      </c>
      <c r="Z27" s="72"/>
      <c r="AA27" s="77">
        <v>400</v>
      </c>
      <c r="AB27" s="76" t="s">
        <v>50</v>
      </c>
      <c r="AC27" s="77" t="s">
        <v>36</v>
      </c>
      <c r="AD27" s="77" t="s">
        <v>36</v>
      </c>
      <c r="AE27" s="77">
        <v>6</v>
      </c>
      <c r="AF27" s="78" t="s">
        <v>173</v>
      </c>
      <c r="AG27" s="72"/>
      <c r="AH27" s="77" t="s">
        <v>69</v>
      </c>
      <c r="AI27" s="76" t="s">
        <v>52</v>
      </c>
      <c r="AJ27" s="76" t="s">
        <v>36</v>
      </c>
      <c r="AK27" t="str">
        <f>_xlfn.CONCAT(PlayerList[[#This Row],[First Name]]," ",PlayerList[[#This Row],[Surname]])</f>
        <v>Helio Ahern</v>
      </c>
      <c r="AM27" s="71">
        <f>PlayerList[[#This Row],[Code]]*1</f>
        <v>18831</v>
      </c>
      <c r="AN27" s="71" t="str">
        <f>VLOOKUP(PlayerList[[#This Row],[NZCF ID]],$AP$2:$AQ$3850,2,FALSE)</f>
        <v>M</v>
      </c>
      <c r="AP27" s="71">
        <v>18831</v>
      </c>
      <c r="AQ27" s="71" t="s">
        <v>29</v>
      </c>
    </row>
    <row r="28" spans="1:43" x14ac:dyDescent="0.3">
      <c r="A28" s="19"/>
      <c r="M28" s="75">
        <v>22736</v>
      </c>
      <c r="N28" s="72" t="s">
        <v>174</v>
      </c>
      <c r="O28" s="72" t="s">
        <v>175</v>
      </c>
      <c r="P28" s="73" t="s">
        <v>33</v>
      </c>
      <c r="Q28" s="74">
        <v>2016</v>
      </c>
      <c r="R28" s="73" t="s">
        <v>135</v>
      </c>
      <c r="S28" s="72"/>
      <c r="T28" s="77" t="s">
        <v>34</v>
      </c>
      <c r="U28" s="76" t="s">
        <v>35</v>
      </c>
      <c r="V28" s="77" t="s">
        <v>36</v>
      </c>
      <c r="W28" s="77" t="s">
        <v>36</v>
      </c>
      <c r="X28" s="77" t="s">
        <v>37</v>
      </c>
      <c r="Y28" s="78" t="s">
        <v>38</v>
      </c>
      <c r="Z28" s="72"/>
      <c r="AA28" s="77">
        <v>400</v>
      </c>
      <c r="AB28" s="76" t="s">
        <v>50</v>
      </c>
      <c r="AC28" s="77" t="s">
        <v>36</v>
      </c>
      <c r="AD28" s="77" t="s">
        <v>36</v>
      </c>
      <c r="AE28" s="77">
        <v>6</v>
      </c>
      <c r="AF28" s="78" t="s">
        <v>84</v>
      </c>
      <c r="AG28" s="72"/>
      <c r="AH28" s="77" t="s">
        <v>69</v>
      </c>
      <c r="AI28" s="76" t="s">
        <v>52</v>
      </c>
      <c r="AJ28" s="76" t="s">
        <v>36</v>
      </c>
      <c r="AK28" t="str">
        <f>_xlfn.CONCAT(PlayerList[[#This Row],[First Name]]," ",PlayerList[[#This Row],[Surname]])</f>
        <v>Muhammad Ahmed</v>
      </c>
      <c r="AM28" s="71">
        <f>PlayerList[[#This Row],[Code]]*1</f>
        <v>22736</v>
      </c>
      <c r="AN28" s="71" t="str">
        <f>VLOOKUP(PlayerList[[#This Row],[NZCF ID]],$AP$2:$AQ$3850,2,FALSE)</f>
        <v>M</v>
      </c>
      <c r="AP28" s="71">
        <v>22736</v>
      </c>
      <c r="AQ28" s="71" t="s">
        <v>29</v>
      </c>
    </row>
    <row r="29" spans="1:43" x14ac:dyDescent="0.3">
      <c r="A29" s="19"/>
      <c r="M29" s="75">
        <v>20960</v>
      </c>
      <c r="N29" s="72" t="s">
        <v>176</v>
      </c>
      <c r="O29" s="72" t="s">
        <v>177</v>
      </c>
      <c r="P29" s="73" t="s">
        <v>178</v>
      </c>
      <c r="Q29" s="74">
        <v>2015</v>
      </c>
      <c r="R29" s="73" t="s">
        <v>135</v>
      </c>
      <c r="S29" s="72"/>
      <c r="T29" s="77">
        <v>968</v>
      </c>
      <c r="U29" s="76" t="s">
        <v>50</v>
      </c>
      <c r="V29" s="77" t="s">
        <v>36</v>
      </c>
      <c r="W29" s="77" t="s">
        <v>36</v>
      </c>
      <c r="X29" s="77">
        <v>9</v>
      </c>
      <c r="Y29" s="78" t="s">
        <v>84</v>
      </c>
      <c r="Z29" s="72"/>
      <c r="AA29" s="77" t="s">
        <v>37</v>
      </c>
      <c r="AB29" s="76" t="s">
        <v>35</v>
      </c>
      <c r="AC29" s="77" t="s">
        <v>36</v>
      </c>
      <c r="AD29" s="77" t="s">
        <v>36</v>
      </c>
      <c r="AE29" s="77" t="s">
        <v>37</v>
      </c>
      <c r="AF29" s="78" t="s">
        <v>38</v>
      </c>
      <c r="AG29" s="72"/>
      <c r="AH29" s="77" t="s">
        <v>69</v>
      </c>
      <c r="AI29" s="76" t="s">
        <v>52</v>
      </c>
      <c r="AJ29" s="76" t="s">
        <v>36</v>
      </c>
      <c r="AK29" t="str">
        <f>_xlfn.CONCAT(PlayerList[[#This Row],[First Name]]," ",PlayerList[[#This Row],[Surname]])</f>
        <v>Sihun Ahn</v>
      </c>
      <c r="AM29" s="71">
        <f>PlayerList[[#This Row],[Code]]*1</f>
        <v>20960</v>
      </c>
      <c r="AN29" s="71" t="str">
        <f>VLOOKUP(PlayerList[[#This Row],[NZCF ID]],$AP$2:$AQ$3850,2,FALSE)</f>
        <v>M</v>
      </c>
      <c r="AP29" s="71">
        <v>20960</v>
      </c>
      <c r="AQ29" s="71" t="s">
        <v>29</v>
      </c>
    </row>
    <row r="30" spans="1:43" x14ac:dyDescent="0.3">
      <c r="M30" s="75">
        <v>10392</v>
      </c>
      <c r="N30" s="72" t="s">
        <v>4168</v>
      </c>
      <c r="O30" s="72" t="s">
        <v>1444</v>
      </c>
      <c r="P30" s="73" t="s">
        <v>115</v>
      </c>
      <c r="Q30" s="74">
        <v>1962</v>
      </c>
      <c r="R30" s="73" t="s">
        <v>124</v>
      </c>
      <c r="S30" s="72"/>
      <c r="T30" s="77">
        <v>1736</v>
      </c>
      <c r="U30" s="76" t="s">
        <v>35</v>
      </c>
      <c r="V30" s="77" t="s">
        <v>36</v>
      </c>
      <c r="W30" s="77" t="s">
        <v>36</v>
      </c>
      <c r="X30" s="77">
        <v>369</v>
      </c>
      <c r="Y30" s="78" t="s">
        <v>673</v>
      </c>
      <c r="Z30" s="72"/>
      <c r="AA30" s="77">
        <v>1710</v>
      </c>
      <c r="AB30" s="76" t="s">
        <v>35</v>
      </c>
      <c r="AC30" s="77" t="s">
        <v>36</v>
      </c>
      <c r="AD30" s="77" t="s">
        <v>36</v>
      </c>
      <c r="AE30" s="77">
        <v>182</v>
      </c>
      <c r="AF30" s="78" t="s">
        <v>902</v>
      </c>
      <c r="AG30" s="72"/>
      <c r="AH30" s="77">
        <v>4301510</v>
      </c>
      <c r="AI30" s="76" t="s">
        <v>52</v>
      </c>
      <c r="AJ30" s="76" t="s">
        <v>36</v>
      </c>
      <c r="AK30" t="str">
        <f>_xlfn.CONCAT(PlayerList[[#This Row],[First Name]]," ",PlayerList[[#This Row],[Surname]])</f>
        <v>Geoffrey Aimers</v>
      </c>
      <c r="AM30" s="71">
        <f>PlayerList[[#This Row],[Code]]*1</f>
        <v>10392</v>
      </c>
      <c r="AN30" s="71" t="str">
        <f>VLOOKUP(PlayerList[[#This Row],[NZCF ID]],$AP$2:$AQ$3850,2,FALSE)</f>
        <v>M</v>
      </c>
      <c r="AP30" s="71">
        <v>10392</v>
      </c>
      <c r="AQ30" s="71" t="s">
        <v>29</v>
      </c>
    </row>
    <row r="31" spans="1:43" x14ac:dyDescent="0.3">
      <c r="M31" s="75">
        <v>18986</v>
      </c>
      <c r="N31" s="72" t="s">
        <v>179</v>
      </c>
      <c r="O31" s="72" t="s">
        <v>180</v>
      </c>
      <c r="P31" s="73" t="s">
        <v>161</v>
      </c>
      <c r="Q31" s="74">
        <v>2012</v>
      </c>
      <c r="R31" s="73" t="s">
        <v>135</v>
      </c>
      <c r="S31" s="72"/>
      <c r="T31" s="77">
        <v>1579</v>
      </c>
      <c r="U31" s="76" t="s">
        <v>50</v>
      </c>
      <c r="V31" s="77" t="s">
        <v>36</v>
      </c>
      <c r="W31" s="77" t="s">
        <v>36</v>
      </c>
      <c r="X31" s="77">
        <v>5</v>
      </c>
      <c r="Y31" s="78" t="s">
        <v>60</v>
      </c>
      <c r="Z31" s="72"/>
      <c r="AA31" s="77">
        <v>766</v>
      </c>
      <c r="AB31" s="76" t="s">
        <v>50</v>
      </c>
      <c r="AC31" s="77" t="s">
        <v>36</v>
      </c>
      <c r="AD31" s="77" t="s">
        <v>36</v>
      </c>
      <c r="AE31" s="77">
        <v>10</v>
      </c>
      <c r="AF31" s="78" t="s">
        <v>154</v>
      </c>
      <c r="AG31" s="72"/>
      <c r="AH31" s="77" t="s">
        <v>69</v>
      </c>
      <c r="AI31" s="76" t="s">
        <v>52</v>
      </c>
      <c r="AJ31" s="76" t="s">
        <v>36</v>
      </c>
      <c r="AK31" t="str">
        <f>_xlfn.CONCAT(PlayerList[[#This Row],[First Name]]," ",PlayerList[[#This Row],[Surname]])</f>
        <v>Nisith Akain</v>
      </c>
      <c r="AM31" s="71">
        <f>PlayerList[[#This Row],[Code]]*1</f>
        <v>18986</v>
      </c>
      <c r="AN31" s="71" t="str">
        <f>VLOOKUP(PlayerList[[#This Row],[NZCF ID]],$AP$2:$AQ$3850,2,FALSE)</f>
        <v>M</v>
      </c>
      <c r="AP31" s="71">
        <v>18986</v>
      </c>
      <c r="AQ31" s="71" t="s">
        <v>29</v>
      </c>
    </row>
    <row r="32" spans="1:43" x14ac:dyDescent="0.3">
      <c r="M32" s="75">
        <v>15718</v>
      </c>
      <c r="N32" s="72" t="s">
        <v>4169</v>
      </c>
      <c r="O32" s="72" t="s">
        <v>4170</v>
      </c>
      <c r="P32" s="73" t="s">
        <v>335</v>
      </c>
      <c r="Q32" s="74">
        <v>1998</v>
      </c>
      <c r="R32" s="73" t="s">
        <v>35</v>
      </c>
      <c r="S32" s="72"/>
      <c r="T32" s="77">
        <v>1729</v>
      </c>
      <c r="U32" s="76" t="s">
        <v>35</v>
      </c>
      <c r="V32" s="77" t="s">
        <v>36</v>
      </c>
      <c r="W32" s="77" t="s">
        <v>36</v>
      </c>
      <c r="X32" s="77">
        <v>40</v>
      </c>
      <c r="Y32" s="78" t="s">
        <v>902</v>
      </c>
      <c r="Z32" s="72"/>
      <c r="AA32" s="77" t="s">
        <v>37</v>
      </c>
      <c r="AB32" s="76" t="s">
        <v>35</v>
      </c>
      <c r="AC32" s="77" t="s">
        <v>36</v>
      </c>
      <c r="AD32" s="77" t="s">
        <v>36</v>
      </c>
      <c r="AE32" s="77" t="s">
        <v>37</v>
      </c>
      <c r="AF32" s="78" t="s">
        <v>38</v>
      </c>
      <c r="AG32" s="72"/>
      <c r="AH32" s="77">
        <v>4304640</v>
      </c>
      <c r="AI32" s="76" t="s">
        <v>52</v>
      </c>
      <c r="AJ32" s="76" t="s">
        <v>36</v>
      </c>
      <c r="AK32" t="str">
        <f>_xlfn.CONCAT(PlayerList[[#This Row],[First Name]]," ",PlayerList[[#This Row],[Surname]])</f>
        <v>Neetheam Al-Muhaisen</v>
      </c>
      <c r="AM32" s="71">
        <f>PlayerList[[#This Row],[Code]]*1</f>
        <v>15718</v>
      </c>
      <c r="AN32" s="71" t="str">
        <f>VLOOKUP(PlayerList[[#This Row],[NZCF ID]],$AP$2:$AQ$3850,2,FALSE)</f>
        <v>M</v>
      </c>
      <c r="AP32" s="71">
        <v>15718</v>
      </c>
      <c r="AQ32" s="71" t="s">
        <v>29</v>
      </c>
    </row>
    <row r="33" spans="13:43" x14ac:dyDescent="0.3">
      <c r="M33" s="75">
        <v>18964</v>
      </c>
      <c r="N33" s="72" t="s">
        <v>182</v>
      </c>
      <c r="O33" s="72" t="s">
        <v>183</v>
      </c>
      <c r="P33" s="73" t="s">
        <v>33</v>
      </c>
      <c r="Q33" s="74">
        <v>1999</v>
      </c>
      <c r="R33" s="73" t="s">
        <v>35</v>
      </c>
      <c r="S33" s="72"/>
      <c r="T33" s="77" t="s">
        <v>34</v>
      </c>
      <c r="U33" s="76" t="s">
        <v>35</v>
      </c>
      <c r="V33" s="77" t="s">
        <v>36</v>
      </c>
      <c r="W33" s="77" t="s">
        <v>36</v>
      </c>
      <c r="X33" s="77" t="s">
        <v>37</v>
      </c>
      <c r="Y33" s="78" t="s">
        <v>38</v>
      </c>
      <c r="Z33" s="72"/>
      <c r="AA33" s="77">
        <v>1113</v>
      </c>
      <c r="AB33" s="76" t="s">
        <v>50</v>
      </c>
      <c r="AC33" s="77" t="s">
        <v>36</v>
      </c>
      <c r="AD33" s="77" t="s">
        <v>36</v>
      </c>
      <c r="AE33" s="77">
        <v>12</v>
      </c>
      <c r="AF33" s="78" t="s">
        <v>154</v>
      </c>
      <c r="AG33" s="72"/>
      <c r="AH33" s="77">
        <v>21528926</v>
      </c>
      <c r="AI33" s="76" t="s">
        <v>184</v>
      </c>
      <c r="AJ33" s="76" t="s">
        <v>36</v>
      </c>
      <c r="AK33" t="str">
        <f>_xlfn.CONCAT(PlayerList[[#This Row],[First Name]]," ",PlayerList[[#This Row],[Surname]])</f>
        <v>Mshari Fahad Alajaji</v>
      </c>
      <c r="AM33" s="71">
        <f>PlayerList[[#This Row],[Code]]*1</f>
        <v>18964</v>
      </c>
      <c r="AN33" s="71" t="str">
        <f>VLOOKUP(PlayerList[[#This Row],[NZCF ID]],$AP$2:$AQ$3850,2,FALSE)</f>
        <v>M</v>
      </c>
      <c r="AP33" s="71">
        <v>18964</v>
      </c>
      <c r="AQ33" s="71" t="s">
        <v>29</v>
      </c>
    </row>
    <row r="34" spans="13:43" x14ac:dyDescent="0.3">
      <c r="M34" s="75">
        <v>15662</v>
      </c>
      <c r="N34" s="72" t="s">
        <v>185</v>
      </c>
      <c r="O34" s="72" t="s">
        <v>186</v>
      </c>
      <c r="P34" s="73" t="s">
        <v>187</v>
      </c>
      <c r="Q34" s="74">
        <v>1977</v>
      </c>
      <c r="R34" s="73" t="s">
        <v>35</v>
      </c>
      <c r="S34" s="72"/>
      <c r="T34" s="77" t="s">
        <v>34</v>
      </c>
      <c r="U34" s="76" t="s">
        <v>35</v>
      </c>
      <c r="V34" s="77" t="s">
        <v>36</v>
      </c>
      <c r="W34" s="77" t="s">
        <v>36</v>
      </c>
      <c r="X34" s="77" t="s">
        <v>37</v>
      </c>
      <c r="Y34" s="78" t="s">
        <v>38</v>
      </c>
      <c r="Z34" s="72"/>
      <c r="AA34" s="77">
        <v>1460</v>
      </c>
      <c r="AB34" s="76" t="s">
        <v>35</v>
      </c>
      <c r="AC34" s="77" t="s">
        <v>36</v>
      </c>
      <c r="AD34" s="77" t="s">
        <v>36</v>
      </c>
      <c r="AE34" s="77">
        <v>96</v>
      </c>
      <c r="AF34" s="78" t="s">
        <v>173</v>
      </c>
      <c r="AG34" s="72"/>
      <c r="AH34" s="77">
        <v>4305370</v>
      </c>
      <c r="AI34" s="76" t="s">
        <v>52</v>
      </c>
      <c r="AJ34" s="76" t="s">
        <v>36</v>
      </c>
      <c r="AK34" t="str">
        <f>_xlfn.CONCAT(PlayerList[[#This Row],[First Name]]," ",PlayerList[[#This Row],[Surname]])</f>
        <v>Colin Albert</v>
      </c>
      <c r="AM34" s="71">
        <f>PlayerList[[#This Row],[Code]]*1</f>
        <v>15662</v>
      </c>
      <c r="AN34" s="71" t="str">
        <f>VLOOKUP(PlayerList[[#This Row],[NZCF ID]],$AP$2:$AQ$3850,2,FALSE)</f>
        <v>M</v>
      </c>
      <c r="AP34" s="71">
        <v>15662</v>
      </c>
      <c r="AQ34" s="71" t="s">
        <v>29</v>
      </c>
    </row>
    <row r="35" spans="13:43" x14ac:dyDescent="0.3">
      <c r="M35" s="75">
        <v>18281</v>
      </c>
      <c r="N35" s="72" t="s">
        <v>188</v>
      </c>
      <c r="O35" s="72" t="s">
        <v>189</v>
      </c>
      <c r="P35" s="73" t="s">
        <v>190</v>
      </c>
      <c r="Q35" s="74">
        <v>2008</v>
      </c>
      <c r="R35" s="73" t="s">
        <v>135</v>
      </c>
      <c r="S35" s="72"/>
      <c r="T35" s="77">
        <v>1392</v>
      </c>
      <c r="U35" s="76" t="s">
        <v>50</v>
      </c>
      <c r="V35" s="77" t="s">
        <v>36</v>
      </c>
      <c r="W35" s="77" t="s">
        <v>36</v>
      </c>
      <c r="X35" s="77">
        <v>7</v>
      </c>
      <c r="Y35" s="78" t="s">
        <v>51</v>
      </c>
      <c r="Z35" s="72"/>
      <c r="AA35" s="77">
        <v>1524</v>
      </c>
      <c r="AB35" s="76" t="s">
        <v>35</v>
      </c>
      <c r="AC35" s="77" t="s">
        <v>36</v>
      </c>
      <c r="AD35" s="77" t="s">
        <v>36</v>
      </c>
      <c r="AE35" s="77">
        <v>32</v>
      </c>
      <c r="AF35" s="78" t="s">
        <v>96</v>
      </c>
      <c r="AG35" s="72"/>
      <c r="AH35" s="77">
        <v>4319397</v>
      </c>
      <c r="AI35" s="76" t="s">
        <v>52</v>
      </c>
      <c r="AJ35" s="76" t="s">
        <v>36</v>
      </c>
      <c r="AK35" t="str">
        <f>_xlfn.CONCAT(PlayerList[[#This Row],[First Name]]," ",PlayerList[[#This Row],[Surname]])</f>
        <v>Liam Alcock</v>
      </c>
      <c r="AM35" s="71">
        <f>PlayerList[[#This Row],[Code]]*1</f>
        <v>18281</v>
      </c>
      <c r="AN35" s="71" t="str">
        <f>VLOOKUP(PlayerList[[#This Row],[NZCF ID]],$AP$2:$AQ$3850,2,FALSE)</f>
        <v>M</v>
      </c>
      <c r="AP35" s="71">
        <v>18281</v>
      </c>
      <c r="AQ35" s="71" t="s">
        <v>29</v>
      </c>
    </row>
    <row r="36" spans="13:43" x14ac:dyDescent="0.3">
      <c r="M36" s="75">
        <v>14894</v>
      </c>
      <c r="N36" s="72" t="s">
        <v>191</v>
      </c>
      <c r="O36" s="72" t="s">
        <v>192</v>
      </c>
      <c r="P36" s="73" t="s">
        <v>83</v>
      </c>
      <c r="Q36" s="74">
        <v>1984</v>
      </c>
      <c r="R36" s="73" t="s">
        <v>35</v>
      </c>
      <c r="S36" s="72"/>
      <c r="T36" s="77">
        <v>1250</v>
      </c>
      <c r="U36" s="76" t="s">
        <v>35</v>
      </c>
      <c r="V36" s="77">
        <v>1</v>
      </c>
      <c r="W36" s="77">
        <v>2</v>
      </c>
      <c r="X36" s="77">
        <v>27</v>
      </c>
      <c r="Y36" s="78" t="s">
        <v>4167</v>
      </c>
      <c r="Z36" s="72"/>
      <c r="AA36" s="77" t="s">
        <v>37</v>
      </c>
      <c r="AB36" s="76" t="s">
        <v>35</v>
      </c>
      <c r="AC36" s="77" t="s">
        <v>36</v>
      </c>
      <c r="AD36" s="77" t="s">
        <v>36</v>
      </c>
      <c r="AE36" s="77" t="s">
        <v>37</v>
      </c>
      <c r="AF36" s="78" t="s">
        <v>38</v>
      </c>
      <c r="AG36" s="72"/>
      <c r="AH36" s="77" t="s">
        <v>69</v>
      </c>
      <c r="AI36" s="76" t="s">
        <v>52</v>
      </c>
      <c r="AJ36" s="76" t="s">
        <v>36</v>
      </c>
      <c r="AK36" t="str">
        <f>_xlfn.CONCAT(PlayerList[[#This Row],[First Name]]," ",PlayerList[[#This Row],[Surname]])</f>
        <v>Simeon Alcorn</v>
      </c>
      <c r="AM36" s="71">
        <f>PlayerList[[#This Row],[Code]]*1</f>
        <v>14894</v>
      </c>
      <c r="AN36" s="71" t="str">
        <f>VLOOKUP(PlayerList[[#This Row],[NZCF ID]],$AP$2:$AQ$3850,2,FALSE)</f>
        <v>M</v>
      </c>
      <c r="AP36" s="71">
        <v>14894</v>
      </c>
      <c r="AQ36" s="71" t="s">
        <v>29</v>
      </c>
    </row>
    <row r="37" spans="13:43" x14ac:dyDescent="0.3">
      <c r="M37" s="75">
        <v>19677</v>
      </c>
      <c r="N37" s="72" t="s">
        <v>193</v>
      </c>
      <c r="O37" s="72" t="s">
        <v>194</v>
      </c>
      <c r="P37" s="73" t="s">
        <v>49</v>
      </c>
      <c r="Q37" s="74">
        <v>2015</v>
      </c>
      <c r="R37" s="73" t="s">
        <v>135</v>
      </c>
      <c r="S37" s="72"/>
      <c r="T37" s="77" t="s">
        <v>34</v>
      </c>
      <c r="U37" s="76" t="s">
        <v>35</v>
      </c>
      <c r="V37" s="77" t="s">
        <v>36</v>
      </c>
      <c r="W37" s="77" t="s">
        <v>36</v>
      </c>
      <c r="X37" s="77" t="s">
        <v>37</v>
      </c>
      <c r="Y37" s="78" t="s">
        <v>38</v>
      </c>
      <c r="Z37" s="72"/>
      <c r="AA37" s="77">
        <v>657</v>
      </c>
      <c r="AB37" s="76" t="s">
        <v>50</v>
      </c>
      <c r="AC37" s="77" t="s">
        <v>36</v>
      </c>
      <c r="AD37" s="77" t="s">
        <v>36</v>
      </c>
      <c r="AE37" s="77">
        <v>13</v>
      </c>
      <c r="AF37" s="78" t="s">
        <v>169</v>
      </c>
      <c r="AG37" s="72"/>
      <c r="AH37" s="77">
        <v>39938344</v>
      </c>
      <c r="AI37" s="76" t="s">
        <v>195</v>
      </c>
      <c r="AJ37" s="76" t="s">
        <v>36</v>
      </c>
      <c r="AK37" t="str">
        <f>_xlfn.CONCAT(PlayerList[[#This Row],[First Name]]," ",PlayerList[[#This Row],[Surname]])</f>
        <v>Ryan James Alder</v>
      </c>
      <c r="AM37" s="71">
        <f>PlayerList[[#This Row],[Code]]*1</f>
        <v>19677</v>
      </c>
      <c r="AN37" s="71" t="str">
        <f>VLOOKUP(PlayerList[[#This Row],[NZCF ID]],$AP$2:$AQ$3850,2,FALSE)</f>
        <v>M</v>
      </c>
      <c r="AP37" s="71">
        <v>19677</v>
      </c>
      <c r="AQ37" s="71" t="s">
        <v>29</v>
      </c>
    </row>
    <row r="38" spans="13:43" x14ac:dyDescent="0.3">
      <c r="M38" s="75">
        <v>18997</v>
      </c>
      <c r="N38" s="72" t="s">
        <v>196</v>
      </c>
      <c r="O38" s="72" t="s">
        <v>197</v>
      </c>
      <c r="P38" s="73" t="s">
        <v>178</v>
      </c>
      <c r="Q38" s="74">
        <v>2006</v>
      </c>
      <c r="R38" s="73" t="s">
        <v>135</v>
      </c>
      <c r="S38" s="72"/>
      <c r="T38" s="77">
        <v>1239</v>
      </c>
      <c r="U38" s="76" t="s">
        <v>50</v>
      </c>
      <c r="V38" s="77" t="s">
        <v>36</v>
      </c>
      <c r="W38" s="77" t="s">
        <v>36</v>
      </c>
      <c r="X38" s="77">
        <v>10</v>
      </c>
      <c r="Y38" s="78" t="s">
        <v>96</v>
      </c>
      <c r="Z38" s="72"/>
      <c r="AA38" s="77" t="s">
        <v>37</v>
      </c>
      <c r="AB38" s="76" t="s">
        <v>35</v>
      </c>
      <c r="AC38" s="77" t="s">
        <v>36</v>
      </c>
      <c r="AD38" s="77" t="s">
        <v>36</v>
      </c>
      <c r="AE38" s="77" t="s">
        <v>37</v>
      </c>
      <c r="AF38" s="78" t="s">
        <v>38</v>
      </c>
      <c r="AG38" s="72"/>
      <c r="AH38" s="77" t="s">
        <v>69</v>
      </c>
      <c r="AI38" s="76" t="s">
        <v>52</v>
      </c>
      <c r="AJ38" s="76" t="s">
        <v>36</v>
      </c>
      <c r="AK38" t="str">
        <f>_xlfn.CONCAT(PlayerList[[#This Row],[First Name]]," ",PlayerList[[#This Row],[Surname]])</f>
        <v>Ethan Alderson</v>
      </c>
      <c r="AM38" s="71">
        <f>PlayerList[[#This Row],[Code]]*1</f>
        <v>18997</v>
      </c>
      <c r="AN38" s="71" t="str">
        <f>VLOOKUP(PlayerList[[#This Row],[NZCF ID]],$AP$2:$AQ$3850,2,FALSE)</f>
        <v>M</v>
      </c>
      <c r="AP38" s="71">
        <v>18997</v>
      </c>
      <c r="AQ38" s="71" t="s">
        <v>29</v>
      </c>
    </row>
    <row r="39" spans="13:43" x14ac:dyDescent="0.3">
      <c r="M39" s="75">
        <v>10412</v>
      </c>
      <c r="N39" s="72" t="s">
        <v>198</v>
      </c>
      <c r="O39" s="72" t="s">
        <v>199</v>
      </c>
      <c r="P39" s="73" t="s">
        <v>83</v>
      </c>
      <c r="Q39" s="74">
        <v>1962</v>
      </c>
      <c r="R39" s="73" t="s">
        <v>124</v>
      </c>
      <c r="S39" s="72"/>
      <c r="T39" s="77">
        <v>1652</v>
      </c>
      <c r="U39" s="76" t="s">
        <v>35</v>
      </c>
      <c r="V39" s="77">
        <v>1</v>
      </c>
      <c r="W39" s="77">
        <v>8</v>
      </c>
      <c r="X39" s="77">
        <v>1249</v>
      </c>
      <c r="Y39" s="78" t="s">
        <v>4167</v>
      </c>
      <c r="Z39" s="72"/>
      <c r="AA39" s="77">
        <v>1601</v>
      </c>
      <c r="AB39" s="76" t="s">
        <v>35</v>
      </c>
      <c r="AC39" s="77" t="s">
        <v>36</v>
      </c>
      <c r="AD39" s="77" t="s">
        <v>36</v>
      </c>
      <c r="AE39" s="77">
        <v>617</v>
      </c>
      <c r="AF39" s="78" t="s">
        <v>60</v>
      </c>
      <c r="AG39" s="72"/>
      <c r="AH39" s="77">
        <v>4301528</v>
      </c>
      <c r="AI39" s="76" t="s">
        <v>52</v>
      </c>
      <c r="AJ39" s="76" t="s">
        <v>36</v>
      </c>
      <c r="AK39" t="str">
        <f>_xlfn.CONCAT(PlayerList[[#This Row],[First Name]]," ",PlayerList[[#This Row],[Surname]])</f>
        <v>Alan L Aldridge</v>
      </c>
      <c r="AM39" s="71">
        <f>PlayerList[[#This Row],[Code]]*1</f>
        <v>10412</v>
      </c>
      <c r="AN39" s="71" t="str">
        <f>VLOOKUP(PlayerList[[#This Row],[NZCF ID]],$AP$2:$AQ$3850,2,FALSE)</f>
        <v>M</v>
      </c>
      <c r="AP39" s="71">
        <v>10412</v>
      </c>
      <c r="AQ39" s="71" t="s">
        <v>29</v>
      </c>
    </row>
    <row r="40" spans="13:43" x14ac:dyDescent="0.3">
      <c r="M40" s="75">
        <v>14224</v>
      </c>
      <c r="N40" s="72" t="s">
        <v>198</v>
      </c>
      <c r="O40" s="72" t="s">
        <v>200</v>
      </c>
      <c r="P40" s="73" t="s">
        <v>74</v>
      </c>
      <c r="Q40" s="74">
        <v>1989</v>
      </c>
      <c r="R40" s="73" t="s">
        <v>35</v>
      </c>
      <c r="S40" s="72"/>
      <c r="T40" s="77" t="s">
        <v>34</v>
      </c>
      <c r="U40" s="76" t="s">
        <v>35</v>
      </c>
      <c r="V40" s="77" t="s">
        <v>36</v>
      </c>
      <c r="W40" s="77" t="s">
        <v>36</v>
      </c>
      <c r="X40" s="77" t="s">
        <v>37</v>
      </c>
      <c r="Y40" s="78" t="s">
        <v>38</v>
      </c>
      <c r="Z40" s="72"/>
      <c r="AA40" s="77">
        <v>1037</v>
      </c>
      <c r="AB40" s="76" t="s">
        <v>50</v>
      </c>
      <c r="AC40" s="77" t="s">
        <v>36</v>
      </c>
      <c r="AD40" s="77" t="s">
        <v>36</v>
      </c>
      <c r="AE40" s="77">
        <v>6</v>
      </c>
      <c r="AF40" s="78" t="s">
        <v>169</v>
      </c>
      <c r="AG40" s="72"/>
      <c r="AH40" s="77">
        <v>4326105</v>
      </c>
      <c r="AI40" s="76" t="s">
        <v>52</v>
      </c>
      <c r="AJ40" s="76" t="s">
        <v>36</v>
      </c>
      <c r="AK40" t="str">
        <f>_xlfn.CONCAT(PlayerList[[#This Row],[First Name]]," ",PlayerList[[#This Row],[Surname]])</f>
        <v>Joshua M Aldridge</v>
      </c>
      <c r="AM40" s="71">
        <f>PlayerList[[#This Row],[Code]]*1</f>
        <v>14224</v>
      </c>
      <c r="AN40" s="71" t="str">
        <f>VLOOKUP(PlayerList[[#This Row],[NZCF ID]],$AP$2:$AQ$3850,2,FALSE)</f>
        <v>M</v>
      </c>
      <c r="AP40" s="71">
        <v>14224</v>
      </c>
      <c r="AQ40" s="71" t="s">
        <v>29</v>
      </c>
    </row>
    <row r="41" spans="13:43" x14ac:dyDescent="0.3">
      <c r="M41" s="75">
        <v>18936</v>
      </c>
      <c r="N41" s="72" t="s">
        <v>201</v>
      </c>
      <c r="O41" s="72" t="s">
        <v>202</v>
      </c>
      <c r="P41" s="73" t="s">
        <v>161</v>
      </c>
      <c r="Q41" s="74">
        <v>2013</v>
      </c>
      <c r="R41" s="73" t="s">
        <v>135</v>
      </c>
      <c r="S41" s="72"/>
      <c r="T41" s="77" t="s">
        <v>34</v>
      </c>
      <c r="U41" s="76" t="s">
        <v>35</v>
      </c>
      <c r="V41" s="77" t="s">
        <v>36</v>
      </c>
      <c r="W41" s="77" t="s">
        <v>36</v>
      </c>
      <c r="X41" s="77" t="s">
        <v>37</v>
      </c>
      <c r="Y41" s="78" t="s">
        <v>38</v>
      </c>
      <c r="Z41" s="72"/>
      <c r="AA41" s="77">
        <v>826</v>
      </c>
      <c r="AB41" s="76" t="s">
        <v>35</v>
      </c>
      <c r="AC41" s="77" t="s">
        <v>36</v>
      </c>
      <c r="AD41" s="77" t="s">
        <v>36</v>
      </c>
      <c r="AE41" s="77">
        <v>35</v>
      </c>
      <c r="AF41" s="78" t="s">
        <v>84</v>
      </c>
      <c r="AG41" s="72"/>
      <c r="AH41" s="77" t="s">
        <v>69</v>
      </c>
      <c r="AI41" s="76" t="s">
        <v>52</v>
      </c>
      <c r="AJ41" s="76" t="s">
        <v>36</v>
      </c>
      <c r="AK41" t="str">
        <f>_xlfn.CONCAT(PlayerList[[#This Row],[First Name]]," ",PlayerList[[#This Row],[Surname]])</f>
        <v>Marco Alegre</v>
      </c>
      <c r="AM41" s="71">
        <f>PlayerList[[#This Row],[Code]]*1</f>
        <v>18936</v>
      </c>
      <c r="AN41" s="71" t="str">
        <f>VLOOKUP(PlayerList[[#This Row],[NZCF ID]],$AP$2:$AQ$3850,2,FALSE)</f>
        <v>M</v>
      </c>
      <c r="AP41" s="71">
        <v>18936</v>
      </c>
      <c r="AQ41" s="71" t="s">
        <v>29</v>
      </c>
    </row>
    <row r="42" spans="13:43" x14ac:dyDescent="0.3">
      <c r="M42" s="75">
        <v>18451</v>
      </c>
      <c r="N42" s="72" t="s">
        <v>203</v>
      </c>
      <c r="O42" s="72" t="s">
        <v>204</v>
      </c>
      <c r="P42" s="73" t="s">
        <v>33</v>
      </c>
      <c r="Q42" s="74">
        <v>1984</v>
      </c>
      <c r="R42" s="73" t="s">
        <v>35</v>
      </c>
      <c r="S42" s="72"/>
      <c r="T42" s="77" t="s">
        <v>34</v>
      </c>
      <c r="U42" s="76" t="s">
        <v>35</v>
      </c>
      <c r="V42" s="77" t="s">
        <v>36</v>
      </c>
      <c r="W42" s="77" t="s">
        <v>36</v>
      </c>
      <c r="X42" s="77" t="s">
        <v>37</v>
      </c>
      <c r="Y42" s="78" t="s">
        <v>38</v>
      </c>
      <c r="Z42" s="72"/>
      <c r="AA42" s="77">
        <v>1532</v>
      </c>
      <c r="AB42" s="76" t="s">
        <v>50</v>
      </c>
      <c r="AC42" s="77" t="s">
        <v>36</v>
      </c>
      <c r="AD42" s="77" t="s">
        <v>36</v>
      </c>
      <c r="AE42" s="77">
        <v>3</v>
      </c>
      <c r="AF42" s="78" t="s">
        <v>51</v>
      </c>
      <c r="AG42" s="72"/>
      <c r="AH42" s="77">
        <v>4319605</v>
      </c>
      <c r="AI42" s="76" t="s">
        <v>52</v>
      </c>
      <c r="AJ42" s="76" t="s">
        <v>36</v>
      </c>
      <c r="AK42" t="str">
        <f>_xlfn.CONCAT(PlayerList[[#This Row],[First Name]]," ",PlayerList[[#This Row],[Surname]])</f>
        <v>Hazel Alejandro</v>
      </c>
      <c r="AM42" s="71">
        <f>PlayerList[[#This Row],[Code]]*1</f>
        <v>18451</v>
      </c>
      <c r="AN42" s="71" t="str">
        <f>VLOOKUP(PlayerList[[#This Row],[NZCF ID]],$AP$2:$AQ$3850,2,FALSE)</f>
        <v>F</v>
      </c>
      <c r="AP42" s="71">
        <v>18451</v>
      </c>
      <c r="AQ42" s="71" t="s">
        <v>45</v>
      </c>
    </row>
    <row r="43" spans="13:43" x14ac:dyDescent="0.3">
      <c r="M43" s="75">
        <v>18737</v>
      </c>
      <c r="N43" s="72" t="s">
        <v>205</v>
      </c>
      <c r="O43" s="72" t="s">
        <v>206</v>
      </c>
      <c r="P43" s="73" t="s">
        <v>74</v>
      </c>
      <c r="Q43" s="74">
        <v>2013</v>
      </c>
      <c r="R43" s="73" t="s">
        <v>135</v>
      </c>
      <c r="S43" s="72"/>
      <c r="T43" s="77">
        <v>871</v>
      </c>
      <c r="U43" s="76" t="s">
        <v>35</v>
      </c>
      <c r="V43" s="77" t="s">
        <v>36</v>
      </c>
      <c r="W43" s="77" t="s">
        <v>36</v>
      </c>
      <c r="X43" s="77">
        <v>76</v>
      </c>
      <c r="Y43" s="78" t="s">
        <v>150</v>
      </c>
      <c r="Z43" s="72"/>
      <c r="AA43" s="77">
        <v>604</v>
      </c>
      <c r="AB43" s="76" t="s">
        <v>35</v>
      </c>
      <c r="AC43" s="77" t="s">
        <v>36</v>
      </c>
      <c r="AD43" s="77" t="s">
        <v>36</v>
      </c>
      <c r="AE43" s="77">
        <v>23</v>
      </c>
      <c r="AF43" s="78" t="s">
        <v>169</v>
      </c>
      <c r="AG43" s="72"/>
      <c r="AH43" s="77">
        <v>4321200</v>
      </c>
      <c r="AI43" s="76" t="s">
        <v>52</v>
      </c>
      <c r="AJ43" s="76" t="s">
        <v>36</v>
      </c>
      <c r="AK43" t="str">
        <f>_xlfn.CONCAT(PlayerList[[#This Row],[First Name]]," ",PlayerList[[#This Row],[Surname]])</f>
        <v>Andrei Alexeichik</v>
      </c>
      <c r="AM43" s="71">
        <f>PlayerList[[#This Row],[Code]]*1</f>
        <v>18737</v>
      </c>
      <c r="AN43" s="71" t="str">
        <f>VLOOKUP(PlayerList[[#This Row],[NZCF ID]],$AP$2:$AQ$3850,2,FALSE)</f>
        <v>M</v>
      </c>
      <c r="AP43" s="71">
        <v>18737</v>
      </c>
      <c r="AQ43" s="71" t="s">
        <v>29</v>
      </c>
    </row>
    <row r="44" spans="13:43" x14ac:dyDescent="0.3">
      <c r="M44" s="75">
        <v>17599</v>
      </c>
      <c r="N44" s="72" t="s">
        <v>207</v>
      </c>
      <c r="O44" s="72" t="s">
        <v>208</v>
      </c>
      <c r="P44" s="73" t="s">
        <v>161</v>
      </c>
      <c r="Q44" s="74" t="s">
        <v>37</v>
      </c>
      <c r="R44" s="73" t="s">
        <v>35</v>
      </c>
      <c r="S44" s="72"/>
      <c r="T44" s="77">
        <v>1518</v>
      </c>
      <c r="U44" s="76" t="s">
        <v>50</v>
      </c>
      <c r="V44" s="77" t="s">
        <v>36</v>
      </c>
      <c r="W44" s="77" t="s">
        <v>36</v>
      </c>
      <c r="X44" s="77">
        <v>3</v>
      </c>
      <c r="Y44" s="78" t="s">
        <v>209</v>
      </c>
      <c r="Z44" s="72"/>
      <c r="AA44" s="77">
        <v>1288</v>
      </c>
      <c r="AB44" s="76" t="s">
        <v>50</v>
      </c>
      <c r="AC44" s="77" t="s">
        <v>36</v>
      </c>
      <c r="AD44" s="77" t="s">
        <v>36</v>
      </c>
      <c r="AE44" s="77">
        <v>6</v>
      </c>
      <c r="AF44" s="78" t="s">
        <v>209</v>
      </c>
      <c r="AG44" s="72"/>
      <c r="AH44" s="77" t="s">
        <v>69</v>
      </c>
      <c r="AI44" s="76" t="s">
        <v>52</v>
      </c>
      <c r="AJ44" s="76" t="s">
        <v>36</v>
      </c>
      <c r="AK44" t="str">
        <f>_xlfn.CONCAT(PlayerList[[#This Row],[First Name]]," ",PlayerList[[#This Row],[Surname]])</f>
        <v>Alexander Alford</v>
      </c>
      <c r="AM44" s="71">
        <f>PlayerList[[#This Row],[Code]]*1</f>
        <v>17599</v>
      </c>
      <c r="AN44" s="71" t="str">
        <f>VLOOKUP(PlayerList[[#This Row],[NZCF ID]],$AP$2:$AQ$3850,2,FALSE)</f>
        <v>M</v>
      </c>
      <c r="AP44" s="71">
        <v>17599</v>
      </c>
      <c r="AQ44" s="71" t="s">
        <v>29</v>
      </c>
    </row>
    <row r="45" spans="13:43" x14ac:dyDescent="0.3">
      <c r="M45" s="75">
        <v>16856</v>
      </c>
      <c r="N45" s="72" t="s">
        <v>210</v>
      </c>
      <c r="O45" s="72" t="s">
        <v>211</v>
      </c>
      <c r="P45" s="73" t="s">
        <v>74</v>
      </c>
      <c r="Q45" s="74">
        <v>2006</v>
      </c>
      <c r="R45" s="73" t="s">
        <v>135</v>
      </c>
      <c r="S45" s="72"/>
      <c r="T45" s="77">
        <v>1148</v>
      </c>
      <c r="U45" s="76" t="s">
        <v>35</v>
      </c>
      <c r="V45" s="77" t="s">
        <v>36</v>
      </c>
      <c r="W45" s="77" t="s">
        <v>36</v>
      </c>
      <c r="X45" s="77">
        <v>23</v>
      </c>
      <c r="Y45" s="78" t="s">
        <v>209</v>
      </c>
      <c r="Z45" s="72"/>
      <c r="AA45" s="77">
        <v>963</v>
      </c>
      <c r="AB45" s="76" t="s">
        <v>35</v>
      </c>
      <c r="AC45" s="77" t="s">
        <v>36</v>
      </c>
      <c r="AD45" s="77" t="s">
        <v>36</v>
      </c>
      <c r="AE45" s="77">
        <v>48</v>
      </c>
      <c r="AF45" s="78" t="s">
        <v>212</v>
      </c>
      <c r="AG45" s="72"/>
      <c r="AH45" s="77">
        <v>4310829</v>
      </c>
      <c r="AI45" s="76" t="s">
        <v>52</v>
      </c>
      <c r="AJ45" s="76" t="s">
        <v>36</v>
      </c>
      <c r="AK45" t="str">
        <f>_xlfn.CONCAT(PlayerList[[#This Row],[First Name]]," ",PlayerList[[#This Row],[Surname]])</f>
        <v>Adam Ali</v>
      </c>
      <c r="AM45" s="71">
        <f>PlayerList[[#This Row],[Code]]*1</f>
        <v>16856</v>
      </c>
      <c r="AN45" s="71" t="str">
        <f>VLOOKUP(PlayerList[[#This Row],[NZCF ID]],$AP$2:$AQ$3850,2,FALSE)</f>
        <v>M</v>
      </c>
      <c r="AP45" s="71">
        <v>16856</v>
      </c>
      <c r="AQ45" s="71" t="s">
        <v>29</v>
      </c>
    </row>
    <row r="46" spans="13:43" x14ac:dyDescent="0.3">
      <c r="M46" s="75">
        <v>18194</v>
      </c>
      <c r="N46" s="72" t="s">
        <v>210</v>
      </c>
      <c r="O46" s="72" t="s">
        <v>213</v>
      </c>
      <c r="P46" s="73" t="s">
        <v>83</v>
      </c>
      <c r="Q46" s="74">
        <v>1998</v>
      </c>
      <c r="R46" s="73" t="s">
        <v>35</v>
      </c>
      <c r="S46" s="72"/>
      <c r="T46" s="77">
        <v>1347</v>
      </c>
      <c r="U46" s="76" t="s">
        <v>50</v>
      </c>
      <c r="V46" s="77" t="s">
        <v>36</v>
      </c>
      <c r="W46" s="77" t="s">
        <v>36</v>
      </c>
      <c r="X46" s="77">
        <v>7</v>
      </c>
      <c r="Y46" s="78" t="s">
        <v>51</v>
      </c>
      <c r="Z46" s="72"/>
      <c r="AA46" s="77">
        <v>1415</v>
      </c>
      <c r="AB46" s="76" t="s">
        <v>50</v>
      </c>
      <c r="AC46" s="77" t="s">
        <v>36</v>
      </c>
      <c r="AD46" s="77" t="s">
        <v>36</v>
      </c>
      <c r="AE46" s="77">
        <v>7</v>
      </c>
      <c r="AF46" s="78" t="s">
        <v>75</v>
      </c>
      <c r="AG46" s="72"/>
      <c r="AH46" s="77" t="s">
        <v>69</v>
      </c>
      <c r="AI46" s="76" t="s">
        <v>52</v>
      </c>
      <c r="AJ46" s="76" t="s">
        <v>36</v>
      </c>
      <c r="AK46" t="str">
        <f>_xlfn.CONCAT(PlayerList[[#This Row],[First Name]]," ",PlayerList[[#This Row],[Surname]])</f>
        <v>Azar Ali</v>
      </c>
      <c r="AM46" s="71">
        <f>PlayerList[[#This Row],[Code]]*1</f>
        <v>18194</v>
      </c>
      <c r="AN46" s="71" t="str">
        <f>VLOOKUP(PlayerList[[#This Row],[NZCF ID]],$AP$2:$AQ$3850,2,FALSE)</f>
        <v>M</v>
      </c>
      <c r="AP46" s="71">
        <v>18194</v>
      </c>
      <c r="AQ46" s="71" t="s">
        <v>29</v>
      </c>
    </row>
    <row r="47" spans="13:43" x14ac:dyDescent="0.3">
      <c r="M47" s="75">
        <v>21150</v>
      </c>
      <c r="N47" s="72" t="s">
        <v>215</v>
      </c>
      <c r="O47" s="72" t="s">
        <v>216</v>
      </c>
      <c r="P47" s="73" t="s">
        <v>33</v>
      </c>
      <c r="Q47" s="74">
        <v>1983</v>
      </c>
      <c r="R47" s="73" t="s">
        <v>35</v>
      </c>
      <c r="S47" s="72"/>
      <c r="T47" s="77" t="s">
        <v>34</v>
      </c>
      <c r="U47" s="76" t="s">
        <v>35</v>
      </c>
      <c r="V47" s="77" t="s">
        <v>36</v>
      </c>
      <c r="W47" s="77" t="s">
        <v>36</v>
      </c>
      <c r="X47" s="77" t="s">
        <v>37</v>
      </c>
      <c r="Y47" s="78" t="s">
        <v>38</v>
      </c>
      <c r="Z47" s="72"/>
      <c r="AA47" s="77">
        <v>993</v>
      </c>
      <c r="AB47" s="76" t="s">
        <v>50</v>
      </c>
      <c r="AC47" s="77" t="s">
        <v>36</v>
      </c>
      <c r="AD47" s="77" t="s">
        <v>36</v>
      </c>
      <c r="AE47" s="77">
        <v>6</v>
      </c>
      <c r="AF47" s="78" t="s">
        <v>84</v>
      </c>
      <c r="AG47" s="72"/>
      <c r="AH47" s="77">
        <v>4331982</v>
      </c>
      <c r="AI47" s="76" t="s">
        <v>52</v>
      </c>
      <c r="AJ47" s="76" t="s">
        <v>36</v>
      </c>
      <c r="AK47" t="str">
        <f>_xlfn.CONCAT(PlayerList[[#This Row],[First Name]]," ",PlayerList[[#This Row],[Surname]])</f>
        <v>Jafar Alkasasbeh</v>
      </c>
      <c r="AM47" s="71">
        <f>PlayerList[[#This Row],[Code]]*1</f>
        <v>21150</v>
      </c>
      <c r="AN47" s="71" t="str">
        <f>VLOOKUP(PlayerList[[#This Row],[NZCF ID]],$AP$2:$AQ$3850,2,FALSE)</f>
        <v>M</v>
      </c>
      <c r="AP47" s="71">
        <v>21150</v>
      </c>
      <c r="AQ47" s="71" t="s">
        <v>29</v>
      </c>
    </row>
    <row r="48" spans="13:43" x14ac:dyDescent="0.3">
      <c r="M48" s="75">
        <v>18193</v>
      </c>
      <c r="N48" s="72" t="s">
        <v>217</v>
      </c>
      <c r="O48" s="72" t="s">
        <v>218</v>
      </c>
      <c r="P48" s="73" t="s">
        <v>83</v>
      </c>
      <c r="Q48" s="74">
        <v>2010</v>
      </c>
      <c r="R48" s="73" t="s">
        <v>135</v>
      </c>
      <c r="S48" s="72"/>
      <c r="T48" s="77" t="s">
        <v>34</v>
      </c>
      <c r="U48" s="76" t="s">
        <v>35</v>
      </c>
      <c r="V48" s="77" t="s">
        <v>36</v>
      </c>
      <c r="W48" s="77" t="s">
        <v>36</v>
      </c>
      <c r="X48" s="77" t="s">
        <v>37</v>
      </c>
      <c r="Y48" s="78" t="s">
        <v>38</v>
      </c>
      <c r="Z48" s="72"/>
      <c r="AA48" s="77">
        <v>855</v>
      </c>
      <c r="AB48" s="76" t="s">
        <v>50</v>
      </c>
      <c r="AC48" s="77" t="s">
        <v>36</v>
      </c>
      <c r="AD48" s="77" t="s">
        <v>36</v>
      </c>
      <c r="AE48" s="77">
        <v>4</v>
      </c>
      <c r="AF48" s="78" t="s">
        <v>219</v>
      </c>
      <c r="AG48" s="72"/>
      <c r="AH48" s="77" t="s">
        <v>69</v>
      </c>
      <c r="AI48" s="76" t="s">
        <v>52</v>
      </c>
      <c r="AJ48" s="76" t="s">
        <v>36</v>
      </c>
      <c r="AK48" t="str">
        <f>_xlfn.CONCAT(PlayerList[[#This Row],[First Name]]," ",PlayerList[[#This Row],[Surname]])</f>
        <v>Jeronimo Allende Zarazaga</v>
      </c>
      <c r="AM48" s="71">
        <f>PlayerList[[#This Row],[Code]]*1</f>
        <v>18193</v>
      </c>
      <c r="AN48" s="71" t="str">
        <f>VLOOKUP(PlayerList[[#This Row],[NZCF ID]],$AP$2:$AQ$3850,2,FALSE)</f>
        <v>M</v>
      </c>
      <c r="AP48" s="71">
        <v>18193</v>
      </c>
      <c r="AQ48" s="71" t="s">
        <v>29</v>
      </c>
    </row>
    <row r="49" spans="13:43" x14ac:dyDescent="0.3">
      <c r="M49" s="75">
        <v>18937</v>
      </c>
      <c r="N49" s="72" t="s">
        <v>220</v>
      </c>
      <c r="O49" s="72" t="s">
        <v>221</v>
      </c>
      <c r="P49" s="73" t="s">
        <v>161</v>
      </c>
      <c r="Q49" s="74">
        <v>2009</v>
      </c>
      <c r="R49" s="73" t="s">
        <v>135</v>
      </c>
      <c r="S49" s="72"/>
      <c r="T49" s="77">
        <v>1287</v>
      </c>
      <c r="U49" s="76" t="s">
        <v>50</v>
      </c>
      <c r="V49" s="77" t="s">
        <v>36</v>
      </c>
      <c r="W49" s="77" t="s">
        <v>36</v>
      </c>
      <c r="X49" s="77">
        <v>19</v>
      </c>
      <c r="Y49" s="78" t="s">
        <v>150</v>
      </c>
      <c r="Z49" s="72"/>
      <c r="AA49" s="77">
        <v>1164</v>
      </c>
      <c r="AB49" s="76" t="s">
        <v>35</v>
      </c>
      <c r="AC49" s="77" t="s">
        <v>36</v>
      </c>
      <c r="AD49" s="77" t="s">
        <v>36</v>
      </c>
      <c r="AE49" s="77">
        <v>28</v>
      </c>
      <c r="AF49" s="78" t="s">
        <v>150</v>
      </c>
      <c r="AG49" s="72"/>
      <c r="AH49" s="77">
        <v>4328094</v>
      </c>
      <c r="AI49" s="76" t="s">
        <v>52</v>
      </c>
      <c r="AJ49" s="76" t="s">
        <v>36</v>
      </c>
      <c r="AK49" t="str">
        <f>_xlfn.CONCAT(PlayerList[[#This Row],[First Name]]," ",PlayerList[[#This Row],[Surname]])</f>
        <v>Corby Allison</v>
      </c>
      <c r="AM49" s="71">
        <f>PlayerList[[#This Row],[Code]]*1</f>
        <v>18937</v>
      </c>
      <c r="AN49" s="71" t="str">
        <f>VLOOKUP(PlayerList[[#This Row],[NZCF ID]],$AP$2:$AQ$3850,2,FALSE)</f>
        <v>M</v>
      </c>
      <c r="AP49" s="71">
        <v>18937</v>
      </c>
      <c r="AQ49" s="71" t="s">
        <v>29</v>
      </c>
    </row>
    <row r="50" spans="13:43" x14ac:dyDescent="0.3">
      <c r="M50" s="75">
        <v>11519</v>
      </c>
      <c r="N50" s="72" t="s">
        <v>4171</v>
      </c>
      <c r="O50" s="72" t="s">
        <v>1653</v>
      </c>
      <c r="P50" s="73" t="s">
        <v>33</v>
      </c>
      <c r="Q50" s="74">
        <v>1952</v>
      </c>
      <c r="R50" s="73" t="s">
        <v>119</v>
      </c>
      <c r="S50" s="72"/>
      <c r="T50" s="77">
        <v>1220</v>
      </c>
      <c r="U50" s="76" t="s">
        <v>35</v>
      </c>
      <c r="V50" s="77" t="s">
        <v>36</v>
      </c>
      <c r="W50" s="77" t="s">
        <v>36</v>
      </c>
      <c r="X50" s="77">
        <v>92</v>
      </c>
      <c r="Y50" s="78" t="s">
        <v>673</v>
      </c>
      <c r="Z50" s="72"/>
      <c r="AA50" s="77">
        <v>1211</v>
      </c>
      <c r="AB50" s="76" t="s">
        <v>35</v>
      </c>
      <c r="AC50" s="77">
        <v>1</v>
      </c>
      <c r="AD50" s="77">
        <v>6</v>
      </c>
      <c r="AE50" s="77">
        <v>16</v>
      </c>
      <c r="AF50" s="78" t="s">
        <v>4167</v>
      </c>
      <c r="AG50" s="72"/>
      <c r="AH50" s="77">
        <v>4310136</v>
      </c>
      <c r="AI50" s="76" t="s">
        <v>52</v>
      </c>
      <c r="AJ50" s="76" t="s">
        <v>36</v>
      </c>
      <c r="AK50" t="str">
        <f>_xlfn.CONCAT(PlayerList[[#This Row],[First Name]]," ",PlayerList[[#This Row],[Surname]])</f>
        <v>Keith Allpress</v>
      </c>
      <c r="AM50" s="71">
        <f>PlayerList[[#This Row],[Code]]*1</f>
        <v>11519</v>
      </c>
      <c r="AN50" s="71" t="str">
        <f>VLOOKUP(PlayerList[[#This Row],[NZCF ID]],$AP$2:$AQ$3850,2,FALSE)</f>
        <v>M</v>
      </c>
      <c r="AP50" s="71">
        <v>11519</v>
      </c>
      <c r="AQ50" s="71" t="s">
        <v>29</v>
      </c>
    </row>
    <row r="51" spans="13:43" x14ac:dyDescent="0.3">
      <c r="M51" s="75">
        <v>20823</v>
      </c>
      <c r="N51" s="72" t="s">
        <v>223</v>
      </c>
      <c r="O51" s="72" t="s">
        <v>224</v>
      </c>
      <c r="P51" s="73" t="s">
        <v>115</v>
      </c>
      <c r="Q51" s="74">
        <v>2012</v>
      </c>
      <c r="R51" s="73" t="s">
        <v>135</v>
      </c>
      <c r="S51" s="72"/>
      <c r="T51" s="77">
        <v>961</v>
      </c>
      <c r="U51" s="76" t="s">
        <v>50</v>
      </c>
      <c r="V51" s="77" t="s">
        <v>36</v>
      </c>
      <c r="W51" s="77" t="s">
        <v>36</v>
      </c>
      <c r="X51" s="77">
        <v>3</v>
      </c>
      <c r="Y51" s="78" t="s">
        <v>60</v>
      </c>
      <c r="Z51" s="72"/>
      <c r="AA51" s="77">
        <v>1170</v>
      </c>
      <c r="AB51" s="76" t="s">
        <v>50</v>
      </c>
      <c r="AC51" s="77" t="s">
        <v>36</v>
      </c>
      <c r="AD51" s="77" t="s">
        <v>36</v>
      </c>
      <c r="AE51" s="77">
        <v>4</v>
      </c>
      <c r="AF51" s="78" t="s">
        <v>39</v>
      </c>
      <c r="AG51" s="72"/>
      <c r="AH51" s="77" t="s">
        <v>69</v>
      </c>
      <c r="AI51" s="76" t="s">
        <v>52</v>
      </c>
      <c r="AJ51" s="76" t="s">
        <v>36</v>
      </c>
      <c r="AK51" t="str">
        <f>_xlfn.CONCAT(PlayerList[[#This Row],[First Name]]," ",PlayerList[[#This Row],[Surname]])</f>
        <v>Ben Alnashi</v>
      </c>
      <c r="AM51" s="71">
        <f>PlayerList[[#This Row],[Code]]*1</f>
        <v>20823</v>
      </c>
      <c r="AN51" s="71" t="str">
        <f>VLOOKUP(PlayerList[[#This Row],[NZCF ID]],$AP$2:$AQ$3850,2,FALSE)</f>
        <v>M</v>
      </c>
      <c r="AP51" s="71">
        <v>20823</v>
      </c>
      <c r="AQ51" s="71" t="s">
        <v>29</v>
      </c>
    </row>
    <row r="52" spans="13:43" x14ac:dyDescent="0.3">
      <c r="M52" s="75">
        <v>20128</v>
      </c>
      <c r="N52" s="72" t="s">
        <v>225</v>
      </c>
      <c r="O52" s="72" t="s">
        <v>226</v>
      </c>
      <c r="P52" s="73" t="s">
        <v>161</v>
      </c>
      <c r="Q52" s="74">
        <v>1973</v>
      </c>
      <c r="R52" s="73" t="s">
        <v>124</v>
      </c>
      <c r="S52" s="72"/>
      <c r="T52" s="77">
        <v>1482</v>
      </c>
      <c r="U52" s="76" t="s">
        <v>35</v>
      </c>
      <c r="V52" s="77">
        <v>1</v>
      </c>
      <c r="W52" s="77">
        <v>5</v>
      </c>
      <c r="X52" s="77">
        <v>40</v>
      </c>
      <c r="Y52" s="78" t="s">
        <v>4167</v>
      </c>
      <c r="Z52" s="72"/>
      <c r="AA52" s="77">
        <v>1373</v>
      </c>
      <c r="AB52" s="76" t="s">
        <v>50</v>
      </c>
      <c r="AC52" s="77">
        <v>1</v>
      </c>
      <c r="AD52" s="77">
        <v>6</v>
      </c>
      <c r="AE52" s="77">
        <v>18</v>
      </c>
      <c r="AF52" s="78" t="s">
        <v>4167</v>
      </c>
      <c r="AG52" s="72"/>
      <c r="AH52" s="77" t="s">
        <v>69</v>
      </c>
      <c r="AI52" s="76" t="s">
        <v>52</v>
      </c>
      <c r="AJ52" s="76" t="s">
        <v>36</v>
      </c>
      <c r="AK52" t="str">
        <f>_xlfn.CONCAT(PlayerList[[#This Row],[First Name]]," ",PlayerList[[#This Row],[Surname]])</f>
        <v>Matthew Alp</v>
      </c>
      <c r="AM52" s="71">
        <f>PlayerList[[#This Row],[Code]]*1</f>
        <v>20128</v>
      </c>
      <c r="AN52" s="71" t="str">
        <f>VLOOKUP(PlayerList[[#This Row],[NZCF ID]],$AP$2:$AQ$3850,2,FALSE)</f>
        <v>M</v>
      </c>
      <c r="AP52" s="71">
        <v>20128</v>
      </c>
      <c r="AQ52" s="71" t="s">
        <v>29</v>
      </c>
    </row>
    <row r="53" spans="13:43" x14ac:dyDescent="0.3">
      <c r="M53" s="75">
        <v>22873</v>
      </c>
      <c r="N53" s="72" t="s">
        <v>4172</v>
      </c>
      <c r="O53" s="72" t="s">
        <v>4173</v>
      </c>
      <c r="P53" s="73" t="s">
        <v>33</v>
      </c>
      <c r="Q53" s="74">
        <v>2011</v>
      </c>
      <c r="R53" s="73" t="s">
        <v>135</v>
      </c>
      <c r="S53" s="72"/>
      <c r="T53" s="77" t="s">
        <v>34</v>
      </c>
      <c r="U53" s="76" t="s">
        <v>35</v>
      </c>
      <c r="V53" s="77" t="s">
        <v>36</v>
      </c>
      <c r="W53" s="77" t="s">
        <v>36</v>
      </c>
      <c r="X53" s="77" t="s">
        <v>37</v>
      </c>
      <c r="Y53" s="78" t="s">
        <v>38</v>
      </c>
      <c r="Z53" s="72"/>
      <c r="AA53" s="77">
        <v>1355</v>
      </c>
      <c r="AB53" s="76" t="s">
        <v>50</v>
      </c>
      <c r="AC53" s="77">
        <v>3</v>
      </c>
      <c r="AD53" s="77">
        <v>17</v>
      </c>
      <c r="AE53" s="77">
        <v>17</v>
      </c>
      <c r="AF53" s="78" t="s">
        <v>4167</v>
      </c>
      <c r="AG53" s="72"/>
      <c r="AH53" s="77">
        <v>4332580</v>
      </c>
      <c r="AI53" s="76" t="s">
        <v>52</v>
      </c>
      <c r="AJ53" s="76" t="s">
        <v>36</v>
      </c>
      <c r="AK53" t="str">
        <f>_xlfn.CONCAT(PlayerList[[#This Row],[First Name]]," ",PlayerList[[#This Row],[Surname]])</f>
        <v>Sinura Alwis</v>
      </c>
      <c r="AM53" s="71">
        <f>PlayerList[[#This Row],[Code]]*1</f>
        <v>22873</v>
      </c>
      <c r="AN53" s="71" t="str">
        <f>VLOOKUP(PlayerList[[#This Row],[NZCF ID]],$AP$2:$AQ$3850,2,FALSE)</f>
        <v>M</v>
      </c>
      <c r="AP53" s="71">
        <v>22873</v>
      </c>
      <c r="AQ53" s="71" t="s">
        <v>29</v>
      </c>
    </row>
    <row r="54" spans="13:43" x14ac:dyDescent="0.3">
      <c r="M54" s="75">
        <v>19991</v>
      </c>
      <c r="N54" s="72" t="s">
        <v>227</v>
      </c>
      <c r="O54" s="72" t="s">
        <v>228</v>
      </c>
      <c r="P54" s="73" t="s">
        <v>229</v>
      </c>
      <c r="Q54" s="74">
        <v>2011</v>
      </c>
      <c r="R54" s="73" t="s">
        <v>135</v>
      </c>
      <c r="S54" s="72"/>
      <c r="T54" s="77">
        <v>955</v>
      </c>
      <c r="U54" s="76" t="s">
        <v>50</v>
      </c>
      <c r="V54" s="77" t="s">
        <v>36</v>
      </c>
      <c r="W54" s="77" t="s">
        <v>36</v>
      </c>
      <c r="X54" s="77">
        <v>6</v>
      </c>
      <c r="Y54" s="78" t="s">
        <v>60</v>
      </c>
      <c r="Z54" s="72"/>
      <c r="AA54" s="77">
        <v>790</v>
      </c>
      <c r="AB54" s="76" t="s">
        <v>35</v>
      </c>
      <c r="AC54" s="77">
        <v>1</v>
      </c>
      <c r="AD54" s="77">
        <v>6</v>
      </c>
      <c r="AE54" s="77">
        <v>31</v>
      </c>
      <c r="AF54" s="78" t="s">
        <v>4167</v>
      </c>
      <c r="AG54" s="72"/>
      <c r="AH54" s="77">
        <v>4329287</v>
      </c>
      <c r="AI54" s="76" t="s">
        <v>52</v>
      </c>
      <c r="AJ54" s="76" t="s">
        <v>36</v>
      </c>
      <c r="AK54" t="str">
        <f>_xlfn.CONCAT(PlayerList[[#This Row],[First Name]]," ",PlayerList[[#This Row],[Surname]])</f>
        <v>Aymaan Alzaid</v>
      </c>
      <c r="AM54" s="71">
        <f>PlayerList[[#This Row],[Code]]*1</f>
        <v>19991</v>
      </c>
      <c r="AN54" s="71" t="str">
        <f>VLOOKUP(PlayerList[[#This Row],[NZCF ID]],$AP$2:$AQ$3850,2,FALSE)</f>
        <v>M</v>
      </c>
      <c r="AP54" s="71">
        <v>19991</v>
      </c>
      <c r="AQ54" s="71" t="s">
        <v>29</v>
      </c>
    </row>
    <row r="55" spans="13:43" x14ac:dyDescent="0.3">
      <c r="M55" s="75">
        <v>20573</v>
      </c>
      <c r="N55" s="72" t="s">
        <v>4174</v>
      </c>
      <c r="O55" s="72" t="s">
        <v>4175</v>
      </c>
      <c r="P55" s="73" t="s">
        <v>161</v>
      </c>
      <c r="Q55" s="74">
        <v>2013</v>
      </c>
      <c r="R55" s="73" t="s">
        <v>135</v>
      </c>
      <c r="S55" s="72"/>
      <c r="T55" s="77" t="s">
        <v>34</v>
      </c>
      <c r="U55" s="76" t="s">
        <v>35</v>
      </c>
      <c r="V55" s="77" t="s">
        <v>36</v>
      </c>
      <c r="W55" s="77" t="s">
        <v>36</v>
      </c>
      <c r="X55" s="77" t="s">
        <v>37</v>
      </c>
      <c r="Y55" s="78" t="s">
        <v>38</v>
      </c>
      <c r="Z55" s="72"/>
      <c r="AA55" s="77">
        <v>946</v>
      </c>
      <c r="AB55" s="76" t="s">
        <v>50</v>
      </c>
      <c r="AC55" s="77">
        <v>1</v>
      </c>
      <c r="AD55" s="77">
        <v>6</v>
      </c>
      <c r="AE55" s="77">
        <v>15</v>
      </c>
      <c r="AF55" s="78" t="s">
        <v>4167</v>
      </c>
      <c r="AG55" s="72"/>
      <c r="AH55" s="77" t="s">
        <v>69</v>
      </c>
      <c r="AI55" s="76" t="s">
        <v>52</v>
      </c>
      <c r="AJ55" s="76" t="s">
        <v>36</v>
      </c>
      <c r="AK55" t="str">
        <f>_xlfn.CONCAT(PlayerList[[#This Row],[First Name]]," ",PlayerList[[#This Row],[Surname]])</f>
        <v>Rayan Alzuhlof</v>
      </c>
      <c r="AM55" s="71">
        <f>PlayerList[[#This Row],[Code]]*1</f>
        <v>20573</v>
      </c>
      <c r="AN55" s="71" t="str">
        <f>VLOOKUP(PlayerList[[#This Row],[NZCF ID]],$AP$2:$AQ$3850,2,FALSE)</f>
        <v>M</v>
      </c>
      <c r="AP55" s="71">
        <v>20573</v>
      </c>
      <c r="AQ55" s="71" t="s">
        <v>29</v>
      </c>
    </row>
    <row r="56" spans="13:43" x14ac:dyDescent="0.3">
      <c r="M56" s="75">
        <v>16907</v>
      </c>
      <c r="N56" s="72" t="s">
        <v>230</v>
      </c>
      <c r="O56" s="72" t="s">
        <v>231</v>
      </c>
      <c r="P56" s="73" t="s">
        <v>33</v>
      </c>
      <c r="Q56" s="74">
        <v>1989</v>
      </c>
      <c r="R56" s="73" t="s">
        <v>35</v>
      </c>
      <c r="S56" s="72"/>
      <c r="T56" s="77" t="s">
        <v>34</v>
      </c>
      <c r="U56" s="76" t="s">
        <v>35</v>
      </c>
      <c r="V56" s="77" t="s">
        <v>36</v>
      </c>
      <c r="W56" s="77" t="s">
        <v>36</v>
      </c>
      <c r="X56" s="77" t="s">
        <v>37</v>
      </c>
      <c r="Y56" s="78" t="s">
        <v>38</v>
      </c>
      <c r="Z56" s="72"/>
      <c r="AA56" s="77">
        <v>1608</v>
      </c>
      <c r="AB56" s="76" t="s">
        <v>35</v>
      </c>
      <c r="AC56" s="77" t="s">
        <v>36</v>
      </c>
      <c r="AD56" s="77" t="s">
        <v>36</v>
      </c>
      <c r="AE56" s="77">
        <v>30</v>
      </c>
      <c r="AF56" s="78" t="s">
        <v>232</v>
      </c>
      <c r="AG56" s="72"/>
      <c r="AH56" s="77">
        <v>5028345</v>
      </c>
      <c r="AI56" s="76" t="s">
        <v>40</v>
      </c>
      <c r="AJ56" s="76" t="s">
        <v>36</v>
      </c>
      <c r="AK56" t="str">
        <f>_xlfn.CONCAT(PlayerList[[#This Row],[First Name]]," ",PlayerList[[#This Row],[Surname]])</f>
        <v>Chahal Aman</v>
      </c>
      <c r="AM56" s="71">
        <f>PlayerList[[#This Row],[Code]]*1</f>
        <v>16907</v>
      </c>
      <c r="AN56" s="71" t="str">
        <f>VLOOKUP(PlayerList[[#This Row],[NZCF ID]],$AP$2:$AQ$3850,2,FALSE)</f>
        <v>M</v>
      </c>
      <c r="AP56" s="71">
        <v>16907</v>
      </c>
      <c r="AQ56" s="71" t="s">
        <v>29</v>
      </c>
    </row>
    <row r="57" spans="13:43" x14ac:dyDescent="0.3">
      <c r="M57" s="75">
        <v>16115</v>
      </c>
      <c r="N57" s="72" t="s">
        <v>233</v>
      </c>
      <c r="O57" s="72" t="s">
        <v>234</v>
      </c>
      <c r="P57" s="73" t="s">
        <v>167</v>
      </c>
      <c r="Q57" s="74">
        <v>1976</v>
      </c>
      <c r="R57" s="73" t="s">
        <v>35</v>
      </c>
      <c r="S57" s="72"/>
      <c r="T57" s="77">
        <v>1615</v>
      </c>
      <c r="U57" s="76" t="s">
        <v>35</v>
      </c>
      <c r="V57" s="77" t="s">
        <v>36</v>
      </c>
      <c r="W57" s="77" t="s">
        <v>36</v>
      </c>
      <c r="X57" s="77">
        <v>25</v>
      </c>
      <c r="Y57" s="78" t="s">
        <v>235</v>
      </c>
      <c r="Z57" s="72"/>
      <c r="AA57" s="77">
        <v>1433</v>
      </c>
      <c r="AB57" s="76" t="s">
        <v>35</v>
      </c>
      <c r="AC57" s="77" t="s">
        <v>36</v>
      </c>
      <c r="AD57" s="77" t="s">
        <v>36</v>
      </c>
      <c r="AE57" s="77">
        <v>36</v>
      </c>
      <c r="AF57" s="78" t="s">
        <v>61</v>
      </c>
      <c r="AG57" s="72"/>
      <c r="AH57" s="77">
        <v>22505660</v>
      </c>
      <c r="AI57" s="76" t="s">
        <v>236</v>
      </c>
      <c r="AJ57" s="76" t="s">
        <v>36</v>
      </c>
      <c r="AK57" t="str">
        <f>_xlfn.CONCAT(PlayerList[[#This Row],[First Name]]," ",PlayerList[[#This Row],[Surname]])</f>
        <v>Reza Amani</v>
      </c>
      <c r="AM57" s="71">
        <f>PlayerList[[#This Row],[Code]]*1</f>
        <v>16115</v>
      </c>
      <c r="AN57" s="71" t="str">
        <f>VLOOKUP(PlayerList[[#This Row],[NZCF ID]],$AP$2:$AQ$3850,2,FALSE)</f>
        <v>M</v>
      </c>
      <c r="AP57" s="71">
        <v>16115</v>
      </c>
      <c r="AQ57" s="71" t="s">
        <v>29</v>
      </c>
    </row>
    <row r="58" spans="13:43" x14ac:dyDescent="0.3">
      <c r="M58" s="75">
        <v>19187</v>
      </c>
      <c r="N58" s="72" t="s">
        <v>237</v>
      </c>
      <c r="O58" s="72" t="s">
        <v>238</v>
      </c>
      <c r="P58" s="73" t="s">
        <v>74</v>
      </c>
      <c r="Q58" s="74">
        <v>1989</v>
      </c>
      <c r="R58" s="73" t="s">
        <v>35</v>
      </c>
      <c r="S58" s="72"/>
      <c r="T58" s="77">
        <v>1543</v>
      </c>
      <c r="U58" s="76" t="s">
        <v>50</v>
      </c>
      <c r="V58" s="77">
        <v>1</v>
      </c>
      <c r="W58" s="77">
        <v>5</v>
      </c>
      <c r="X58" s="77">
        <v>17</v>
      </c>
      <c r="Y58" s="78" t="s">
        <v>4167</v>
      </c>
      <c r="Z58" s="72"/>
      <c r="AA58" s="77" t="s">
        <v>37</v>
      </c>
      <c r="AB58" s="76" t="s">
        <v>35</v>
      </c>
      <c r="AC58" s="77" t="s">
        <v>36</v>
      </c>
      <c r="AD58" s="77" t="s">
        <v>36</v>
      </c>
      <c r="AE58" s="77" t="s">
        <v>37</v>
      </c>
      <c r="AF58" s="78" t="s">
        <v>38</v>
      </c>
      <c r="AG58" s="72"/>
      <c r="AH58" s="77">
        <v>115111967</v>
      </c>
      <c r="AI58" s="76" t="s">
        <v>52</v>
      </c>
      <c r="AJ58" s="76" t="s">
        <v>36</v>
      </c>
      <c r="AK58" t="str">
        <f>_xlfn.CONCAT(PlayerList[[#This Row],[First Name]]," ",PlayerList[[#This Row],[Surname]])</f>
        <v>Jesus III Ambrocio</v>
      </c>
      <c r="AM58" s="71">
        <f>PlayerList[[#This Row],[Code]]*1</f>
        <v>19187</v>
      </c>
      <c r="AN58" s="71" t="str">
        <f>VLOOKUP(PlayerList[[#This Row],[NZCF ID]],$AP$2:$AQ$3850,2,FALSE)</f>
        <v>M</v>
      </c>
      <c r="AP58" s="71">
        <v>19187</v>
      </c>
      <c r="AQ58" s="71" t="s">
        <v>29</v>
      </c>
    </row>
    <row r="59" spans="13:43" x14ac:dyDescent="0.3">
      <c r="M59" s="75">
        <v>20923</v>
      </c>
      <c r="N59" s="72" t="s">
        <v>239</v>
      </c>
      <c r="O59" s="72" t="s">
        <v>240</v>
      </c>
      <c r="P59" s="73" t="s">
        <v>33</v>
      </c>
      <c r="Q59" s="74">
        <v>2012</v>
      </c>
      <c r="R59" s="73" t="s">
        <v>135</v>
      </c>
      <c r="S59" s="72"/>
      <c r="T59" s="77" t="s">
        <v>34</v>
      </c>
      <c r="U59" s="76" t="s">
        <v>35</v>
      </c>
      <c r="V59" s="77" t="s">
        <v>36</v>
      </c>
      <c r="W59" s="77" t="s">
        <v>36</v>
      </c>
      <c r="X59" s="77" t="s">
        <v>37</v>
      </c>
      <c r="Y59" s="78" t="s">
        <v>38</v>
      </c>
      <c r="Z59" s="72"/>
      <c r="AA59" s="77">
        <v>637</v>
      </c>
      <c r="AB59" s="76" t="s">
        <v>50</v>
      </c>
      <c r="AC59" s="77" t="s">
        <v>36</v>
      </c>
      <c r="AD59" s="77" t="s">
        <v>36</v>
      </c>
      <c r="AE59" s="77">
        <v>11</v>
      </c>
      <c r="AF59" s="78" t="s">
        <v>84</v>
      </c>
      <c r="AG59" s="72"/>
      <c r="AH59" s="77">
        <v>4331168</v>
      </c>
      <c r="AI59" s="76" t="s">
        <v>52</v>
      </c>
      <c r="AJ59" s="76" t="s">
        <v>36</v>
      </c>
      <c r="AK59" t="str">
        <f>_xlfn.CONCAT(PlayerList[[#This Row],[First Name]]," ",PlayerList[[#This Row],[Surname]])</f>
        <v>Aldina Amirova</v>
      </c>
      <c r="AM59" s="71">
        <f>PlayerList[[#This Row],[Code]]*1</f>
        <v>20923</v>
      </c>
      <c r="AN59" s="71" t="str">
        <f>VLOOKUP(PlayerList[[#This Row],[NZCF ID]],$AP$2:$AQ$3850,2,FALSE)</f>
        <v>F</v>
      </c>
      <c r="AP59" s="71">
        <v>20923</v>
      </c>
      <c r="AQ59" s="71" t="s">
        <v>45</v>
      </c>
    </row>
    <row r="60" spans="13:43" x14ac:dyDescent="0.3">
      <c r="M60" s="75">
        <v>20918</v>
      </c>
      <c r="N60" s="72" t="s">
        <v>239</v>
      </c>
      <c r="O60" s="72" t="s">
        <v>241</v>
      </c>
      <c r="P60" s="73" t="s">
        <v>33</v>
      </c>
      <c r="Q60" s="74">
        <v>2017</v>
      </c>
      <c r="R60" s="73" t="s">
        <v>135</v>
      </c>
      <c r="S60" s="72"/>
      <c r="T60" s="77" t="s">
        <v>34</v>
      </c>
      <c r="U60" s="76" t="s">
        <v>35</v>
      </c>
      <c r="V60" s="77" t="s">
        <v>36</v>
      </c>
      <c r="W60" s="77" t="s">
        <v>36</v>
      </c>
      <c r="X60" s="77" t="s">
        <v>37</v>
      </c>
      <c r="Y60" s="78" t="s">
        <v>38</v>
      </c>
      <c r="Z60" s="72"/>
      <c r="AA60" s="77">
        <v>763</v>
      </c>
      <c r="AB60" s="76" t="s">
        <v>50</v>
      </c>
      <c r="AC60" s="77" t="s">
        <v>36</v>
      </c>
      <c r="AD60" s="77" t="s">
        <v>36</v>
      </c>
      <c r="AE60" s="77">
        <v>10</v>
      </c>
      <c r="AF60" s="78" t="s">
        <v>84</v>
      </c>
      <c r="AG60" s="72"/>
      <c r="AH60" s="77">
        <v>4331176</v>
      </c>
      <c r="AI60" s="76" t="s">
        <v>52</v>
      </c>
      <c r="AJ60" s="76" t="s">
        <v>36</v>
      </c>
      <c r="AK60" t="str">
        <f>_xlfn.CONCAT(PlayerList[[#This Row],[First Name]]," ",PlayerList[[#This Row],[Surname]])</f>
        <v>Alim Amirova</v>
      </c>
      <c r="AM60" s="71">
        <f>PlayerList[[#This Row],[Code]]*1</f>
        <v>20918</v>
      </c>
      <c r="AN60" s="71" t="str">
        <f>VLOOKUP(PlayerList[[#This Row],[NZCF ID]],$AP$2:$AQ$3850,2,FALSE)</f>
        <v>M</v>
      </c>
      <c r="AP60" s="71">
        <v>20918</v>
      </c>
      <c r="AQ60" s="71" t="s">
        <v>29</v>
      </c>
    </row>
    <row r="61" spans="13:43" x14ac:dyDescent="0.3">
      <c r="M61" s="75">
        <v>19384</v>
      </c>
      <c r="N61" s="72" t="s">
        <v>242</v>
      </c>
      <c r="O61" s="72" t="s">
        <v>243</v>
      </c>
      <c r="P61" s="73" t="s">
        <v>33</v>
      </c>
      <c r="Q61" s="74">
        <v>2012</v>
      </c>
      <c r="R61" s="73" t="s">
        <v>135</v>
      </c>
      <c r="S61" s="72"/>
      <c r="T61" s="77" t="s">
        <v>34</v>
      </c>
      <c r="U61" s="76" t="s">
        <v>35</v>
      </c>
      <c r="V61" s="77" t="s">
        <v>36</v>
      </c>
      <c r="W61" s="77" t="s">
        <v>36</v>
      </c>
      <c r="X61" s="77" t="s">
        <v>37</v>
      </c>
      <c r="Y61" s="78" t="s">
        <v>38</v>
      </c>
      <c r="Z61" s="72"/>
      <c r="AA61" s="77">
        <v>782</v>
      </c>
      <c r="AB61" s="76" t="s">
        <v>50</v>
      </c>
      <c r="AC61" s="77" t="s">
        <v>36</v>
      </c>
      <c r="AD61" s="77" t="s">
        <v>36</v>
      </c>
      <c r="AE61" s="77">
        <v>6</v>
      </c>
      <c r="AF61" s="78" t="s">
        <v>96</v>
      </c>
      <c r="AG61" s="72"/>
      <c r="AH61" s="77" t="s">
        <v>69</v>
      </c>
      <c r="AI61" s="76" t="s">
        <v>52</v>
      </c>
      <c r="AJ61" s="76" t="s">
        <v>36</v>
      </c>
      <c r="AK61" t="str">
        <f>_xlfn.CONCAT(PlayerList[[#This Row],[First Name]]," ",PlayerList[[#This Row],[Surname]])</f>
        <v>Gary Amituanai</v>
      </c>
      <c r="AM61" s="71">
        <f>PlayerList[[#This Row],[Code]]*1</f>
        <v>19384</v>
      </c>
      <c r="AN61" s="71" t="str">
        <f>VLOOKUP(PlayerList[[#This Row],[NZCF ID]],$AP$2:$AQ$3850,2,FALSE)</f>
        <v>M</v>
      </c>
      <c r="AP61" s="71">
        <v>19384</v>
      </c>
      <c r="AQ61" s="71" t="s">
        <v>29</v>
      </c>
    </row>
    <row r="62" spans="13:43" x14ac:dyDescent="0.3">
      <c r="M62" s="75">
        <v>19374</v>
      </c>
      <c r="N62" s="72" t="s">
        <v>244</v>
      </c>
      <c r="O62" s="72" t="s">
        <v>245</v>
      </c>
      <c r="P62" s="73" t="s">
        <v>33</v>
      </c>
      <c r="Q62" s="74">
        <v>2010</v>
      </c>
      <c r="R62" s="73" t="s">
        <v>135</v>
      </c>
      <c r="S62" s="72"/>
      <c r="T62" s="77" t="s">
        <v>34</v>
      </c>
      <c r="U62" s="76" t="s">
        <v>35</v>
      </c>
      <c r="V62" s="77" t="s">
        <v>36</v>
      </c>
      <c r="W62" s="77" t="s">
        <v>36</v>
      </c>
      <c r="X62" s="77" t="s">
        <v>37</v>
      </c>
      <c r="Y62" s="78" t="s">
        <v>38</v>
      </c>
      <c r="Z62" s="72"/>
      <c r="AA62" s="77">
        <v>861</v>
      </c>
      <c r="AB62" s="76" t="s">
        <v>50</v>
      </c>
      <c r="AC62" s="77" t="s">
        <v>36</v>
      </c>
      <c r="AD62" s="77" t="s">
        <v>36</v>
      </c>
      <c r="AE62" s="77">
        <v>7</v>
      </c>
      <c r="AF62" s="78" t="s">
        <v>96</v>
      </c>
      <c r="AG62" s="72"/>
      <c r="AH62" s="77" t="s">
        <v>69</v>
      </c>
      <c r="AI62" s="76" t="s">
        <v>52</v>
      </c>
      <c r="AJ62" s="76" t="s">
        <v>36</v>
      </c>
      <c r="AK62" t="str">
        <f>_xlfn.CONCAT(PlayerList[[#This Row],[First Name]]," ",PlayerList[[#This Row],[Surname]])</f>
        <v>Kiwi Amohanga</v>
      </c>
      <c r="AM62" s="71">
        <f>PlayerList[[#This Row],[Code]]*1</f>
        <v>19374</v>
      </c>
      <c r="AN62" s="71" t="str">
        <f>VLOOKUP(PlayerList[[#This Row],[NZCF ID]],$AP$2:$AQ$3850,2,FALSE)</f>
        <v>M</v>
      </c>
      <c r="AP62" s="71">
        <v>19374</v>
      </c>
      <c r="AQ62" s="71" t="s">
        <v>29</v>
      </c>
    </row>
    <row r="63" spans="13:43" x14ac:dyDescent="0.3">
      <c r="M63" s="75">
        <v>18914</v>
      </c>
      <c r="N63" s="72" t="s">
        <v>246</v>
      </c>
      <c r="O63" s="72" t="s">
        <v>247</v>
      </c>
      <c r="P63" s="73" t="s">
        <v>190</v>
      </c>
      <c r="Q63" s="74">
        <v>1978</v>
      </c>
      <c r="R63" s="73" t="s">
        <v>35</v>
      </c>
      <c r="S63" s="72"/>
      <c r="T63" s="77" t="s">
        <v>34</v>
      </c>
      <c r="U63" s="76" t="s">
        <v>35</v>
      </c>
      <c r="V63" s="77" t="s">
        <v>36</v>
      </c>
      <c r="W63" s="77" t="s">
        <v>36</v>
      </c>
      <c r="X63" s="77" t="s">
        <v>37</v>
      </c>
      <c r="Y63" s="78" t="s">
        <v>38</v>
      </c>
      <c r="Z63" s="72"/>
      <c r="AA63" s="77">
        <v>1409</v>
      </c>
      <c r="AB63" s="76" t="s">
        <v>50</v>
      </c>
      <c r="AC63" s="77" t="s">
        <v>36</v>
      </c>
      <c r="AD63" s="77" t="s">
        <v>36</v>
      </c>
      <c r="AE63" s="77">
        <v>6</v>
      </c>
      <c r="AF63" s="78" t="s">
        <v>173</v>
      </c>
      <c r="AG63" s="72"/>
      <c r="AH63" s="77" t="s">
        <v>69</v>
      </c>
      <c r="AI63" s="76" t="s">
        <v>52</v>
      </c>
      <c r="AJ63" s="76" t="s">
        <v>36</v>
      </c>
      <c r="AK63" t="str">
        <f>_xlfn.CONCAT(PlayerList[[#This Row],[First Name]]," ",PlayerList[[#This Row],[Surname]])</f>
        <v>Andrew Amundrud</v>
      </c>
      <c r="AM63" s="71">
        <f>PlayerList[[#This Row],[Code]]*1</f>
        <v>18914</v>
      </c>
      <c r="AN63" s="71" t="str">
        <f>VLOOKUP(PlayerList[[#This Row],[NZCF ID]],$AP$2:$AQ$3850,2,FALSE)</f>
        <v>M</v>
      </c>
      <c r="AP63" s="71">
        <v>18914</v>
      </c>
      <c r="AQ63" s="71" t="s">
        <v>29</v>
      </c>
    </row>
    <row r="64" spans="13:43" x14ac:dyDescent="0.3">
      <c r="M64" s="75">
        <v>18738</v>
      </c>
      <c r="N64" s="72" t="s">
        <v>248</v>
      </c>
      <c r="O64" s="72" t="s">
        <v>249</v>
      </c>
      <c r="P64" s="73" t="s">
        <v>74</v>
      </c>
      <c r="Q64" s="74">
        <v>1990</v>
      </c>
      <c r="R64" s="73" t="s">
        <v>35</v>
      </c>
      <c r="S64" s="72"/>
      <c r="T64" s="77">
        <v>960</v>
      </c>
      <c r="U64" s="76" t="s">
        <v>50</v>
      </c>
      <c r="V64" s="77" t="s">
        <v>36</v>
      </c>
      <c r="W64" s="77" t="s">
        <v>36</v>
      </c>
      <c r="X64" s="77">
        <v>4</v>
      </c>
      <c r="Y64" s="78" t="s">
        <v>51</v>
      </c>
      <c r="Z64" s="72"/>
      <c r="AA64" s="77" t="s">
        <v>37</v>
      </c>
      <c r="AB64" s="76" t="s">
        <v>35</v>
      </c>
      <c r="AC64" s="77" t="s">
        <v>36</v>
      </c>
      <c r="AD64" s="77" t="s">
        <v>36</v>
      </c>
      <c r="AE64" s="77" t="s">
        <v>37</v>
      </c>
      <c r="AF64" s="78" t="s">
        <v>38</v>
      </c>
      <c r="AG64" s="72"/>
      <c r="AH64" s="77" t="s">
        <v>69</v>
      </c>
      <c r="AI64" s="76" t="s">
        <v>52</v>
      </c>
      <c r="AJ64" s="76" t="s">
        <v>36</v>
      </c>
      <c r="AK64" t="str">
        <f>_xlfn.CONCAT(PlayerList[[#This Row],[First Name]]," ",PlayerList[[#This Row],[Surname]])</f>
        <v>Gopalan M Ananthanarayanan</v>
      </c>
      <c r="AM64" s="71">
        <f>PlayerList[[#This Row],[Code]]*1</f>
        <v>18738</v>
      </c>
      <c r="AN64" s="71" t="str">
        <f>VLOOKUP(PlayerList[[#This Row],[NZCF ID]],$AP$2:$AQ$3850,2,FALSE)</f>
        <v>M</v>
      </c>
      <c r="AP64" s="71">
        <v>18738</v>
      </c>
      <c r="AQ64" s="71" t="s">
        <v>29</v>
      </c>
    </row>
    <row r="65" spans="13:43" x14ac:dyDescent="0.3">
      <c r="M65" s="75">
        <v>17488</v>
      </c>
      <c r="N65" s="72" t="s">
        <v>250</v>
      </c>
      <c r="O65" s="72" t="s">
        <v>251</v>
      </c>
      <c r="P65" s="73" t="s">
        <v>252</v>
      </c>
      <c r="Q65" s="74">
        <v>2009</v>
      </c>
      <c r="R65" s="73" t="s">
        <v>135</v>
      </c>
      <c r="S65" s="72"/>
      <c r="T65" s="77">
        <v>1472</v>
      </c>
      <c r="U65" s="76" t="s">
        <v>50</v>
      </c>
      <c r="V65" s="77">
        <v>1</v>
      </c>
      <c r="W65" s="77">
        <v>6</v>
      </c>
      <c r="X65" s="77">
        <v>18</v>
      </c>
      <c r="Y65" s="78" t="s">
        <v>4167</v>
      </c>
      <c r="Z65" s="72"/>
      <c r="AA65" s="77">
        <v>1197</v>
      </c>
      <c r="AB65" s="76" t="s">
        <v>35</v>
      </c>
      <c r="AC65" s="77" t="s">
        <v>36</v>
      </c>
      <c r="AD65" s="77" t="s">
        <v>36</v>
      </c>
      <c r="AE65" s="77">
        <v>57</v>
      </c>
      <c r="AF65" s="78" t="s">
        <v>61</v>
      </c>
      <c r="AG65" s="72"/>
      <c r="AH65" s="77">
        <v>4314131</v>
      </c>
      <c r="AI65" s="76" t="s">
        <v>52</v>
      </c>
      <c r="AJ65" s="76" t="s">
        <v>36</v>
      </c>
      <c r="AK65" t="str">
        <f>_xlfn.CONCAT(PlayerList[[#This Row],[First Name]]," ",PlayerList[[#This Row],[Surname]])</f>
        <v>Jake Andersen</v>
      </c>
      <c r="AM65" s="71">
        <f>PlayerList[[#This Row],[Code]]*1</f>
        <v>17488</v>
      </c>
      <c r="AN65" s="71" t="str">
        <f>VLOOKUP(PlayerList[[#This Row],[NZCF ID]],$AP$2:$AQ$3850,2,FALSE)</f>
        <v>M</v>
      </c>
      <c r="AP65" s="71">
        <v>17488</v>
      </c>
      <c r="AQ65" s="71" t="s">
        <v>29</v>
      </c>
    </row>
    <row r="66" spans="13:43" x14ac:dyDescent="0.3">
      <c r="M66" s="75">
        <v>18372</v>
      </c>
      <c r="N66" s="72" t="s">
        <v>250</v>
      </c>
      <c r="O66" s="72" t="s">
        <v>253</v>
      </c>
      <c r="P66" s="73" t="s">
        <v>33</v>
      </c>
      <c r="Q66" s="74">
        <v>1954</v>
      </c>
      <c r="R66" s="73" t="s">
        <v>119</v>
      </c>
      <c r="S66" s="72"/>
      <c r="T66" s="77">
        <v>1067</v>
      </c>
      <c r="U66" s="76" t="s">
        <v>50</v>
      </c>
      <c r="V66" s="77">
        <v>1</v>
      </c>
      <c r="W66" s="77">
        <v>6</v>
      </c>
      <c r="X66" s="77">
        <v>11</v>
      </c>
      <c r="Y66" s="78" t="s">
        <v>4167</v>
      </c>
      <c r="Z66" s="72"/>
      <c r="AA66" s="77" t="s">
        <v>37</v>
      </c>
      <c r="AB66" s="76" t="s">
        <v>35</v>
      </c>
      <c r="AC66" s="77" t="s">
        <v>36</v>
      </c>
      <c r="AD66" s="77" t="s">
        <v>36</v>
      </c>
      <c r="AE66" s="77" t="s">
        <v>37</v>
      </c>
      <c r="AF66" s="78" t="s">
        <v>38</v>
      </c>
      <c r="AG66" s="72"/>
      <c r="AH66" s="77">
        <v>4319273</v>
      </c>
      <c r="AI66" s="76" t="s">
        <v>52</v>
      </c>
      <c r="AJ66" s="76" t="s">
        <v>36</v>
      </c>
      <c r="AK66" t="str">
        <f>_xlfn.CONCAT(PlayerList[[#This Row],[First Name]]," ",PlayerList[[#This Row],[Surname]])</f>
        <v>John Eric Andersen</v>
      </c>
      <c r="AM66" s="71">
        <f>PlayerList[[#This Row],[Code]]*1</f>
        <v>18372</v>
      </c>
      <c r="AN66" s="71" t="str">
        <f>VLOOKUP(PlayerList[[#This Row],[NZCF ID]],$AP$2:$AQ$3850,2,FALSE)</f>
        <v>M</v>
      </c>
      <c r="AP66" s="71">
        <v>18372</v>
      </c>
      <c r="AQ66" s="71" t="s">
        <v>29</v>
      </c>
    </row>
    <row r="67" spans="13:43" x14ac:dyDescent="0.3">
      <c r="M67" s="75">
        <v>10334</v>
      </c>
      <c r="N67" s="72" t="s">
        <v>254</v>
      </c>
      <c r="O67" s="72" t="s">
        <v>690</v>
      </c>
      <c r="P67" s="73" t="s">
        <v>83</v>
      </c>
      <c r="Q67" s="74" t="s">
        <v>37</v>
      </c>
      <c r="R67" s="73" t="s">
        <v>35</v>
      </c>
      <c r="S67" s="72"/>
      <c r="T67" s="77">
        <v>1495</v>
      </c>
      <c r="U67" s="76" t="s">
        <v>35</v>
      </c>
      <c r="V67" s="77" t="s">
        <v>36</v>
      </c>
      <c r="W67" s="77" t="s">
        <v>36</v>
      </c>
      <c r="X67" s="77">
        <v>150</v>
      </c>
      <c r="Y67" s="78" t="s">
        <v>2433</v>
      </c>
      <c r="Z67" s="72"/>
      <c r="AA67" s="77">
        <v>1456</v>
      </c>
      <c r="AB67" s="76" t="s">
        <v>35</v>
      </c>
      <c r="AC67" s="77" t="s">
        <v>36</v>
      </c>
      <c r="AD67" s="77" t="s">
        <v>36</v>
      </c>
      <c r="AE67" s="77">
        <v>64</v>
      </c>
      <c r="AF67" s="78" t="s">
        <v>530</v>
      </c>
      <c r="AG67" s="72"/>
      <c r="AH67" s="77" t="s">
        <v>69</v>
      </c>
      <c r="AI67" s="76" t="s">
        <v>52</v>
      </c>
      <c r="AJ67" s="76" t="s">
        <v>36</v>
      </c>
      <c r="AK67" t="str">
        <f>_xlfn.CONCAT(PlayerList[[#This Row],[First Name]]," ",PlayerList[[#This Row],[Surname]])</f>
        <v>Gordon Anderson</v>
      </c>
      <c r="AM67" s="71">
        <f>PlayerList[[#This Row],[Code]]*1</f>
        <v>10334</v>
      </c>
      <c r="AN67" s="71" t="str">
        <f>VLOOKUP(PlayerList[[#This Row],[NZCF ID]],$AP$2:$AQ$3850,2,FALSE)</f>
        <v>M</v>
      </c>
      <c r="AP67" s="71">
        <v>10334</v>
      </c>
      <c r="AQ67" s="71" t="s">
        <v>29</v>
      </c>
    </row>
    <row r="68" spans="13:43" x14ac:dyDescent="0.3">
      <c r="M68" s="75">
        <v>20629</v>
      </c>
      <c r="N68" s="72" t="s">
        <v>254</v>
      </c>
      <c r="O68" s="72" t="s">
        <v>256</v>
      </c>
      <c r="P68" s="73" t="s">
        <v>33</v>
      </c>
      <c r="Q68" s="74">
        <v>1995</v>
      </c>
      <c r="R68" s="73" t="s">
        <v>35</v>
      </c>
      <c r="S68" s="72"/>
      <c r="T68" s="77" t="s">
        <v>34</v>
      </c>
      <c r="U68" s="76" t="s">
        <v>35</v>
      </c>
      <c r="V68" s="77" t="s">
        <v>36</v>
      </c>
      <c r="W68" s="77" t="s">
        <v>36</v>
      </c>
      <c r="X68" s="77" t="s">
        <v>37</v>
      </c>
      <c r="Y68" s="78" t="s">
        <v>38</v>
      </c>
      <c r="Z68" s="72"/>
      <c r="AA68" s="77">
        <v>612</v>
      </c>
      <c r="AB68" s="76" t="s">
        <v>50</v>
      </c>
      <c r="AC68" s="77" t="s">
        <v>36</v>
      </c>
      <c r="AD68" s="77" t="s">
        <v>36</v>
      </c>
      <c r="AE68" s="77">
        <v>5</v>
      </c>
      <c r="AF68" s="78" t="s">
        <v>61</v>
      </c>
      <c r="AG68" s="72"/>
      <c r="AH68" s="77">
        <v>4329910</v>
      </c>
      <c r="AI68" s="76" t="s">
        <v>52</v>
      </c>
      <c r="AJ68" s="76" t="s">
        <v>36</v>
      </c>
      <c r="AK68" t="str">
        <f>_xlfn.CONCAT(PlayerList[[#This Row],[First Name]]," ",PlayerList[[#This Row],[Surname]])</f>
        <v>Thomas Anderson</v>
      </c>
      <c r="AM68" s="71">
        <f>PlayerList[[#This Row],[Code]]*1</f>
        <v>20629</v>
      </c>
      <c r="AN68" s="71" t="str">
        <f>VLOOKUP(PlayerList[[#This Row],[NZCF ID]],$AP$2:$AQ$3850,2,FALSE)</f>
        <v>M</v>
      </c>
      <c r="AP68" s="71">
        <v>20629</v>
      </c>
      <c r="AQ68" s="71" t="s">
        <v>29</v>
      </c>
    </row>
    <row r="69" spans="13:43" x14ac:dyDescent="0.3">
      <c r="M69" s="75">
        <v>18375</v>
      </c>
      <c r="N69" s="72" t="s">
        <v>254</v>
      </c>
      <c r="O69" s="72" t="s">
        <v>257</v>
      </c>
      <c r="P69" s="73" t="s">
        <v>258</v>
      </c>
      <c r="Q69" s="74">
        <v>2015</v>
      </c>
      <c r="R69" s="73" t="s">
        <v>135</v>
      </c>
      <c r="S69" s="72"/>
      <c r="T69" s="77" t="s">
        <v>34</v>
      </c>
      <c r="U69" s="76" t="s">
        <v>35</v>
      </c>
      <c r="V69" s="77" t="s">
        <v>36</v>
      </c>
      <c r="W69" s="77" t="s">
        <v>36</v>
      </c>
      <c r="X69" s="77" t="s">
        <v>37</v>
      </c>
      <c r="Y69" s="78" t="s">
        <v>38</v>
      </c>
      <c r="Z69" s="72"/>
      <c r="AA69" s="77">
        <v>560</v>
      </c>
      <c r="AB69" s="76" t="s">
        <v>35</v>
      </c>
      <c r="AC69" s="77">
        <v>3</v>
      </c>
      <c r="AD69" s="77">
        <v>17</v>
      </c>
      <c r="AE69" s="77">
        <v>216</v>
      </c>
      <c r="AF69" s="78" t="s">
        <v>4167</v>
      </c>
      <c r="AG69" s="72"/>
      <c r="AH69" s="77">
        <v>4319915</v>
      </c>
      <c r="AI69" s="76" t="s">
        <v>52</v>
      </c>
      <c r="AJ69" s="76" t="s">
        <v>36</v>
      </c>
      <c r="AK69" t="str">
        <f>_xlfn.CONCAT(PlayerList[[#This Row],[First Name]]," ",PlayerList[[#This Row],[Surname]])</f>
        <v>Vincent Anderson</v>
      </c>
      <c r="AM69" s="71">
        <f>PlayerList[[#This Row],[Code]]*1</f>
        <v>18375</v>
      </c>
      <c r="AN69" s="71" t="str">
        <f>VLOOKUP(PlayerList[[#This Row],[NZCF ID]],$AP$2:$AQ$3850,2,FALSE)</f>
        <v>M</v>
      </c>
      <c r="AP69" s="71">
        <v>18375</v>
      </c>
      <c r="AQ69" s="71" t="s">
        <v>29</v>
      </c>
    </row>
    <row r="70" spans="13:43" x14ac:dyDescent="0.3">
      <c r="M70" s="75">
        <v>20615</v>
      </c>
      <c r="N70" s="72" t="s">
        <v>247</v>
      </c>
      <c r="O70" s="72" t="s">
        <v>260</v>
      </c>
      <c r="P70" s="73" t="s">
        <v>115</v>
      </c>
      <c r="Q70" s="74">
        <v>1975</v>
      </c>
      <c r="R70" s="73" t="s">
        <v>124</v>
      </c>
      <c r="S70" s="72"/>
      <c r="T70" s="77">
        <v>900</v>
      </c>
      <c r="U70" s="76" t="s">
        <v>50</v>
      </c>
      <c r="V70" s="77" t="s">
        <v>36</v>
      </c>
      <c r="W70" s="77" t="s">
        <v>36</v>
      </c>
      <c r="X70" s="77">
        <v>8</v>
      </c>
      <c r="Y70" s="78" t="s">
        <v>60</v>
      </c>
      <c r="Z70" s="72"/>
      <c r="AA70" s="77" t="s">
        <v>37</v>
      </c>
      <c r="AB70" s="76" t="s">
        <v>35</v>
      </c>
      <c r="AC70" s="77" t="s">
        <v>36</v>
      </c>
      <c r="AD70" s="77" t="s">
        <v>36</v>
      </c>
      <c r="AE70" s="77" t="s">
        <v>37</v>
      </c>
      <c r="AF70" s="78" t="s">
        <v>38</v>
      </c>
      <c r="AG70" s="72"/>
      <c r="AH70" s="77">
        <v>4329198</v>
      </c>
      <c r="AI70" s="76" t="s">
        <v>52</v>
      </c>
      <c r="AJ70" s="76" t="s">
        <v>36</v>
      </c>
      <c r="AK70" t="str">
        <f>_xlfn.CONCAT(PlayerList[[#This Row],[First Name]]," ",PlayerList[[#This Row],[Surname]])</f>
        <v>Father Andrew</v>
      </c>
      <c r="AM70" s="71">
        <f>PlayerList[[#This Row],[Code]]*1</f>
        <v>20615</v>
      </c>
      <c r="AN70" s="71" t="str">
        <f>VLOOKUP(PlayerList[[#This Row],[NZCF ID]],$AP$2:$AQ$3850,2,FALSE)</f>
        <v>M</v>
      </c>
      <c r="AP70" s="71">
        <v>20615</v>
      </c>
      <c r="AQ70" s="71" t="s">
        <v>29</v>
      </c>
    </row>
    <row r="71" spans="13:43" x14ac:dyDescent="0.3">
      <c r="M71" s="75">
        <v>15002</v>
      </c>
      <c r="N71" s="72" t="s">
        <v>261</v>
      </c>
      <c r="O71" s="72" t="s">
        <v>262</v>
      </c>
      <c r="P71" s="73" t="s">
        <v>74</v>
      </c>
      <c r="Q71" s="74">
        <v>2002</v>
      </c>
      <c r="R71" s="73" t="s">
        <v>35</v>
      </c>
      <c r="S71" s="72"/>
      <c r="T71" s="77">
        <v>2343</v>
      </c>
      <c r="U71" s="76" t="s">
        <v>35</v>
      </c>
      <c r="V71" s="77">
        <v>3</v>
      </c>
      <c r="W71" s="77">
        <v>22</v>
      </c>
      <c r="X71" s="77">
        <v>1333</v>
      </c>
      <c r="Y71" s="78" t="s">
        <v>4167</v>
      </c>
      <c r="Z71" s="72"/>
      <c r="AA71" s="77">
        <v>2299</v>
      </c>
      <c r="AB71" s="76" t="s">
        <v>35</v>
      </c>
      <c r="AC71" s="77" t="s">
        <v>36</v>
      </c>
      <c r="AD71" s="77" t="s">
        <v>36</v>
      </c>
      <c r="AE71" s="77">
        <v>780</v>
      </c>
      <c r="AF71" s="78" t="s">
        <v>84</v>
      </c>
      <c r="AG71" s="72"/>
      <c r="AH71" s="77">
        <v>4303636</v>
      </c>
      <c r="AI71" s="76" t="s">
        <v>52</v>
      </c>
      <c r="AJ71" s="76" t="s">
        <v>263</v>
      </c>
      <c r="AK71" t="str">
        <f>_xlfn.CONCAT(PlayerList[[#This Row],[First Name]]," ",PlayerList[[#This Row],[Surname]])</f>
        <v>Alphaeus Wei Ern Ang</v>
      </c>
      <c r="AM71" s="71">
        <f>PlayerList[[#This Row],[Code]]*1</f>
        <v>15002</v>
      </c>
      <c r="AN71" s="71" t="str">
        <f>VLOOKUP(PlayerList[[#This Row],[NZCF ID]],$AP$2:$AQ$3850,2,FALSE)</f>
        <v>M</v>
      </c>
      <c r="AP71" s="71">
        <v>15002</v>
      </c>
      <c r="AQ71" s="71" t="s">
        <v>29</v>
      </c>
    </row>
    <row r="72" spans="13:43" x14ac:dyDescent="0.3">
      <c r="M72" s="75">
        <v>15627</v>
      </c>
      <c r="N72" s="72" t="s">
        <v>261</v>
      </c>
      <c r="O72" s="72" t="s">
        <v>4176</v>
      </c>
      <c r="P72" s="73" t="s">
        <v>74</v>
      </c>
      <c r="Q72" s="74">
        <v>2004</v>
      </c>
      <c r="R72" s="73" t="s">
        <v>35</v>
      </c>
      <c r="S72" s="72"/>
      <c r="T72" s="77">
        <v>948</v>
      </c>
      <c r="U72" s="76" t="s">
        <v>35</v>
      </c>
      <c r="V72" s="77" t="s">
        <v>36</v>
      </c>
      <c r="W72" s="77" t="s">
        <v>36</v>
      </c>
      <c r="X72" s="77">
        <v>92</v>
      </c>
      <c r="Y72" s="78" t="s">
        <v>583</v>
      </c>
      <c r="Z72" s="72"/>
      <c r="AA72" s="77">
        <v>967</v>
      </c>
      <c r="AB72" s="76" t="s">
        <v>35</v>
      </c>
      <c r="AC72" s="77" t="s">
        <v>36</v>
      </c>
      <c r="AD72" s="77" t="s">
        <v>36</v>
      </c>
      <c r="AE72" s="77">
        <v>61</v>
      </c>
      <c r="AF72" s="78" t="s">
        <v>583</v>
      </c>
      <c r="AG72" s="72"/>
      <c r="AH72" s="77">
        <v>4304675</v>
      </c>
      <c r="AI72" s="76" t="s">
        <v>52</v>
      </c>
      <c r="AJ72" s="76" t="s">
        <v>36</v>
      </c>
      <c r="AK72" t="str">
        <f>_xlfn.CONCAT(PlayerList[[#This Row],[First Name]]," ",PlayerList[[#This Row],[Surname]])</f>
        <v>Beatrice Sze Ning Ang</v>
      </c>
      <c r="AM72" s="71">
        <f>PlayerList[[#This Row],[Code]]*1</f>
        <v>15627</v>
      </c>
      <c r="AN72" s="71" t="str">
        <f>VLOOKUP(PlayerList[[#This Row],[NZCF ID]],$AP$2:$AQ$3850,2,FALSE)</f>
        <v>F</v>
      </c>
      <c r="AP72" s="71">
        <v>15627</v>
      </c>
      <c r="AQ72" s="71" t="s">
        <v>45</v>
      </c>
    </row>
    <row r="73" spans="13:43" x14ac:dyDescent="0.3">
      <c r="M73" s="75">
        <v>17709</v>
      </c>
      <c r="N73" s="72" t="s">
        <v>264</v>
      </c>
      <c r="O73" s="72" t="s">
        <v>265</v>
      </c>
      <c r="P73" s="73" t="s">
        <v>33</v>
      </c>
      <c r="Q73" s="74">
        <v>2001</v>
      </c>
      <c r="R73" s="73" t="s">
        <v>35</v>
      </c>
      <c r="S73" s="72"/>
      <c r="T73" s="77">
        <v>1042</v>
      </c>
      <c r="U73" s="76" t="s">
        <v>50</v>
      </c>
      <c r="V73" s="77" t="s">
        <v>36</v>
      </c>
      <c r="W73" s="77" t="s">
        <v>36</v>
      </c>
      <c r="X73" s="77">
        <v>7</v>
      </c>
      <c r="Y73" s="78" t="s">
        <v>105</v>
      </c>
      <c r="Z73" s="72"/>
      <c r="AA73" s="77" t="s">
        <v>37</v>
      </c>
      <c r="AB73" s="76" t="s">
        <v>35</v>
      </c>
      <c r="AC73" s="77" t="s">
        <v>36</v>
      </c>
      <c r="AD73" s="77" t="s">
        <v>36</v>
      </c>
      <c r="AE73" s="77" t="s">
        <v>37</v>
      </c>
      <c r="AF73" s="78" t="s">
        <v>38</v>
      </c>
      <c r="AG73" s="72"/>
      <c r="AH73" s="77">
        <v>4315030</v>
      </c>
      <c r="AI73" s="76" t="s">
        <v>52</v>
      </c>
      <c r="AJ73" s="76" t="s">
        <v>36</v>
      </c>
      <c r="AK73" t="str">
        <f>_xlfn.CONCAT(PlayerList[[#This Row],[First Name]]," ",PlayerList[[#This Row],[Surname]])</f>
        <v>Jackson Angell</v>
      </c>
      <c r="AM73" s="71">
        <f>PlayerList[[#This Row],[Code]]*1</f>
        <v>17709</v>
      </c>
      <c r="AN73" s="71" t="str">
        <f>VLOOKUP(PlayerList[[#This Row],[NZCF ID]],$AP$2:$AQ$3850,2,FALSE)</f>
        <v>M</v>
      </c>
      <c r="AP73" s="71">
        <v>17709</v>
      </c>
      <c r="AQ73" s="71" t="s">
        <v>29</v>
      </c>
    </row>
    <row r="74" spans="13:43" x14ac:dyDescent="0.3">
      <c r="M74" s="75">
        <v>17288</v>
      </c>
      <c r="N74" s="72" t="s">
        <v>266</v>
      </c>
      <c r="O74" s="72" t="s">
        <v>267</v>
      </c>
      <c r="P74" s="73" t="s">
        <v>161</v>
      </c>
      <c r="Q74" s="74">
        <v>2010</v>
      </c>
      <c r="R74" s="73" t="s">
        <v>135</v>
      </c>
      <c r="S74" s="72"/>
      <c r="T74" s="77">
        <v>1584</v>
      </c>
      <c r="U74" s="76" t="s">
        <v>35</v>
      </c>
      <c r="V74" s="77">
        <v>1</v>
      </c>
      <c r="W74" s="77">
        <v>1</v>
      </c>
      <c r="X74" s="77">
        <v>134</v>
      </c>
      <c r="Y74" s="78" t="s">
        <v>4167</v>
      </c>
      <c r="Z74" s="72"/>
      <c r="AA74" s="77">
        <v>1556</v>
      </c>
      <c r="AB74" s="76" t="s">
        <v>35</v>
      </c>
      <c r="AC74" s="77" t="s">
        <v>36</v>
      </c>
      <c r="AD74" s="77" t="s">
        <v>36</v>
      </c>
      <c r="AE74" s="77">
        <v>122</v>
      </c>
      <c r="AF74" s="78" t="s">
        <v>169</v>
      </c>
      <c r="AG74" s="72"/>
      <c r="AH74" s="77">
        <v>34339876</v>
      </c>
      <c r="AI74" s="76" t="s">
        <v>268</v>
      </c>
      <c r="AJ74" s="76" t="s">
        <v>36</v>
      </c>
      <c r="AK74" t="str">
        <f>_xlfn.CONCAT(PlayerList[[#This Row],[First Name]]," ",PlayerList[[#This Row],[Surname]])</f>
        <v>Artem Anikonov</v>
      </c>
      <c r="AM74" s="71">
        <f>PlayerList[[#This Row],[Code]]*1</f>
        <v>17288</v>
      </c>
      <c r="AN74" s="71" t="str">
        <f>VLOOKUP(PlayerList[[#This Row],[NZCF ID]],$AP$2:$AQ$3850,2,FALSE)</f>
        <v>M</v>
      </c>
      <c r="AP74" s="71">
        <v>17288</v>
      </c>
      <c r="AQ74" s="71" t="s">
        <v>29</v>
      </c>
    </row>
    <row r="75" spans="13:43" x14ac:dyDescent="0.3">
      <c r="M75" s="75">
        <v>20505</v>
      </c>
      <c r="N75" s="72" t="s">
        <v>269</v>
      </c>
      <c r="O75" s="72" t="s">
        <v>270</v>
      </c>
      <c r="P75" s="73" t="s">
        <v>33</v>
      </c>
      <c r="Q75" s="74">
        <v>2014</v>
      </c>
      <c r="R75" s="73" t="s">
        <v>135</v>
      </c>
      <c r="S75" s="72"/>
      <c r="T75" s="77" t="s">
        <v>34</v>
      </c>
      <c r="U75" s="76" t="s">
        <v>35</v>
      </c>
      <c r="V75" s="77" t="s">
        <v>36</v>
      </c>
      <c r="W75" s="77" t="s">
        <v>36</v>
      </c>
      <c r="X75" s="77" t="s">
        <v>37</v>
      </c>
      <c r="Y75" s="78" t="s">
        <v>38</v>
      </c>
      <c r="Z75" s="72"/>
      <c r="AA75" s="77">
        <v>610</v>
      </c>
      <c r="AB75" s="76" t="s">
        <v>50</v>
      </c>
      <c r="AC75" s="77" t="s">
        <v>36</v>
      </c>
      <c r="AD75" s="77" t="s">
        <v>36</v>
      </c>
      <c r="AE75" s="77">
        <v>7</v>
      </c>
      <c r="AF75" s="78" t="s">
        <v>150</v>
      </c>
      <c r="AG75" s="72"/>
      <c r="AH75" s="77" t="s">
        <v>69</v>
      </c>
      <c r="AI75" s="76" t="s">
        <v>52</v>
      </c>
      <c r="AJ75" s="76" t="s">
        <v>36</v>
      </c>
      <c r="AK75" t="str">
        <f>_xlfn.CONCAT(PlayerList[[#This Row],[First Name]]," ",PlayerList[[#This Row],[Surname]])</f>
        <v>Katya Anikonova</v>
      </c>
      <c r="AM75" s="71">
        <f>PlayerList[[#This Row],[Code]]*1</f>
        <v>20505</v>
      </c>
      <c r="AN75" s="71" t="str">
        <f>VLOOKUP(PlayerList[[#This Row],[NZCF ID]],$AP$2:$AQ$3850,2,FALSE)</f>
        <v>F</v>
      </c>
      <c r="AP75" s="71">
        <v>20505</v>
      </c>
      <c r="AQ75" s="71" t="s">
        <v>45</v>
      </c>
    </row>
    <row r="76" spans="13:43" x14ac:dyDescent="0.3">
      <c r="M76" s="75">
        <v>22751</v>
      </c>
      <c r="N76" s="72" t="s">
        <v>271</v>
      </c>
      <c r="O76" s="72" t="s">
        <v>272</v>
      </c>
      <c r="P76" s="73" t="s">
        <v>33</v>
      </c>
      <c r="Q76" s="74" t="s">
        <v>37</v>
      </c>
      <c r="R76" s="73" t="s">
        <v>35</v>
      </c>
      <c r="S76" s="72"/>
      <c r="T76" s="77" t="s">
        <v>34</v>
      </c>
      <c r="U76" s="76" t="s">
        <v>35</v>
      </c>
      <c r="V76" s="77" t="s">
        <v>36</v>
      </c>
      <c r="W76" s="77" t="s">
        <v>36</v>
      </c>
      <c r="X76" s="77" t="s">
        <v>37</v>
      </c>
      <c r="Y76" s="78" t="s">
        <v>38</v>
      </c>
      <c r="Z76" s="72"/>
      <c r="AA76" s="77">
        <v>428</v>
      </c>
      <c r="AB76" s="76" t="s">
        <v>50</v>
      </c>
      <c r="AC76" s="77" t="s">
        <v>36</v>
      </c>
      <c r="AD76" s="77" t="s">
        <v>36</v>
      </c>
      <c r="AE76" s="77">
        <v>6</v>
      </c>
      <c r="AF76" s="78" t="s">
        <v>84</v>
      </c>
      <c r="AG76" s="72"/>
      <c r="AH76" s="77" t="s">
        <v>69</v>
      </c>
      <c r="AI76" s="76" t="s">
        <v>52</v>
      </c>
      <c r="AJ76" s="76" t="s">
        <v>36</v>
      </c>
      <c r="AK76" t="str">
        <f>_xlfn.CONCAT(PlayerList[[#This Row],[First Name]]," ",PlayerList[[#This Row],[Surname]])</f>
        <v>Aron Anish</v>
      </c>
      <c r="AM76" s="71">
        <f>PlayerList[[#This Row],[Code]]*1</f>
        <v>22751</v>
      </c>
      <c r="AN76" s="71" t="str">
        <f>VLOOKUP(PlayerList[[#This Row],[NZCF ID]],$AP$2:$AQ$3850,2,FALSE)</f>
        <v>M</v>
      </c>
      <c r="AP76" s="71">
        <v>22751</v>
      </c>
      <c r="AQ76" s="71" t="s">
        <v>29</v>
      </c>
    </row>
    <row r="77" spans="13:43" x14ac:dyDescent="0.3">
      <c r="M77" s="75">
        <v>16764</v>
      </c>
      <c r="N77" s="72" t="s">
        <v>273</v>
      </c>
      <c r="O77" s="72" t="s">
        <v>274</v>
      </c>
      <c r="P77" s="73" t="s">
        <v>83</v>
      </c>
      <c r="Q77" s="74">
        <v>1990</v>
      </c>
      <c r="R77" s="73" t="s">
        <v>35</v>
      </c>
      <c r="S77" s="72"/>
      <c r="T77" s="77">
        <v>1217</v>
      </c>
      <c r="U77" s="76" t="s">
        <v>35</v>
      </c>
      <c r="V77" s="77">
        <v>2</v>
      </c>
      <c r="W77" s="77">
        <v>10</v>
      </c>
      <c r="X77" s="77">
        <v>35</v>
      </c>
      <c r="Y77" s="78" t="s">
        <v>4167</v>
      </c>
      <c r="Z77" s="72"/>
      <c r="AA77" s="77">
        <v>1452</v>
      </c>
      <c r="AB77" s="76" t="s">
        <v>35</v>
      </c>
      <c r="AC77" s="77" t="s">
        <v>36</v>
      </c>
      <c r="AD77" s="77" t="s">
        <v>36</v>
      </c>
      <c r="AE77" s="77">
        <v>20</v>
      </c>
      <c r="AF77" s="78" t="s">
        <v>60</v>
      </c>
      <c r="AG77" s="72"/>
      <c r="AH77" s="77">
        <v>4330994</v>
      </c>
      <c r="AI77" s="76" t="s">
        <v>52</v>
      </c>
      <c r="AJ77" s="76" t="s">
        <v>36</v>
      </c>
      <c r="AK77" t="str">
        <f>_xlfn.CONCAT(PlayerList[[#This Row],[First Name]]," ",PlayerList[[#This Row],[Surname]])</f>
        <v>Karthikeyan Annamalai</v>
      </c>
      <c r="AM77" s="71">
        <f>PlayerList[[#This Row],[Code]]*1</f>
        <v>16764</v>
      </c>
      <c r="AN77" s="71" t="str">
        <f>VLOOKUP(PlayerList[[#This Row],[NZCF ID]],$AP$2:$AQ$3850,2,FALSE)</f>
        <v>M</v>
      </c>
      <c r="AP77" s="71">
        <v>16764</v>
      </c>
      <c r="AQ77" s="71" t="s">
        <v>29</v>
      </c>
    </row>
    <row r="78" spans="13:43" x14ac:dyDescent="0.3">
      <c r="M78" s="75">
        <v>11395</v>
      </c>
      <c r="N78" s="72" t="s">
        <v>4177</v>
      </c>
      <c r="O78" s="72" t="s">
        <v>739</v>
      </c>
      <c r="P78" s="73" t="s">
        <v>74</v>
      </c>
      <c r="Q78" s="74">
        <v>1947</v>
      </c>
      <c r="R78" s="73" t="s">
        <v>119</v>
      </c>
      <c r="S78" s="72"/>
      <c r="T78" s="77">
        <v>1253</v>
      </c>
      <c r="U78" s="76" t="s">
        <v>35</v>
      </c>
      <c r="V78" s="77" t="s">
        <v>36</v>
      </c>
      <c r="W78" s="77" t="s">
        <v>36</v>
      </c>
      <c r="X78" s="77">
        <v>191</v>
      </c>
      <c r="Y78" s="78" t="s">
        <v>673</v>
      </c>
      <c r="Z78" s="72"/>
      <c r="AA78" s="77">
        <v>1446</v>
      </c>
      <c r="AB78" s="76" t="s">
        <v>35</v>
      </c>
      <c r="AC78" s="77" t="s">
        <v>36</v>
      </c>
      <c r="AD78" s="77" t="s">
        <v>36</v>
      </c>
      <c r="AE78" s="77">
        <v>7</v>
      </c>
      <c r="AF78" s="78" t="s">
        <v>1939</v>
      </c>
      <c r="AG78" s="72"/>
      <c r="AH78" s="77">
        <v>4304454</v>
      </c>
      <c r="AI78" s="76" t="s">
        <v>52</v>
      </c>
      <c r="AJ78" s="76" t="s">
        <v>36</v>
      </c>
      <c r="AK78" t="str">
        <f>_xlfn.CONCAT(PlayerList[[#This Row],[First Name]]," ",PlayerList[[#This Row],[Surname]])</f>
        <v>David Ansell</v>
      </c>
      <c r="AM78" s="71">
        <f>PlayerList[[#This Row],[Code]]*1</f>
        <v>11395</v>
      </c>
      <c r="AN78" s="71" t="str">
        <f>VLOOKUP(PlayerList[[#This Row],[NZCF ID]],$AP$2:$AQ$3850,2,FALSE)</f>
        <v>M</v>
      </c>
      <c r="AP78" s="71">
        <v>11395</v>
      </c>
      <c r="AQ78" s="71" t="s">
        <v>29</v>
      </c>
    </row>
    <row r="79" spans="13:43" x14ac:dyDescent="0.3">
      <c r="M79" s="75">
        <v>13628</v>
      </c>
      <c r="N79" s="72" t="s">
        <v>4177</v>
      </c>
      <c r="O79" s="72" t="s">
        <v>1040</v>
      </c>
      <c r="P79" s="73" t="s">
        <v>127</v>
      </c>
      <c r="Q79" s="74">
        <v>1962</v>
      </c>
      <c r="R79" s="73" t="s">
        <v>124</v>
      </c>
      <c r="S79" s="72"/>
      <c r="T79" s="77">
        <v>1278</v>
      </c>
      <c r="U79" s="76" t="s">
        <v>35</v>
      </c>
      <c r="V79" s="77" t="s">
        <v>36</v>
      </c>
      <c r="W79" s="77" t="s">
        <v>36</v>
      </c>
      <c r="X79" s="77">
        <v>66</v>
      </c>
      <c r="Y79" s="78" t="s">
        <v>2384</v>
      </c>
      <c r="Z79" s="72"/>
      <c r="AA79" s="77">
        <v>1456</v>
      </c>
      <c r="AB79" s="76" t="s">
        <v>35</v>
      </c>
      <c r="AC79" s="77" t="s">
        <v>36</v>
      </c>
      <c r="AD79" s="77" t="s">
        <v>36</v>
      </c>
      <c r="AE79" s="77">
        <v>87</v>
      </c>
      <c r="AF79" s="78" t="s">
        <v>235</v>
      </c>
      <c r="AG79" s="72"/>
      <c r="AH79" s="77">
        <v>4303440</v>
      </c>
      <c r="AI79" s="76" t="s">
        <v>52</v>
      </c>
      <c r="AJ79" s="76" t="s">
        <v>36</v>
      </c>
      <c r="AK79" t="str">
        <f>_xlfn.CONCAT(PlayerList[[#This Row],[First Name]]," ",PlayerList[[#This Row],[Surname]])</f>
        <v>John Ansell</v>
      </c>
      <c r="AM79" s="71">
        <f>PlayerList[[#This Row],[Code]]*1</f>
        <v>13628</v>
      </c>
      <c r="AN79" s="71" t="str">
        <f>VLOOKUP(PlayerList[[#This Row],[NZCF ID]],$AP$2:$AQ$3850,2,FALSE)</f>
        <v>M</v>
      </c>
      <c r="AP79" s="71">
        <v>13628</v>
      </c>
      <c r="AQ79" s="71" t="s">
        <v>29</v>
      </c>
    </row>
    <row r="80" spans="13:43" x14ac:dyDescent="0.3">
      <c r="M80" s="75">
        <v>17827</v>
      </c>
      <c r="N80" s="72" t="s">
        <v>275</v>
      </c>
      <c r="O80" s="72" t="s">
        <v>276</v>
      </c>
      <c r="P80" s="73" t="s">
        <v>33</v>
      </c>
      <c r="Q80" s="74">
        <v>2008</v>
      </c>
      <c r="R80" s="73" t="s">
        <v>135</v>
      </c>
      <c r="S80" s="72"/>
      <c r="T80" s="77" t="s">
        <v>34</v>
      </c>
      <c r="U80" s="76" t="s">
        <v>35</v>
      </c>
      <c r="V80" s="77" t="s">
        <v>36</v>
      </c>
      <c r="W80" s="77" t="s">
        <v>36</v>
      </c>
      <c r="X80" s="77" t="s">
        <v>37</v>
      </c>
      <c r="Y80" s="78" t="s">
        <v>38</v>
      </c>
      <c r="Z80" s="72"/>
      <c r="AA80" s="77">
        <v>541</v>
      </c>
      <c r="AB80" s="76" t="s">
        <v>50</v>
      </c>
      <c r="AC80" s="77" t="s">
        <v>36</v>
      </c>
      <c r="AD80" s="77" t="s">
        <v>36</v>
      </c>
      <c r="AE80" s="77">
        <v>6</v>
      </c>
      <c r="AF80" s="78" t="s">
        <v>105</v>
      </c>
      <c r="AG80" s="72"/>
      <c r="AH80" s="77" t="s">
        <v>69</v>
      </c>
      <c r="AI80" s="76" t="s">
        <v>52</v>
      </c>
      <c r="AJ80" s="76" t="s">
        <v>36</v>
      </c>
      <c r="AK80" t="str">
        <f>_xlfn.CONCAT(PlayerList[[#This Row],[First Name]]," ",PlayerList[[#This Row],[Surname]])</f>
        <v>Aston Ansley</v>
      </c>
      <c r="AM80" s="71">
        <f>PlayerList[[#This Row],[Code]]*1</f>
        <v>17827</v>
      </c>
      <c r="AN80" s="71" t="str">
        <f>VLOOKUP(PlayerList[[#This Row],[NZCF ID]],$AP$2:$AQ$3850,2,FALSE)</f>
        <v>M</v>
      </c>
      <c r="AP80" s="71">
        <v>17827</v>
      </c>
      <c r="AQ80" s="71" t="s">
        <v>29</v>
      </c>
    </row>
    <row r="81" spans="13:43" x14ac:dyDescent="0.3">
      <c r="M81" s="75">
        <v>22801</v>
      </c>
      <c r="N81" s="72" t="s">
        <v>277</v>
      </c>
      <c r="O81" s="72" t="s">
        <v>139</v>
      </c>
      <c r="P81" s="73" t="s">
        <v>33</v>
      </c>
      <c r="Q81" s="74">
        <v>2007</v>
      </c>
      <c r="R81" s="73" t="s">
        <v>135</v>
      </c>
      <c r="S81" s="72"/>
      <c r="T81" s="77" t="s">
        <v>34</v>
      </c>
      <c r="U81" s="76" t="s">
        <v>35</v>
      </c>
      <c r="V81" s="77" t="s">
        <v>36</v>
      </c>
      <c r="W81" s="77" t="s">
        <v>36</v>
      </c>
      <c r="X81" s="77" t="s">
        <v>37</v>
      </c>
      <c r="Y81" s="78" t="s">
        <v>38</v>
      </c>
      <c r="Z81" s="72"/>
      <c r="AA81" s="77">
        <v>1078</v>
      </c>
      <c r="AB81" s="76" t="s">
        <v>50</v>
      </c>
      <c r="AC81" s="77" t="s">
        <v>36</v>
      </c>
      <c r="AD81" s="77" t="s">
        <v>36</v>
      </c>
      <c r="AE81" s="77">
        <v>7</v>
      </c>
      <c r="AF81" s="78" t="s">
        <v>84</v>
      </c>
      <c r="AG81" s="72"/>
      <c r="AH81" s="77" t="s">
        <v>69</v>
      </c>
      <c r="AI81" s="76" t="s">
        <v>52</v>
      </c>
      <c r="AJ81" s="76" t="s">
        <v>36</v>
      </c>
      <c r="AK81" t="str">
        <f>_xlfn.CONCAT(PlayerList[[#This Row],[First Name]]," ",PlayerList[[#This Row],[Surname]])</f>
        <v>James Anthony</v>
      </c>
      <c r="AM81" s="71">
        <f>PlayerList[[#This Row],[Code]]*1</f>
        <v>22801</v>
      </c>
      <c r="AN81" s="71" t="str">
        <f>VLOOKUP(PlayerList[[#This Row],[NZCF ID]],$AP$2:$AQ$3850,2,FALSE)</f>
        <v>M</v>
      </c>
      <c r="AP81" s="71">
        <v>22801</v>
      </c>
      <c r="AQ81" s="71" t="s">
        <v>29</v>
      </c>
    </row>
    <row r="82" spans="13:43" x14ac:dyDescent="0.3">
      <c r="M82" s="75">
        <v>20022</v>
      </c>
      <c r="N82" s="72" t="s">
        <v>278</v>
      </c>
      <c r="O82" s="72" t="s">
        <v>279</v>
      </c>
      <c r="P82" s="73" t="s">
        <v>33</v>
      </c>
      <c r="Q82" s="74">
        <v>1972</v>
      </c>
      <c r="R82" s="73" t="s">
        <v>124</v>
      </c>
      <c r="S82" s="72"/>
      <c r="T82" s="77" t="s">
        <v>34</v>
      </c>
      <c r="U82" s="76" t="s">
        <v>35</v>
      </c>
      <c r="V82" s="77" t="s">
        <v>36</v>
      </c>
      <c r="W82" s="77" t="s">
        <v>36</v>
      </c>
      <c r="X82" s="77" t="s">
        <v>37</v>
      </c>
      <c r="Y82" s="78" t="s">
        <v>38</v>
      </c>
      <c r="Z82" s="72"/>
      <c r="AA82" s="77">
        <v>943</v>
      </c>
      <c r="AB82" s="76" t="s">
        <v>35</v>
      </c>
      <c r="AC82" s="77" t="s">
        <v>36</v>
      </c>
      <c r="AD82" s="77" t="s">
        <v>36</v>
      </c>
      <c r="AE82" s="77">
        <v>23</v>
      </c>
      <c r="AF82" s="78" t="s">
        <v>39</v>
      </c>
      <c r="AG82" s="72"/>
      <c r="AH82" s="77">
        <v>429085535</v>
      </c>
      <c r="AI82" s="76" t="s">
        <v>40</v>
      </c>
      <c r="AJ82" s="76" t="s">
        <v>36</v>
      </c>
      <c r="AK82" t="str">
        <f>_xlfn.CONCAT(PlayerList[[#This Row],[First Name]]," ",PlayerList[[#This Row],[Surname]])</f>
        <v>Somasundaran Pillai Anup</v>
      </c>
      <c r="AM82" s="71">
        <f>PlayerList[[#This Row],[Code]]*1</f>
        <v>20022</v>
      </c>
      <c r="AN82" s="71" t="str">
        <f>VLOOKUP(PlayerList[[#This Row],[NZCF ID]],$AP$2:$AQ$3850,2,FALSE)</f>
        <v>M</v>
      </c>
      <c r="AP82" s="71">
        <v>20022</v>
      </c>
      <c r="AQ82" s="71" t="s">
        <v>29</v>
      </c>
    </row>
    <row r="83" spans="13:43" x14ac:dyDescent="0.3">
      <c r="M83" s="75">
        <v>19897</v>
      </c>
      <c r="N83" s="72" t="s">
        <v>280</v>
      </c>
      <c r="O83" s="72" t="s">
        <v>139</v>
      </c>
      <c r="P83" s="73" t="s">
        <v>33</v>
      </c>
      <c r="Q83" s="74">
        <v>1998</v>
      </c>
      <c r="R83" s="73" t="s">
        <v>35</v>
      </c>
      <c r="S83" s="72"/>
      <c r="T83" s="77" t="s">
        <v>34</v>
      </c>
      <c r="U83" s="76" t="s">
        <v>35</v>
      </c>
      <c r="V83" s="77" t="s">
        <v>36</v>
      </c>
      <c r="W83" s="77" t="s">
        <v>36</v>
      </c>
      <c r="X83" s="77" t="s">
        <v>37</v>
      </c>
      <c r="Y83" s="78" t="s">
        <v>38</v>
      </c>
      <c r="Z83" s="72"/>
      <c r="AA83" s="77">
        <v>1351</v>
      </c>
      <c r="AB83" s="76" t="s">
        <v>50</v>
      </c>
      <c r="AC83" s="77" t="s">
        <v>36</v>
      </c>
      <c r="AD83" s="77" t="s">
        <v>36</v>
      </c>
      <c r="AE83" s="77">
        <v>6</v>
      </c>
      <c r="AF83" s="78" t="s">
        <v>281</v>
      </c>
      <c r="AG83" s="72"/>
      <c r="AH83" s="77" t="s">
        <v>69</v>
      </c>
      <c r="AI83" s="76" t="s">
        <v>52</v>
      </c>
      <c r="AJ83" s="76" t="s">
        <v>36</v>
      </c>
      <c r="AK83" t="str">
        <f>_xlfn.CONCAT(PlayerList[[#This Row],[First Name]]," ",PlayerList[[#This Row],[Surname]])</f>
        <v>James Appleyard</v>
      </c>
      <c r="AM83" s="71">
        <f>PlayerList[[#This Row],[Code]]*1</f>
        <v>19897</v>
      </c>
      <c r="AN83" s="71" t="str">
        <f>VLOOKUP(PlayerList[[#This Row],[NZCF ID]],$AP$2:$AQ$3850,2,FALSE)</f>
        <v>M</v>
      </c>
      <c r="AP83" s="71">
        <v>19897</v>
      </c>
      <c r="AQ83" s="71" t="s">
        <v>29</v>
      </c>
    </row>
    <row r="84" spans="13:43" x14ac:dyDescent="0.3">
      <c r="M84" s="75">
        <v>11640</v>
      </c>
      <c r="N84" s="72" t="s">
        <v>282</v>
      </c>
      <c r="O84" s="72" t="s">
        <v>283</v>
      </c>
      <c r="P84" s="73" t="s">
        <v>161</v>
      </c>
      <c r="Q84" s="74">
        <v>1969</v>
      </c>
      <c r="R84" s="73" t="s">
        <v>124</v>
      </c>
      <c r="S84" s="72"/>
      <c r="T84" s="77">
        <v>1410</v>
      </c>
      <c r="U84" s="76" t="s">
        <v>35</v>
      </c>
      <c r="V84" s="77" t="s">
        <v>36</v>
      </c>
      <c r="W84" s="77" t="s">
        <v>36</v>
      </c>
      <c r="X84" s="77">
        <v>416</v>
      </c>
      <c r="Y84" s="78" t="s">
        <v>60</v>
      </c>
      <c r="Z84" s="72"/>
      <c r="AA84" s="77">
        <v>1388</v>
      </c>
      <c r="AB84" s="76" t="s">
        <v>35</v>
      </c>
      <c r="AC84" s="77" t="s">
        <v>36</v>
      </c>
      <c r="AD84" s="77" t="s">
        <v>36</v>
      </c>
      <c r="AE84" s="77">
        <v>140</v>
      </c>
      <c r="AF84" s="78" t="s">
        <v>39</v>
      </c>
      <c r="AG84" s="72"/>
      <c r="AH84" s="77">
        <v>4303334</v>
      </c>
      <c r="AI84" s="76" t="s">
        <v>52</v>
      </c>
      <c r="AJ84" s="76" t="s">
        <v>36</v>
      </c>
      <c r="AK84" t="str">
        <f>_xlfn.CONCAT(PlayerList[[#This Row],[First Name]]," ",PlayerList[[#This Row],[Surname]])</f>
        <v>George Aranui</v>
      </c>
      <c r="AM84" s="71">
        <f>PlayerList[[#This Row],[Code]]*1</f>
        <v>11640</v>
      </c>
      <c r="AN84" s="71" t="str">
        <f>VLOOKUP(PlayerList[[#This Row],[NZCF ID]],$AP$2:$AQ$3850,2,FALSE)</f>
        <v>M</v>
      </c>
      <c r="AP84" s="71">
        <v>11640</v>
      </c>
      <c r="AQ84" s="71" t="s">
        <v>29</v>
      </c>
    </row>
    <row r="85" spans="13:43" x14ac:dyDescent="0.3">
      <c r="M85" s="75">
        <v>20980</v>
      </c>
      <c r="N85" s="72" t="s">
        <v>284</v>
      </c>
      <c r="O85" s="72" t="s">
        <v>285</v>
      </c>
      <c r="P85" s="73" t="s">
        <v>83</v>
      </c>
      <c r="Q85" s="74">
        <v>1980</v>
      </c>
      <c r="R85" s="73" t="s">
        <v>35</v>
      </c>
      <c r="S85" s="72"/>
      <c r="T85" s="77" t="s">
        <v>34</v>
      </c>
      <c r="U85" s="76" t="s">
        <v>35</v>
      </c>
      <c r="V85" s="77" t="s">
        <v>36</v>
      </c>
      <c r="W85" s="77" t="s">
        <v>36</v>
      </c>
      <c r="X85" s="77" t="s">
        <v>37</v>
      </c>
      <c r="Y85" s="78" t="s">
        <v>38</v>
      </c>
      <c r="Z85" s="72"/>
      <c r="AA85" s="77">
        <v>569</v>
      </c>
      <c r="AB85" s="76" t="s">
        <v>50</v>
      </c>
      <c r="AC85" s="77" t="s">
        <v>36</v>
      </c>
      <c r="AD85" s="77" t="s">
        <v>36</v>
      </c>
      <c r="AE85" s="77">
        <v>3</v>
      </c>
      <c r="AF85" s="78" t="s">
        <v>60</v>
      </c>
      <c r="AG85" s="72"/>
      <c r="AH85" s="77" t="s">
        <v>69</v>
      </c>
      <c r="AI85" s="76" t="s">
        <v>52</v>
      </c>
      <c r="AJ85" s="76" t="s">
        <v>36</v>
      </c>
      <c r="AK85" t="str">
        <f>_xlfn.CONCAT(PlayerList[[#This Row],[First Name]]," ",PlayerList[[#This Row],[Surname]])</f>
        <v>Nedumaran Aravind</v>
      </c>
      <c r="AM85" s="71">
        <f>PlayerList[[#This Row],[Code]]*1</f>
        <v>20980</v>
      </c>
      <c r="AN85" s="71" t="str">
        <f>VLOOKUP(PlayerList[[#This Row],[NZCF ID]],$AP$2:$AQ$3850,2,FALSE)</f>
        <v>M</v>
      </c>
      <c r="AP85" s="71">
        <v>20980</v>
      </c>
      <c r="AQ85" s="71" t="s">
        <v>29</v>
      </c>
    </row>
    <row r="86" spans="13:43" x14ac:dyDescent="0.3">
      <c r="M86" s="75">
        <v>19477</v>
      </c>
      <c r="N86" s="72" t="s">
        <v>286</v>
      </c>
      <c r="O86" s="72" t="s">
        <v>287</v>
      </c>
      <c r="P86" s="73" t="s">
        <v>167</v>
      </c>
      <c r="Q86" s="74">
        <v>2014</v>
      </c>
      <c r="R86" s="73" t="s">
        <v>135</v>
      </c>
      <c r="S86" s="72"/>
      <c r="T86" s="77" t="s">
        <v>34</v>
      </c>
      <c r="U86" s="76" t="s">
        <v>35</v>
      </c>
      <c r="V86" s="77" t="s">
        <v>36</v>
      </c>
      <c r="W86" s="77" t="s">
        <v>36</v>
      </c>
      <c r="X86" s="77" t="s">
        <v>37</v>
      </c>
      <c r="Y86" s="78" t="s">
        <v>38</v>
      </c>
      <c r="Z86" s="72"/>
      <c r="AA86" s="77">
        <v>816</v>
      </c>
      <c r="AB86" s="76" t="s">
        <v>35</v>
      </c>
      <c r="AC86" s="77">
        <v>1</v>
      </c>
      <c r="AD86" s="77">
        <v>6</v>
      </c>
      <c r="AE86" s="77">
        <v>46</v>
      </c>
      <c r="AF86" s="78" t="s">
        <v>4167</v>
      </c>
      <c r="AG86" s="72"/>
      <c r="AH86" s="77" t="s">
        <v>69</v>
      </c>
      <c r="AI86" s="76" t="s">
        <v>52</v>
      </c>
      <c r="AJ86" s="76" t="s">
        <v>36</v>
      </c>
      <c r="AK86" t="str">
        <f>_xlfn.CONCAT(PlayerList[[#This Row],[First Name]]," ",PlayerList[[#This Row],[Surname]])</f>
        <v>Viyan Aravindkumar</v>
      </c>
      <c r="AM86" s="71">
        <f>PlayerList[[#This Row],[Code]]*1</f>
        <v>19477</v>
      </c>
      <c r="AN86" s="71" t="str">
        <f>VLOOKUP(PlayerList[[#This Row],[NZCF ID]],$AP$2:$AQ$3850,2,FALSE)</f>
        <v>M</v>
      </c>
      <c r="AP86" s="71">
        <v>19477</v>
      </c>
      <c r="AQ86" s="71" t="s">
        <v>29</v>
      </c>
    </row>
    <row r="87" spans="13:43" x14ac:dyDescent="0.3">
      <c r="M87" s="75">
        <v>17796</v>
      </c>
      <c r="N87" s="72" t="s">
        <v>288</v>
      </c>
      <c r="O87" s="72" t="s">
        <v>290</v>
      </c>
      <c r="P87" s="73" t="s">
        <v>83</v>
      </c>
      <c r="Q87" s="74">
        <v>2007</v>
      </c>
      <c r="R87" s="73" t="s">
        <v>135</v>
      </c>
      <c r="S87" s="72"/>
      <c r="T87" s="77">
        <v>2111</v>
      </c>
      <c r="U87" s="76" t="s">
        <v>35</v>
      </c>
      <c r="V87" s="77">
        <v>2</v>
      </c>
      <c r="W87" s="77">
        <v>13</v>
      </c>
      <c r="X87" s="77">
        <v>200</v>
      </c>
      <c r="Y87" s="78" t="s">
        <v>4167</v>
      </c>
      <c r="Z87" s="72"/>
      <c r="AA87" s="77">
        <v>2034</v>
      </c>
      <c r="AB87" s="76" t="s">
        <v>35</v>
      </c>
      <c r="AC87" s="77">
        <v>2</v>
      </c>
      <c r="AD87" s="77">
        <v>12</v>
      </c>
      <c r="AE87" s="77">
        <v>166</v>
      </c>
      <c r="AF87" s="78" t="s">
        <v>4167</v>
      </c>
      <c r="AG87" s="72"/>
      <c r="AH87" s="77">
        <v>4317262</v>
      </c>
      <c r="AI87" s="76" t="s">
        <v>52</v>
      </c>
      <c r="AJ87" s="76" t="s">
        <v>263</v>
      </c>
      <c r="AK87" t="str">
        <f>_xlfn.CONCAT(PlayerList[[#This Row],[First Name]]," ",PlayerList[[#This Row],[Surname]])</f>
        <v>Ollie Archer</v>
      </c>
      <c r="AM87" s="71">
        <f>PlayerList[[#This Row],[Code]]*1</f>
        <v>17796</v>
      </c>
      <c r="AN87" s="71" t="str">
        <f>VLOOKUP(PlayerList[[#This Row],[NZCF ID]],$AP$2:$AQ$3850,2,FALSE)</f>
        <v>M</v>
      </c>
      <c r="AP87" s="71">
        <v>17796</v>
      </c>
      <c r="AQ87" s="71" t="s">
        <v>29</v>
      </c>
    </row>
    <row r="88" spans="13:43" x14ac:dyDescent="0.3">
      <c r="M88" s="75">
        <v>20529</v>
      </c>
      <c r="N88" s="72" t="s">
        <v>291</v>
      </c>
      <c r="O88" s="72" t="s">
        <v>292</v>
      </c>
      <c r="P88" s="73" t="s">
        <v>33</v>
      </c>
      <c r="Q88" s="74">
        <v>2011</v>
      </c>
      <c r="R88" s="73" t="s">
        <v>135</v>
      </c>
      <c r="S88" s="72"/>
      <c r="T88" s="77" t="s">
        <v>34</v>
      </c>
      <c r="U88" s="76" t="s">
        <v>35</v>
      </c>
      <c r="V88" s="77" t="s">
        <v>36</v>
      </c>
      <c r="W88" s="77" t="s">
        <v>36</v>
      </c>
      <c r="X88" s="77" t="s">
        <v>37</v>
      </c>
      <c r="Y88" s="78" t="s">
        <v>38</v>
      </c>
      <c r="Z88" s="72"/>
      <c r="AA88" s="77">
        <v>1110</v>
      </c>
      <c r="AB88" s="76" t="s">
        <v>50</v>
      </c>
      <c r="AC88" s="77" t="s">
        <v>36</v>
      </c>
      <c r="AD88" s="77" t="s">
        <v>36</v>
      </c>
      <c r="AE88" s="77">
        <v>7</v>
      </c>
      <c r="AF88" s="78" t="s">
        <v>150</v>
      </c>
      <c r="AG88" s="72"/>
      <c r="AH88" s="77" t="s">
        <v>69</v>
      </c>
      <c r="AI88" s="76" t="s">
        <v>52</v>
      </c>
      <c r="AJ88" s="76" t="s">
        <v>36</v>
      </c>
      <c r="AK88" t="str">
        <f>_xlfn.CONCAT(PlayerList[[#This Row],[First Name]]," ",PlayerList[[#This Row],[Surname]])</f>
        <v>Daniyal Arif</v>
      </c>
      <c r="AM88" s="71">
        <f>PlayerList[[#This Row],[Code]]*1</f>
        <v>20529</v>
      </c>
      <c r="AN88" s="71" t="str">
        <f>VLOOKUP(PlayerList[[#This Row],[NZCF ID]],$AP$2:$AQ$3850,2,FALSE)</f>
        <v>M</v>
      </c>
      <c r="AP88" s="71">
        <v>20529</v>
      </c>
      <c r="AQ88" s="71" t="s">
        <v>29</v>
      </c>
    </row>
    <row r="89" spans="13:43" x14ac:dyDescent="0.3">
      <c r="M89" s="75">
        <v>19937</v>
      </c>
      <c r="N89" s="72" t="s">
        <v>293</v>
      </c>
      <c r="O89" s="72" t="s">
        <v>294</v>
      </c>
      <c r="P89" s="73" t="s">
        <v>33</v>
      </c>
      <c r="Q89" s="74">
        <v>1981</v>
      </c>
      <c r="R89" s="73" t="s">
        <v>35</v>
      </c>
      <c r="S89" s="72"/>
      <c r="T89" s="77" t="s">
        <v>34</v>
      </c>
      <c r="U89" s="76" t="s">
        <v>35</v>
      </c>
      <c r="V89" s="77" t="s">
        <v>36</v>
      </c>
      <c r="W89" s="77" t="s">
        <v>36</v>
      </c>
      <c r="X89" s="77" t="s">
        <v>37</v>
      </c>
      <c r="Y89" s="78" t="s">
        <v>38</v>
      </c>
      <c r="Z89" s="72"/>
      <c r="AA89" s="77">
        <v>926</v>
      </c>
      <c r="AB89" s="76" t="s">
        <v>50</v>
      </c>
      <c r="AC89" s="77" t="s">
        <v>36</v>
      </c>
      <c r="AD89" s="77" t="s">
        <v>36</v>
      </c>
      <c r="AE89" s="77">
        <v>6</v>
      </c>
      <c r="AF89" s="78" t="s">
        <v>281</v>
      </c>
      <c r="AG89" s="72"/>
      <c r="AH89" s="77">
        <v>4325419</v>
      </c>
      <c r="AI89" s="76" t="s">
        <v>52</v>
      </c>
      <c r="AJ89" s="76" t="s">
        <v>36</v>
      </c>
      <c r="AK89" t="str">
        <f>_xlfn.CONCAT(PlayerList[[#This Row],[First Name]]," ",PlayerList[[#This Row],[Surname]])</f>
        <v>Parthiban Ariyaratnam</v>
      </c>
      <c r="AM89" s="71">
        <f>PlayerList[[#This Row],[Code]]*1</f>
        <v>19937</v>
      </c>
      <c r="AN89" s="71" t="str">
        <f>VLOOKUP(PlayerList[[#This Row],[NZCF ID]],$AP$2:$AQ$3850,2,FALSE)</f>
        <v>M</v>
      </c>
      <c r="AP89" s="71">
        <v>19937</v>
      </c>
      <c r="AQ89" s="71" t="s">
        <v>29</v>
      </c>
    </row>
    <row r="90" spans="13:43" x14ac:dyDescent="0.3">
      <c r="M90" s="75">
        <v>20340</v>
      </c>
      <c r="N90" s="72" t="s">
        <v>295</v>
      </c>
      <c r="O90" s="72" t="s">
        <v>296</v>
      </c>
      <c r="P90" s="73" t="s">
        <v>33</v>
      </c>
      <c r="Q90" s="74" t="s">
        <v>37</v>
      </c>
      <c r="R90" s="73" t="s">
        <v>35</v>
      </c>
      <c r="S90" s="72"/>
      <c r="T90" s="77" t="s">
        <v>34</v>
      </c>
      <c r="U90" s="76" t="s">
        <v>35</v>
      </c>
      <c r="V90" s="77" t="s">
        <v>36</v>
      </c>
      <c r="W90" s="77" t="s">
        <v>36</v>
      </c>
      <c r="X90" s="77" t="s">
        <v>37</v>
      </c>
      <c r="Y90" s="78" t="s">
        <v>38</v>
      </c>
      <c r="Z90" s="72"/>
      <c r="AA90" s="77">
        <v>409</v>
      </c>
      <c r="AB90" s="76" t="s">
        <v>50</v>
      </c>
      <c r="AC90" s="77" t="s">
        <v>36</v>
      </c>
      <c r="AD90" s="77" t="s">
        <v>36</v>
      </c>
      <c r="AE90" s="77">
        <v>6</v>
      </c>
      <c r="AF90" s="78" t="s">
        <v>150</v>
      </c>
      <c r="AG90" s="72"/>
      <c r="AH90" s="77" t="s">
        <v>69</v>
      </c>
      <c r="AI90" s="76" t="s">
        <v>52</v>
      </c>
      <c r="AJ90" s="76" t="s">
        <v>36</v>
      </c>
      <c r="AK90" t="str">
        <f>_xlfn.CONCAT(PlayerList[[#This Row],[First Name]]," ",PlayerList[[#This Row],[Surname]])</f>
        <v>Maria Armasu</v>
      </c>
      <c r="AM90" s="71">
        <f>PlayerList[[#This Row],[Code]]*1</f>
        <v>20340</v>
      </c>
      <c r="AN90" s="71" t="str">
        <f>VLOOKUP(PlayerList[[#This Row],[NZCF ID]],$AP$2:$AQ$3850,2,FALSE)</f>
        <v>F</v>
      </c>
      <c r="AP90" s="71">
        <v>20340</v>
      </c>
      <c r="AQ90" s="71" t="s">
        <v>45</v>
      </c>
    </row>
    <row r="91" spans="13:43" x14ac:dyDescent="0.3">
      <c r="M91" s="75">
        <v>20919</v>
      </c>
      <c r="N91" s="72" t="s">
        <v>297</v>
      </c>
      <c r="O91" s="72" t="s">
        <v>298</v>
      </c>
      <c r="P91" s="73" t="s">
        <v>33</v>
      </c>
      <c r="Q91" s="74">
        <v>1999</v>
      </c>
      <c r="R91" s="73" t="s">
        <v>35</v>
      </c>
      <c r="S91" s="72"/>
      <c r="T91" s="77" t="s">
        <v>34</v>
      </c>
      <c r="U91" s="76" t="s">
        <v>35</v>
      </c>
      <c r="V91" s="77" t="s">
        <v>36</v>
      </c>
      <c r="W91" s="77" t="s">
        <v>36</v>
      </c>
      <c r="X91" s="77" t="s">
        <v>37</v>
      </c>
      <c r="Y91" s="78" t="s">
        <v>38</v>
      </c>
      <c r="Z91" s="72"/>
      <c r="AA91" s="77">
        <v>1236</v>
      </c>
      <c r="AB91" s="76" t="s">
        <v>50</v>
      </c>
      <c r="AC91" s="77" t="s">
        <v>36</v>
      </c>
      <c r="AD91" s="77" t="s">
        <v>36</v>
      </c>
      <c r="AE91" s="77">
        <v>5</v>
      </c>
      <c r="AF91" s="78" t="s">
        <v>60</v>
      </c>
      <c r="AG91" s="72"/>
      <c r="AH91" s="77">
        <v>4331150</v>
      </c>
      <c r="AI91" s="76" t="s">
        <v>52</v>
      </c>
      <c r="AJ91" s="76" t="s">
        <v>36</v>
      </c>
      <c r="AK91" t="str">
        <f>_xlfn.CONCAT(PlayerList[[#This Row],[First Name]]," ",PlayerList[[#This Row],[Surname]])</f>
        <v>Edward Armstrong</v>
      </c>
      <c r="AM91" s="71">
        <f>PlayerList[[#This Row],[Code]]*1</f>
        <v>20919</v>
      </c>
      <c r="AN91" s="71" t="str">
        <f>VLOOKUP(PlayerList[[#This Row],[NZCF ID]],$AP$2:$AQ$3850,2,FALSE)</f>
        <v>M</v>
      </c>
      <c r="AP91" s="71">
        <v>20919</v>
      </c>
      <c r="AQ91" s="71" t="s">
        <v>29</v>
      </c>
    </row>
    <row r="92" spans="13:43" x14ac:dyDescent="0.3">
      <c r="M92" s="75">
        <v>12204</v>
      </c>
      <c r="N92" s="72" t="s">
        <v>297</v>
      </c>
      <c r="O92" s="72" t="s">
        <v>299</v>
      </c>
      <c r="P92" s="73" t="s">
        <v>115</v>
      </c>
      <c r="Q92" s="74">
        <v>1938</v>
      </c>
      <c r="R92" s="73" t="s">
        <v>119</v>
      </c>
      <c r="S92" s="72"/>
      <c r="T92" s="77">
        <v>1330</v>
      </c>
      <c r="U92" s="76" t="s">
        <v>35</v>
      </c>
      <c r="V92" s="77">
        <v>2</v>
      </c>
      <c r="W92" s="77">
        <v>10</v>
      </c>
      <c r="X92" s="77">
        <v>421</v>
      </c>
      <c r="Y92" s="78" t="s">
        <v>4167</v>
      </c>
      <c r="Z92" s="72"/>
      <c r="AA92" s="77">
        <v>1372</v>
      </c>
      <c r="AB92" s="76" t="s">
        <v>35</v>
      </c>
      <c r="AC92" s="77" t="s">
        <v>36</v>
      </c>
      <c r="AD92" s="77" t="s">
        <v>36</v>
      </c>
      <c r="AE92" s="77">
        <v>361</v>
      </c>
      <c r="AF92" s="78" t="s">
        <v>84</v>
      </c>
      <c r="AG92" s="72"/>
      <c r="AH92" s="77">
        <v>4306430</v>
      </c>
      <c r="AI92" s="76" t="s">
        <v>52</v>
      </c>
      <c r="AJ92" s="76" t="s">
        <v>36</v>
      </c>
      <c r="AK92" t="str">
        <f>_xlfn.CONCAT(PlayerList[[#This Row],[First Name]]," ",PlayerList[[#This Row],[Surname]])</f>
        <v>John F Armstrong</v>
      </c>
      <c r="AM92" s="71">
        <f>PlayerList[[#This Row],[Code]]*1</f>
        <v>12204</v>
      </c>
      <c r="AN92" s="71" t="str">
        <f>VLOOKUP(PlayerList[[#This Row],[NZCF ID]],$AP$2:$AQ$3850,2,FALSE)</f>
        <v>M</v>
      </c>
      <c r="AP92" s="71">
        <v>12204</v>
      </c>
      <c r="AQ92" s="71" t="s">
        <v>29</v>
      </c>
    </row>
    <row r="93" spans="13:43" x14ac:dyDescent="0.3">
      <c r="M93" s="75">
        <v>20146</v>
      </c>
      <c r="N93" s="72" t="s">
        <v>302</v>
      </c>
      <c r="O93" s="72" t="s">
        <v>303</v>
      </c>
      <c r="P93" s="73" t="s">
        <v>33</v>
      </c>
      <c r="Q93" s="74">
        <v>2014</v>
      </c>
      <c r="R93" s="73" t="s">
        <v>135</v>
      </c>
      <c r="S93" s="72"/>
      <c r="T93" s="77">
        <v>762</v>
      </c>
      <c r="U93" s="76" t="s">
        <v>50</v>
      </c>
      <c r="V93" s="77" t="s">
        <v>36</v>
      </c>
      <c r="W93" s="77" t="s">
        <v>36</v>
      </c>
      <c r="X93" s="77">
        <v>12</v>
      </c>
      <c r="Y93" s="78" t="s">
        <v>60</v>
      </c>
      <c r="Z93" s="72"/>
      <c r="AA93" s="77">
        <v>842</v>
      </c>
      <c r="AB93" s="76" t="s">
        <v>35</v>
      </c>
      <c r="AC93" s="77">
        <v>1</v>
      </c>
      <c r="AD93" s="77">
        <v>6</v>
      </c>
      <c r="AE93" s="77">
        <v>25</v>
      </c>
      <c r="AF93" s="78" t="s">
        <v>4167</v>
      </c>
      <c r="AG93" s="72"/>
      <c r="AH93" s="77">
        <v>4331559</v>
      </c>
      <c r="AI93" s="76" t="s">
        <v>52</v>
      </c>
      <c r="AJ93" s="76" t="s">
        <v>36</v>
      </c>
      <c r="AK93" t="str">
        <f>_xlfn.CONCAT(PlayerList[[#This Row],[First Name]]," ",PlayerList[[#This Row],[Surname]])</f>
        <v>Shreyaan Arora</v>
      </c>
      <c r="AM93" s="71">
        <f>PlayerList[[#This Row],[Code]]*1</f>
        <v>20146</v>
      </c>
      <c r="AN93" s="71" t="str">
        <f>VLOOKUP(PlayerList[[#This Row],[NZCF ID]],$AP$2:$AQ$3850,2,FALSE)</f>
        <v>M</v>
      </c>
      <c r="AP93" s="71">
        <v>20146</v>
      </c>
      <c r="AQ93" s="71" t="s">
        <v>29</v>
      </c>
    </row>
    <row r="94" spans="13:43" x14ac:dyDescent="0.3">
      <c r="M94" s="75">
        <v>22739</v>
      </c>
      <c r="N94" s="72" t="s">
        <v>304</v>
      </c>
      <c r="O94" s="72" t="s">
        <v>305</v>
      </c>
      <c r="P94" s="73" t="s">
        <v>33</v>
      </c>
      <c r="Q94" s="74">
        <v>2015</v>
      </c>
      <c r="R94" s="73" t="s">
        <v>135</v>
      </c>
      <c r="S94" s="72"/>
      <c r="T94" s="77" t="s">
        <v>34</v>
      </c>
      <c r="U94" s="76" t="s">
        <v>35</v>
      </c>
      <c r="V94" s="77" t="s">
        <v>36</v>
      </c>
      <c r="W94" s="77" t="s">
        <v>36</v>
      </c>
      <c r="X94" s="77" t="s">
        <v>37</v>
      </c>
      <c r="Y94" s="78" t="s">
        <v>38</v>
      </c>
      <c r="Z94" s="72"/>
      <c r="AA94" s="77">
        <v>488</v>
      </c>
      <c r="AB94" s="76" t="s">
        <v>50</v>
      </c>
      <c r="AC94" s="77" t="s">
        <v>36</v>
      </c>
      <c r="AD94" s="77" t="s">
        <v>36</v>
      </c>
      <c r="AE94" s="77">
        <v>6</v>
      </c>
      <c r="AF94" s="78" t="s">
        <v>84</v>
      </c>
      <c r="AG94" s="72"/>
      <c r="AH94" s="77" t="s">
        <v>69</v>
      </c>
      <c r="AI94" s="76" t="s">
        <v>52</v>
      </c>
      <c r="AJ94" s="76" t="s">
        <v>36</v>
      </c>
      <c r="AK94" t="str">
        <f>_xlfn.CONCAT(PlayerList[[#This Row],[First Name]]," ",PlayerList[[#This Row],[Surname]])</f>
        <v>Jacob Arpondar</v>
      </c>
      <c r="AM94" s="71">
        <f>PlayerList[[#This Row],[Code]]*1</f>
        <v>22739</v>
      </c>
      <c r="AN94" s="71" t="str">
        <f>VLOOKUP(PlayerList[[#This Row],[NZCF ID]],$AP$2:$AQ$3850,2,FALSE)</f>
        <v>M</v>
      </c>
      <c r="AP94" s="71">
        <v>22739</v>
      </c>
      <c r="AQ94" s="71" t="s">
        <v>29</v>
      </c>
    </row>
    <row r="95" spans="13:43" x14ac:dyDescent="0.3">
      <c r="M95" s="75">
        <v>17831</v>
      </c>
      <c r="N95" s="72" t="s">
        <v>306</v>
      </c>
      <c r="O95" s="72" t="s">
        <v>307</v>
      </c>
      <c r="P95" s="73" t="s">
        <v>67</v>
      </c>
      <c r="Q95" s="74">
        <v>2012</v>
      </c>
      <c r="R95" s="73" t="s">
        <v>135</v>
      </c>
      <c r="S95" s="72"/>
      <c r="T95" s="77" t="s">
        <v>34</v>
      </c>
      <c r="U95" s="76" t="s">
        <v>35</v>
      </c>
      <c r="V95" s="77" t="s">
        <v>36</v>
      </c>
      <c r="W95" s="77" t="s">
        <v>36</v>
      </c>
      <c r="X95" s="77" t="s">
        <v>37</v>
      </c>
      <c r="Y95" s="78" t="s">
        <v>38</v>
      </c>
      <c r="Z95" s="72"/>
      <c r="AA95" s="77">
        <v>827</v>
      </c>
      <c r="AB95" s="76" t="s">
        <v>50</v>
      </c>
      <c r="AC95" s="77" t="s">
        <v>36</v>
      </c>
      <c r="AD95" s="77" t="s">
        <v>36</v>
      </c>
      <c r="AE95" s="77">
        <v>14</v>
      </c>
      <c r="AF95" s="78" t="s">
        <v>68</v>
      </c>
      <c r="AG95" s="72"/>
      <c r="AH95" s="77">
        <v>4318110</v>
      </c>
      <c r="AI95" s="76" t="s">
        <v>52</v>
      </c>
      <c r="AJ95" s="76" t="s">
        <v>36</v>
      </c>
      <c r="AK95" t="str">
        <f>_xlfn.CONCAT(PlayerList[[#This Row],[First Name]]," ",PlayerList[[#This Row],[Surname]])</f>
        <v>Farrel Arsya</v>
      </c>
      <c r="AM95" s="71">
        <f>PlayerList[[#This Row],[Code]]*1</f>
        <v>17831</v>
      </c>
      <c r="AN95" s="71" t="str">
        <f>VLOOKUP(PlayerList[[#This Row],[NZCF ID]],$AP$2:$AQ$3850,2,FALSE)</f>
        <v>M</v>
      </c>
      <c r="AP95" s="71">
        <v>17831</v>
      </c>
      <c r="AQ95" s="71" t="s">
        <v>29</v>
      </c>
    </row>
    <row r="96" spans="13:43" x14ac:dyDescent="0.3">
      <c r="M96" s="75">
        <v>18721</v>
      </c>
      <c r="N96" s="72" t="s">
        <v>308</v>
      </c>
      <c r="O96" s="72" t="s">
        <v>309</v>
      </c>
      <c r="P96" s="73" t="s">
        <v>74</v>
      </c>
      <c r="Q96" s="74">
        <v>2014</v>
      </c>
      <c r="R96" s="73" t="s">
        <v>135</v>
      </c>
      <c r="S96" s="72"/>
      <c r="T96" s="77">
        <v>1080</v>
      </c>
      <c r="U96" s="76" t="s">
        <v>35</v>
      </c>
      <c r="V96" s="77">
        <v>1</v>
      </c>
      <c r="W96" s="77">
        <v>3</v>
      </c>
      <c r="X96" s="77">
        <v>86</v>
      </c>
      <c r="Y96" s="78" t="s">
        <v>4167</v>
      </c>
      <c r="Z96" s="72"/>
      <c r="AA96" s="77">
        <v>1004</v>
      </c>
      <c r="AB96" s="76" t="s">
        <v>35</v>
      </c>
      <c r="AC96" s="77" t="s">
        <v>36</v>
      </c>
      <c r="AD96" s="77" t="s">
        <v>36</v>
      </c>
      <c r="AE96" s="77">
        <v>34</v>
      </c>
      <c r="AF96" s="78" t="s">
        <v>60</v>
      </c>
      <c r="AG96" s="72"/>
      <c r="AH96" s="77">
        <v>4321219</v>
      </c>
      <c r="AI96" s="76" t="s">
        <v>52</v>
      </c>
      <c r="AJ96" s="76" t="s">
        <v>36</v>
      </c>
      <c r="AK96" t="str">
        <f>_xlfn.CONCAT(PlayerList[[#This Row],[First Name]]," ",PlayerList[[#This Row],[Surname]])</f>
        <v>Swarun Arun</v>
      </c>
      <c r="AM96" s="71">
        <f>PlayerList[[#This Row],[Code]]*1</f>
        <v>18721</v>
      </c>
      <c r="AN96" s="71" t="str">
        <f>VLOOKUP(PlayerList[[#This Row],[NZCF ID]],$AP$2:$AQ$3850,2,FALSE)</f>
        <v>M</v>
      </c>
      <c r="AP96" s="71">
        <v>18721</v>
      </c>
      <c r="AQ96" s="71" t="s">
        <v>29</v>
      </c>
    </row>
    <row r="97" spans="13:43" x14ac:dyDescent="0.3">
      <c r="M97" s="75">
        <v>20056</v>
      </c>
      <c r="N97" s="72" t="s">
        <v>310</v>
      </c>
      <c r="O97" s="72" t="s">
        <v>311</v>
      </c>
      <c r="P97" s="73" t="s">
        <v>83</v>
      </c>
      <c r="Q97" s="74">
        <v>2016</v>
      </c>
      <c r="R97" s="73" t="s">
        <v>135</v>
      </c>
      <c r="S97" s="72"/>
      <c r="T97" s="77">
        <v>757</v>
      </c>
      <c r="U97" s="76" t="s">
        <v>50</v>
      </c>
      <c r="V97" s="77" t="s">
        <v>36</v>
      </c>
      <c r="W97" s="77" t="s">
        <v>36</v>
      </c>
      <c r="X97" s="77">
        <v>8</v>
      </c>
      <c r="Y97" s="78" t="s">
        <v>60</v>
      </c>
      <c r="Z97" s="72"/>
      <c r="AA97" s="77">
        <v>1178</v>
      </c>
      <c r="AB97" s="76" t="s">
        <v>50</v>
      </c>
      <c r="AC97" s="77" t="s">
        <v>36</v>
      </c>
      <c r="AD97" s="77" t="s">
        <v>36</v>
      </c>
      <c r="AE97" s="77">
        <v>6</v>
      </c>
      <c r="AF97" s="78" t="s">
        <v>60</v>
      </c>
      <c r="AG97" s="72"/>
      <c r="AH97" s="77">
        <v>4331036</v>
      </c>
      <c r="AI97" s="76" t="s">
        <v>52</v>
      </c>
      <c r="AJ97" s="76" t="s">
        <v>36</v>
      </c>
      <c r="AK97" t="str">
        <f>_xlfn.CONCAT(PlayerList[[#This Row],[First Name]]," ",PlayerList[[#This Row],[Surname]])</f>
        <v>Adhrit Krishnan Arun Resmi</v>
      </c>
      <c r="AM97" s="71">
        <f>PlayerList[[#This Row],[Code]]*1</f>
        <v>20056</v>
      </c>
      <c r="AN97" s="71" t="str">
        <f>VLOOKUP(PlayerList[[#This Row],[NZCF ID]],$AP$2:$AQ$3850,2,FALSE)</f>
        <v>M</v>
      </c>
      <c r="AP97" s="71">
        <v>20056</v>
      </c>
      <c r="AQ97" s="71" t="s">
        <v>29</v>
      </c>
    </row>
    <row r="98" spans="13:43" x14ac:dyDescent="0.3">
      <c r="M98" s="75">
        <v>20703</v>
      </c>
      <c r="N98" s="72" t="s">
        <v>312</v>
      </c>
      <c r="O98" s="72" t="s">
        <v>313</v>
      </c>
      <c r="P98" s="73" t="s">
        <v>33</v>
      </c>
      <c r="Q98" s="74">
        <v>2015</v>
      </c>
      <c r="R98" s="73" t="s">
        <v>135</v>
      </c>
      <c r="S98" s="72"/>
      <c r="T98" s="77">
        <v>400</v>
      </c>
      <c r="U98" s="76" t="s">
        <v>50</v>
      </c>
      <c r="V98" s="77" t="s">
        <v>36</v>
      </c>
      <c r="W98" s="77" t="s">
        <v>36</v>
      </c>
      <c r="X98" s="77">
        <v>6</v>
      </c>
      <c r="Y98" s="78" t="s">
        <v>39</v>
      </c>
      <c r="Z98" s="72"/>
      <c r="AA98" s="77" t="s">
        <v>37</v>
      </c>
      <c r="AB98" s="76" t="s">
        <v>35</v>
      </c>
      <c r="AC98" s="77" t="s">
        <v>36</v>
      </c>
      <c r="AD98" s="77" t="s">
        <v>36</v>
      </c>
      <c r="AE98" s="77" t="s">
        <v>37</v>
      </c>
      <c r="AF98" s="78" t="s">
        <v>38</v>
      </c>
      <c r="AG98" s="72"/>
      <c r="AH98" s="77" t="s">
        <v>69</v>
      </c>
      <c r="AI98" s="76" t="s">
        <v>52</v>
      </c>
      <c r="AJ98" s="76" t="s">
        <v>36</v>
      </c>
      <c r="AK98" t="str">
        <f>_xlfn.CONCAT(PlayerList[[#This Row],[First Name]]," ",PlayerList[[#This Row],[Surname]])</f>
        <v>Asi Aryahan</v>
      </c>
      <c r="AM98" s="71">
        <f>PlayerList[[#This Row],[Code]]*1</f>
        <v>20703</v>
      </c>
      <c r="AN98" s="71" t="str">
        <f>VLOOKUP(PlayerList[[#This Row],[NZCF ID]],$AP$2:$AQ$3850,2,FALSE)</f>
        <v>M</v>
      </c>
      <c r="AP98" s="71">
        <v>20703</v>
      </c>
      <c r="AQ98" s="71" t="s">
        <v>29</v>
      </c>
    </row>
    <row r="99" spans="13:43" x14ac:dyDescent="0.3">
      <c r="M99" s="75">
        <v>12868</v>
      </c>
      <c r="N99" s="72" t="s">
        <v>314</v>
      </c>
      <c r="O99" s="72" t="s">
        <v>315</v>
      </c>
      <c r="P99" s="73" t="s">
        <v>83</v>
      </c>
      <c r="Q99" s="74">
        <v>1979</v>
      </c>
      <c r="R99" s="73" t="s">
        <v>35</v>
      </c>
      <c r="S99" s="72"/>
      <c r="T99" s="77">
        <v>1399</v>
      </c>
      <c r="U99" s="76" t="s">
        <v>50</v>
      </c>
      <c r="V99" s="77" t="s">
        <v>36</v>
      </c>
      <c r="W99" s="77" t="s">
        <v>36</v>
      </c>
      <c r="X99" s="77">
        <v>8</v>
      </c>
      <c r="Y99" s="78" t="s">
        <v>105</v>
      </c>
      <c r="Z99" s="72"/>
      <c r="AA99" s="77" t="s">
        <v>37</v>
      </c>
      <c r="AB99" s="76" t="s">
        <v>35</v>
      </c>
      <c r="AC99" s="77" t="s">
        <v>36</v>
      </c>
      <c r="AD99" s="77" t="s">
        <v>36</v>
      </c>
      <c r="AE99" s="77" t="s">
        <v>37</v>
      </c>
      <c r="AF99" s="78" t="s">
        <v>38</v>
      </c>
      <c r="AG99" s="72"/>
      <c r="AH99" s="77">
        <v>4315049</v>
      </c>
      <c r="AI99" s="76" t="s">
        <v>52</v>
      </c>
      <c r="AJ99" s="76" t="s">
        <v>36</v>
      </c>
      <c r="AK99" t="str">
        <f>_xlfn.CONCAT(PlayerList[[#This Row],[First Name]]," ",PlayerList[[#This Row],[Surname]])</f>
        <v>Raoul Asare</v>
      </c>
      <c r="AM99" s="71">
        <f>PlayerList[[#This Row],[Code]]*1</f>
        <v>12868</v>
      </c>
      <c r="AN99" s="71" t="str">
        <f>VLOOKUP(PlayerList[[#This Row],[NZCF ID]],$AP$2:$AQ$3850,2,FALSE)</f>
        <v>M</v>
      </c>
      <c r="AP99" s="71">
        <v>12868</v>
      </c>
      <c r="AQ99" s="71" t="s">
        <v>29</v>
      </c>
    </row>
    <row r="100" spans="13:43" x14ac:dyDescent="0.3">
      <c r="M100" s="75">
        <v>10802</v>
      </c>
      <c r="N100" s="72" t="s">
        <v>316</v>
      </c>
      <c r="O100" s="72" t="s">
        <v>141</v>
      </c>
      <c r="P100" s="73" t="s">
        <v>83</v>
      </c>
      <c r="Q100" s="74">
        <v>1964</v>
      </c>
      <c r="R100" s="73" t="s">
        <v>124</v>
      </c>
      <c r="S100" s="72"/>
      <c r="T100" s="77">
        <v>1413</v>
      </c>
      <c r="U100" s="76" t="s">
        <v>35</v>
      </c>
      <c r="V100" s="77">
        <v>2</v>
      </c>
      <c r="W100" s="77">
        <v>14</v>
      </c>
      <c r="X100" s="77">
        <v>432</v>
      </c>
      <c r="Y100" s="78" t="s">
        <v>4167</v>
      </c>
      <c r="Z100" s="72"/>
      <c r="AA100" s="77">
        <v>1408</v>
      </c>
      <c r="AB100" s="76" t="s">
        <v>35</v>
      </c>
      <c r="AC100" s="77">
        <v>1</v>
      </c>
      <c r="AD100" s="77">
        <v>6</v>
      </c>
      <c r="AE100" s="77">
        <v>219</v>
      </c>
      <c r="AF100" s="78" t="s">
        <v>4167</v>
      </c>
      <c r="AG100" s="72"/>
      <c r="AH100" s="77">
        <v>4310462</v>
      </c>
      <c r="AI100" s="76" t="s">
        <v>52</v>
      </c>
      <c r="AJ100" s="76" t="s">
        <v>36</v>
      </c>
      <c r="AK100" t="str">
        <f>_xlfn.CONCAT(PlayerList[[#This Row],[First Name]]," ",PlayerList[[#This Row],[Surname]])</f>
        <v>Michael Ashe</v>
      </c>
      <c r="AM100" s="71">
        <f>PlayerList[[#This Row],[Code]]*1</f>
        <v>10802</v>
      </c>
      <c r="AN100" s="71" t="str">
        <f>VLOOKUP(PlayerList[[#This Row],[NZCF ID]],$AP$2:$AQ$3850,2,FALSE)</f>
        <v>M</v>
      </c>
      <c r="AP100" s="71">
        <v>10802</v>
      </c>
      <c r="AQ100" s="71" t="s">
        <v>29</v>
      </c>
    </row>
    <row r="101" spans="13:43" x14ac:dyDescent="0.3">
      <c r="M101" s="75">
        <v>16056</v>
      </c>
      <c r="N101" s="72" t="s">
        <v>317</v>
      </c>
      <c r="O101" s="72" t="s">
        <v>318</v>
      </c>
      <c r="P101" s="73" t="s">
        <v>83</v>
      </c>
      <c r="Q101" s="74">
        <v>1954</v>
      </c>
      <c r="R101" s="73" t="s">
        <v>119</v>
      </c>
      <c r="S101" s="72"/>
      <c r="T101" s="77">
        <v>1039</v>
      </c>
      <c r="U101" s="76" t="s">
        <v>35</v>
      </c>
      <c r="V101" s="77">
        <v>1</v>
      </c>
      <c r="W101" s="77">
        <v>7</v>
      </c>
      <c r="X101" s="77">
        <v>262</v>
      </c>
      <c r="Y101" s="78" t="s">
        <v>4167</v>
      </c>
      <c r="Z101" s="72"/>
      <c r="AA101" s="77">
        <v>1010</v>
      </c>
      <c r="AB101" s="76" t="s">
        <v>35</v>
      </c>
      <c r="AC101" s="77" t="s">
        <v>36</v>
      </c>
      <c r="AD101" s="77" t="s">
        <v>36</v>
      </c>
      <c r="AE101" s="77">
        <v>78</v>
      </c>
      <c r="AF101" s="78" t="s">
        <v>60</v>
      </c>
      <c r="AG101" s="72"/>
      <c r="AH101" s="77" t="s">
        <v>69</v>
      </c>
      <c r="AI101" s="76" t="s">
        <v>52</v>
      </c>
      <c r="AJ101" s="76" t="s">
        <v>36</v>
      </c>
      <c r="AK101" t="str">
        <f>_xlfn.CONCAT(PlayerList[[#This Row],[First Name]]," ",PlayerList[[#This Row],[Surname]])</f>
        <v>Bruce Asher</v>
      </c>
      <c r="AM101" s="71">
        <f>PlayerList[[#This Row],[Code]]*1</f>
        <v>16056</v>
      </c>
      <c r="AN101" s="71" t="str">
        <f>VLOOKUP(PlayerList[[#This Row],[NZCF ID]],$AP$2:$AQ$3850,2,FALSE)</f>
        <v>M</v>
      </c>
      <c r="AP101" s="71">
        <v>16056</v>
      </c>
      <c r="AQ101" s="71" t="s">
        <v>29</v>
      </c>
    </row>
    <row r="102" spans="13:43" x14ac:dyDescent="0.3">
      <c r="M102" s="75">
        <v>20404</v>
      </c>
      <c r="N102" s="72" t="s">
        <v>320</v>
      </c>
      <c r="O102" s="72" t="s">
        <v>321</v>
      </c>
      <c r="P102" s="73" t="s">
        <v>33</v>
      </c>
      <c r="Q102" s="74">
        <v>2009</v>
      </c>
      <c r="R102" s="73" t="s">
        <v>135</v>
      </c>
      <c r="S102" s="72"/>
      <c r="T102" s="77" t="s">
        <v>34</v>
      </c>
      <c r="U102" s="76" t="s">
        <v>35</v>
      </c>
      <c r="V102" s="77" t="s">
        <v>36</v>
      </c>
      <c r="W102" s="77" t="s">
        <v>36</v>
      </c>
      <c r="X102" s="77" t="s">
        <v>37</v>
      </c>
      <c r="Y102" s="78" t="s">
        <v>38</v>
      </c>
      <c r="Z102" s="72"/>
      <c r="AA102" s="77">
        <v>1225</v>
      </c>
      <c r="AB102" s="76" t="s">
        <v>50</v>
      </c>
      <c r="AC102" s="77" t="s">
        <v>36</v>
      </c>
      <c r="AD102" s="77" t="s">
        <v>36</v>
      </c>
      <c r="AE102" s="77">
        <v>6</v>
      </c>
      <c r="AF102" s="78" t="s">
        <v>150</v>
      </c>
      <c r="AG102" s="72"/>
      <c r="AH102" s="77" t="s">
        <v>69</v>
      </c>
      <c r="AI102" s="76" t="s">
        <v>52</v>
      </c>
      <c r="AJ102" s="76" t="s">
        <v>36</v>
      </c>
      <c r="AK102" t="str">
        <f>_xlfn.CONCAT(PlayerList[[#This Row],[First Name]]," ",PlayerList[[#This Row],[Surname]])</f>
        <v>Roshan Ashraf</v>
      </c>
      <c r="AM102" s="71">
        <f>PlayerList[[#This Row],[Code]]*1</f>
        <v>20404</v>
      </c>
      <c r="AN102" s="71" t="str">
        <f>VLOOKUP(PlayerList[[#This Row],[NZCF ID]],$AP$2:$AQ$3850,2,FALSE)</f>
        <v>M</v>
      </c>
      <c r="AP102" s="71">
        <v>20404</v>
      </c>
      <c r="AQ102" s="71" t="s">
        <v>29</v>
      </c>
    </row>
    <row r="103" spans="13:43" x14ac:dyDescent="0.3">
      <c r="M103" s="75">
        <v>16845</v>
      </c>
      <c r="N103" s="72" t="s">
        <v>322</v>
      </c>
      <c r="O103" s="72" t="s">
        <v>226</v>
      </c>
      <c r="P103" s="73" t="s">
        <v>49</v>
      </c>
      <c r="Q103" s="74">
        <v>1998</v>
      </c>
      <c r="R103" s="73" t="s">
        <v>35</v>
      </c>
      <c r="S103" s="72"/>
      <c r="T103" s="77">
        <v>1816</v>
      </c>
      <c r="U103" s="76" t="s">
        <v>35</v>
      </c>
      <c r="V103" s="77">
        <v>1</v>
      </c>
      <c r="W103" s="77">
        <v>6</v>
      </c>
      <c r="X103" s="77">
        <v>95</v>
      </c>
      <c r="Y103" s="78" t="s">
        <v>4167</v>
      </c>
      <c r="Z103" s="72"/>
      <c r="AA103" s="77">
        <v>1666</v>
      </c>
      <c r="AB103" s="76" t="s">
        <v>35</v>
      </c>
      <c r="AC103" s="77" t="s">
        <v>36</v>
      </c>
      <c r="AD103" s="77" t="s">
        <v>36</v>
      </c>
      <c r="AE103" s="77">
        <v>84</v>
      </c>
      <c r="AF103" s="78" t="s">
        <v>39</v>
      </c>
      <c r="AG103" s="72"/>
      <c r="AH103" s="77">
        <v>4313003</v>
      </c>
      <c r="AI103" s="76" t="s">
        <v>52</v>
      </c>
      <c r="AJ103" s="76" t="s">
        <v>36</v>
      </c>
      <c r="AK103" t="str">
        <f>_xlfn.CONCAT(PlayerList[[#This Row],[First Name]]," ",PlayerList[[#This Row],[Surname]])</f>
        <v>Matthew Ashton</v>
      </c>
      <c r="AM103" s="71">
        <f>PlayerList[[#This Row],[Code]]*1</f>
        <v>16845</v>
      </c>
      <c r="AN103" s="71" t="str">
        <f>VLOOKUP(PlayerList[[#This Row],[NZCF ID]],$AP$2:$AQ$3850,2,FALSE)</f>
        <v>M</v>
      </c>
      <c r="AP103" s="71">
        <v>16845</v>
      </c>
      <c r="AQ103" s="71" t="s">
        <v>29</v>
      </c>
    </row>
    <row r="104" spans="13:43" x14ac:dyDescent="0.3">
      <c r="M104" s="75">
        <v>16841</v>
      </c>
      <c r="N104" s="72" t="s">
        <v>323</v>
      </c>
      <c r="O104" s="72" t="s">
        <v>298</v>
      </c>
      <c r="P104" s="73" t="s">
        <v>33</v>
      </c>
      <c r="Q104" s="74">
        <v>1994</v>
      </c>
      <c r="R104" s="73" t="s">
        <v>35</v>
      </c>
      <c r="S104" s="72"/>
      <c r="T104" s="77" t="s">
        <v>34</v>
      </c>
      <c r="U104" s="76" t="s">
        <v>35</v>
      </c>
      <c r="V104" s="77" t="s">
        <v>36</v>
      </c>
      <c r="W104" s="77" t="s">
        <v>36</v>
      </c>
      <c r="X104" s="77" t="s">
        <v>37</v>
      </c>
      <c r="Y104" s="78" t="s">
        <v>38</v>
      </c>
      <c r="Z104" s="72"/>
      <c r="AA104" s="77">
        <v>1407</v>
      </c>
      <c r="AB104" s="76" t="s">
        <v>50</v>
      </c>
      <c r="AC104" s="77" t="s">
        <v>36</v>
      </c>
      <c r="AD104" s="77" t="s">
        <v>36</v>
      </c>
      <c r="AE104" s="77">
        <v>12</v>
      </c>
      <c r="AF104" s="78" t="s">
        <v>105</v>
      </c>
      <c r="AG104" s="72"/>
      <c r="AH104" s="77">
        <v>4310268</v>
      </c>
      <c r="AI104" s="76" t="s">
        <v>52</v>
      </c>
      <c r="AJ104" s="76" t="s">
        <v>36</v>
      </c>
      <c r="AK104" t="str">
        <f>_xlfn.CONCAT(PlayerList[[#This Row],[First Name]]," ",PlayerList[[#This Row],[Surname]])</f>
        <v>Edward Ashworth</v>
      </c>
      <c r="AM104" s="71">
        <f>PlayerList[[#This Row],[Code]]*1</f>
        <v>16841</v>
      </c>
      <c r="AN104" s="71" t="str">
        <f>VLOOKUP(PlayerList[[#This Row],[NZCF ID]],$AP$2:$AQ$3850,2,FALSE)</f>
        <v>M</v>
      </c>
      <c r="AP104" s="71">
        <v>16841</v>
      </c>
      <c r="AQ104" s="71" t="s">
        <v>29</v>
      </c>
    </row>
    <row r="105" spans="13:43" x14ac:dyDescent="0.3">
      <c r="M105" s="75">
        <v>19091</v>
      </c>
      <c r="N105" s="72" t="s">
        <v>324</v>
      </c>
      <c r="O105" s="72" t="s">
        <v>325</v>
      </c>
      <c r="P105" s="73" t="s">
        <v>83</v>
      </c>
      <c r="Q105" s="74">
        <v>2005</v>
      </c>
      <c r="R105" s="73" t="s">
        <v>135</v>
      </c>
      <c r="S105" s="72"/>
      <c r="T105" s="77">
        <v>885</v>
      </c>
      <c r="U105" s="76" t="s">
        <v>50</v>
      </c>
      <c r="V105" s="77" t="s">
        <v>36</v>
      </c>
      <c r="W105" s="77" t="s">
        <v>36</v>
      </c>
      <c r="X105" s="77">
        <v>4</v>
      </c>
      <c r="Y105" s="78" t="s">
        <v>154</v>
      </c>
      <c r="Z105" s="72"/>
      <c r="AA105" s="77" t="s">
        <v>37</v>
      </c>
      <c r="AB105" s="76" t="s">
        <v>35</v>
      </c>
      <c r="AC105" s="77" t="s">
        <v>36</v>
      </c>
      <c r="AD105" s="77" t="s">
        <v>36</v>
      </c>
      <c r="AE105" s="77" t="s">
        <v>37</v>
      </c>
      <c r="AF105" s="78" t="s">
        <v>38</v>
      </c>
      <c r="AG105" s="72"/>
      <c r="AH105" s="77" t="s">
        <v>69</v>
      </c>
      <c r="AI105" s="76" t="s">
        <v>52</v>
      </c>
      <c r="AJ105" s="76" t="s">
        <v>36</v>
      </c>
      <c r="AK105" t="str">
        <f>_xlfn.CONCAT(PlayerList[[#This Row],[First Name]]," ",PlayerList[[#This Row],[Surname]])</f>
        <v>Felix Askew</v>
      </c>
      <c r="AM105" s="71">
        <f>PlayerList[[#This Row],[Code]]*1</f>
        <v>19091</v>
      </c>
      <c r="AN105" s="71" t="str">
        <f>VLOOKUP(PlayerList[[#This Row],[NZCF ID]],$AP$2:$AQ$3850,2,FALSE)</f>
        <v>M</v>
      </c>
      <c r="AP105" s="71">
        <v>19091</v>
      </c>
      <c r="AQ105" s="71" t="s">
        <v>29</v>
      </c>
    </row>
    <row r="106" spans="13:43" x14ac:dyDescent="0.3">
      <c r="M106" s="75">
        <v>19403</v>
      </c>
      <c r="N106" s="72" t="s">
        <v>326</v>
      </c>
      <c r="O106" s="72" t="s">
        <v>305</v>
      </c>
      <c r="P106" s="73" t="s">
        <v>178</v>
      </c>
      <c r="Q106" s="74">
        <v>2010</v>
      </c>
      <c r="R106" s="73" t="s">
        <v>135</v>
      </c>
      <c r="S106" s="72"/>
      <c r="T106" s="77">
        <v>1317</v>
      </c>
      <c r="U106" s="76" t="s">
        <v>50</v>
      </c>
      <c r="V106" s="77" t="s">
        <v>36</v>
      </c>
      <c r="W106" s="77" t="s">
        <v>36</v>
      </c>
      <c r="X106" s="77">
        <v>3</v>
      </c>
      <c r="Y106" s="78" t="s">
        <v>169</v>
      </c>
      <c r="Z106" s="72"/>
      <c r="AA106" s="77">
        <v>1324</v>
      </c>
      <c r="AB106" s="76" t="s">
        <v>50</v>
      </c>
      <c r="AC106" s="77" t="s">
        <v>36</v>
      </c>
      <c r="AD106" s="77" t="s">
        <v>36</v>
      </c>
      <c r="AE106" s="77">
        <v>13</v>
      </c>
      <c r="AF106" s="78" t="s">
        <v>39</v>
      </c>
      <c r="AG106" s="72"/>
      <c r="AH106" s="77">
        <v>4330374</v>
      </c>
      <c r="AI106" s="76" t="s">
        <v>52</v>
      </c>
      <c r="AJ106" s="76" t="s">
        <v>36</v>
      </c>
      <c r="AK106" t="str">
        <f>_xlfn.CONCAT(PlayerList[[#This Row],[First Name]]," ",PlayerList[[#This Row],[Surname]])</f>
        <v>Jacob Askin</v>
      </c>
      <c r="AM106" s="71">
        <f>PlayerList[[#This Row],[Code]]*1</f>
        <v>19403</v>
      </c>
      <c r="AN106" s="71" t="str">
        <f>VLOOKUP(PlayerList[[#This Row],[NZCF ID]],$AP$2:$AQ$3850,2,FALSE)</f>
        <v>M</v>
      </c>
      <c r="AP106" s="71">
        <v>19403</v>
      </c>
      <c r="AQ106" s="71" t="s">
        <v>29</v>
      </c>
    </row>
    <row r="107" spans="13:43" x14ac:dyDescent="0.3">
      <c r="M107" s="75">
        <v>14998</v>
      </c>
      <c r="N107" s="72" t="s">
        <v>4178</v>
      </c>
      <c r="O107" s="72" t="s">
        <v>1114</v>
      </c>
      <c r="P107" s="73" t="s">
        <v>121</v>
      </c>
      <c r="Q107" s="74">
        <v>1982</v>
      </c>
      <c r="R107" s="73" t="s">
        <v>35</v>
      </c>
      <c r="S107" s="72"/>
      <c r="T107" s="77">
        <v>1370</v>
      </c>
      <c r="U107" s="76" t="s">
        <v>35</v>
      </c>
      <c r="V107" s="77" t="s">
        <v>36</v>
      </c>
      <c r="W107" s="77" t="s">
        <v>36</v>
      </c>
      <c r="X107" s="77">
        <v>62</v>
      </c>
      <c r="Y107" s="78" t="s">
        <v>1045</v>
      </c>
      <c r="Z107" s="72"/>
      <c r="AA107" s="77" t="s">
        <v>37</v>
      </c>
      <c r="AB107" s="76" t="s">
        <v>35</v>
      </c>
      <c r="AC107" s="77" t="s">
        <v>36</v>
      </c>
      <c r="AD107" s="77" t="s">
        <v>36</v>
      </c>
      <c r="AE107" s="77" t="s">
        <v>37</v>
      </c>
      <c r="AF107" s="78" t="s">
        <v>38</v>
      </c>
      <c r="AG107" s="72"/>
      <c r="AH107" s="77">
        <v>4305922</v>
      </c>
      <c r="AI107" s="76" t="s">
        <v>52</v>
      </c>
      <c r="AJ107" s="76" t="s">
        <v>36</v>
      </c>
      <c r="AK107" t="str">
        <f>_xlfn.CONCAT(PlayerList[[#This Row],[First Name]]," ",PlayerList[[#This Row],[Surname]])</f>
        <v>Mike Asplet</v>
      </c>
      <c r="AM107" s="71">
        <f>PlayerList[[#This Row],[Code]]*1</f>
        <v>14998</v>
      </c>
      <c r="AN107" s="71" t="str">
        <f>VLOOKUP(PlayerList[[#This Row],[NZCF ID]],$AP$2:$AQ$3850,2,FALSE)</f>
        <v>M</v>
      </c>
      <c r="AP107" s="71">
        <v>14998</v>
      </c>
      <c r="AQ107" s="71" t="s">
        <v>29</v>
      </c>
    </row>
    <row r="108" spans="13:43" x14ac:dyDescent="0.3">
      <c r="M108" s="75">
        <v>17534</v>
      </c>
      <c r="N108" s="72" t="s">
        <v>327</v>
      </c>
      <c r="O108" s="72" t="s">
        <v>328</v>
      </c>
      <c r="P108" s="73" t="s">
        <v>67</v>
      </c>
      <c r="Q108" s="74">
        <v>1973</v>
      </c>
      <c r="R108" s="73" t="s">
        <v>124</v>
      </c>
      <c r="S108" s="72"/>
      <c r="T108" s="77">
        <v>1499</v>
      </c>
      <c r="U108" s="76" t="s">
        <v>50</v>
      </c>
      <c r="V108" s="77" t="s">
        <v>36</v>
      </c>
      <c r="W108" s="77" t="s">
        <v>36</v>
      </c>
      <c r="X108" s="77">
        <v>13</v>
      </c>
      <c r="Y108" s="78" t="s">
        <v>60</v>
      </c>
      <c r="Z108" s="72"/>
      <c r="AA108" s="77">
        <v>1250</v>
      </c>
      <c r="AB108" s="76" t="s">
        <v>50</v>
      </c>
      <c r="AC108" s="77" t="s">
        <v>36</v>
      </c>
      <c r="AD108" s="77" t="s">
        <v>36</v>
      </c>
      <c r="AE108" s="77">
        <v>17</v>
      </c>
      <c r="AF108" s="78" t="s">
        <v>150</v>
      </c>
      <c r="AG108" s="72"/>
      <c r="AH108" s="77">
        <v>4314255</v>
      </c>
      <c r="AI108" s="76" t="s">
        <v>52</v>
      </c>
      <c r="AJ108" s="76" t="s">
        <v>36</v>
      </c>
      <c r="AK108" t="str">
        <f>_xlfn.CONCAT(PlayerList[[#This Row],[First Name]]," ",PlayerList[[#This Row],[Surname]])</f>
        <v>Manoj Asrani</v>
      </c>
      <c r="AM108" s="71">
        <f>PlayerList[[#This Row],[Code]]*1</f>
        <v>17534</v>
      </c>
      <c r="AN108" s="71" t="str">
        <f>VLOOKUP(PlayerList[[#This Row],[NZCF ID]],$AP$2:$AQ$3850,2,FALSE)</f>
        <v>M</v>
      </c>
      <c r="AP108" s="71">
        <v>17534</v>
      </c>
      <c r="AQ108" s="71" t="s">
        <v>29</v>
      </c>
    </row>
    <row r="109" spans="13:43" x14ac:dyDescent="0.3">
      <c r="M109" s="75">
        <v>18923</v>
      </c>
      <c r="N109" s="72" t="s">
        <v>329</v>
      </c>
      <c r="O109" s="72" t="s">
        <v>59</v>
      </c>
      <c r="P109" s="73" t="s">
        <v>33</v>
      </c>
      <c r="Q109" s="74">
        <v>2014</v>
      </c>
      <c r="R109" s="73" t="s">
        <v>135</v>
      </c>
      <c r="S109" s="72"/>
      <c r="T109" s="77" t="s">
        <v>34</v>
      </c>
      <c r="U109" s="76" t="s">
        <v>35</v>
      </c>
      <c r="V109" s="77" t="s">
        <v>36</v>
      </c>
      <c r="W109" s="77" t="s">
        <v>36</v>
      </c>
      <c r="X109" s="77" t="s">
        <v>37</v>
      </c>
      <c r="Y109" s="78" t="s">
        <v>38</v>
      </c>
      <c r="Z109" s="72"/>
      <c r="AA109" s="77">
        <v>766</v>
      </c>
      <c r="AB109" s="76" t="s">
        <v>50</v>
      </c>
      <c r="AC109" s="77" t="s">
        <v>36</v>
      </c>
      <c r="AD109" s="77" t="s">
        <v>36</v>
      </c>
      <c r="AE109" s="77">
        <v>12</v>
      </c>
      <c r="AF109" s="78" t="s">
        <v>150</v>
      </c>
      <c r="AG109" s="72"/>
      <c r="AH109" s="77">
        <v>4321090</v>
      </c>
      <c r="AI109" s="76" t="s">
        <v>52</v>
      </c>
      <c r="AJ109" s="76" t="s">
        <v>36</v>
      </c>
      <c r="AK109" t="str">
        <f>_xlfn.CONCAT(PlayerList[[#This Row],[First Name]]," ",PlayerList[[#This Row],[Surname]])</f>
        <v>Isaac Ataalla</v>
      </c>
      <c r="AM109" s="71">
        <f>PlayerList[[#This Row],[Code]]*1</f>
        <v>18923</v>
      </c>
      <c r="AN109" s="71" t="str">
        <f>VLOOKUP(PlayerList[[#This Row],[NZCF ID]],$AP$2:$AQ$3850,2,FALSE)</f>
        <v>M</v>
      </c>
      <c r="AP109" s="71">
        <v>18923</v>
      </c>
      <c r="AQ109" s="71" t="s">
        <v>29</v>
      </c>
    </row>
    <row r="110" spans="13:43" x14ac:dyDescent="0.3">
      <c r="M110" s="75">
        <v>18467</v>
      </c>
      <c r="N110" s="72" t="s">
        <v>329</v>
      </c>
      <c r="O110" s="72" t="s">
        <v>330</v>
      </c>
      <c r="P110" s="73" t="s">
        <v>33</v>
      </c>
      <c r="Q110" s="74">
        <v>2012</v>
      </c>
      <c r="R110" s="73" t="s">
        <v>135</v>
      </c>
      <c r="S110" s="72"/>
      <c r="T110" s="77" t="s">
        <v>34</v>
      </c>
      <c r="U110" s="76" t="s">
        <v>35</v>
      </c>
      <c r="V110" s="77" t="s">
        <v>36</v>
      </c>
      <c r="W110" s="77" t="s">
        <v>36</v>
      </c>
      <c r="X110" s="77" t="s">
        <v>37</v>
      </c>
      <c r="Y110" s="78" t="s">
        <v>38</v>
      </c>
      <c r="Z110" s="72"/>
      <c r="AA110" s="77">
        <v>1078</v>
      </c>
      <c r="AB110" s="76" t="s">
        <v>35</v>
      </c>
      <c r="AC110" s="77" t="s">
        <v>36</v>
      </c>
      <c r="AD110" s="77" t="s">
        <v>36</v>
      </c>
      <c r="AE110" s="77">
        <v>24</v>
      </c>
      <c r="AF110" s="78" t="s">
        <v>96</v>
      </c>
      <c r="AG110" s="72"/>
      <c r="AH110" s="77">
        <v>4321103</v>
      </c>
      <c r="AI110" s="76" t="s">
        <v>52</v>
      </c>
      <c r="AJ110" s="76" t="s">
        <v>36</v>
      </c>
      <c r="AK110" t="str">
        <f>_xlfn.CONCAT(PlayerList[[#This Row],[First Name]]," ",PlayerList[[#This Row],[Surname]])</f>
        <v>Stephen Ataalla</v>
      </c>
      <c r="AM110" s="71">
        <f>PlayerList[[#This Row],[Code]]*1</f>
        <v>18467</v>
      </c>
      <c r="AN110" s="71" t="str">
        <f>VLOOKUP(PlayerList[[#This Row],[NZCF ID]],$AP$2:$AQ$3850,2,FALSE)</f>
        <v>M</v>
      </c>
      <c r="AP110" s="71">
        <v>18467</v>
      </c>
      <c r="AQ110" s="71" t="s">
        <v>29</v>
      </c>
    </row>
    <row r="111" spans="13:43" x14ac:dyDescent="0.3">
      <c r="M111" s="75">
        <v>19999</v>
      </c>
      <c r="N111" s="72" t="s">
        <v>331</v>
      </c>
      <c r="O111" s="72" t="s">
        <v>332</v>
      </c>
      <c r="P111" s="73" t="s">
        <v>115</v>
      </c>
      <c r="Q111" s="74">
        <v>2012</v>
      </c>
      <c r="R111" s="73" t="s">
        <v>135</v>
      </c>
      <c r="S111" s="72"/>
      <c r="T111" s="77" t="s">
        <v>34</v>
      </c>
      <c r="U111" s="76" t="s">
        <v>35</v>
      </c>
      <c r="V111" s="77" t="s">
        <v>36</v>
      </c>
      <c r="W111" s="77" t="s">
        <v>36</v>
      </c>
      <c r="X111" s="77" t="s">
        <v>37</v>
      </c>
      <c r="Y111" s="78" t="s">
        <v>38</v>
      </c>
      <c r="Z111" s="72"/>
      <c r="AA111" s="77">
        <v>1367</v>
      </c>
      <c r="AB111" s="76" t="s">
        <v>35</v>
      </c>
      <c r="AC111" s="77" t="s">
        <v>36</v>
      </c>
      <c r="AD111" s="77" t="s">
        <v>36</v>
      </c>
      <c r="AE111" s="77">
        <v>38</v>
      </c>
      <c r="AF111" s="78" t="s">
        <v>84</v>
      </c>
      <c r="AG111" s="72"/>
      <c r="AH111" s="77">
        <v>4332342</v>
      </c>
      <c r="AI111" s="76" t="s">
        <v>52</v>
      </c>
      <c r="AJ111" s="76" t="s">
        <v>36</v>
      </c>
      <c r="AK111" t="str">
        <f>_xlfn.CONCAT(PlayerList[[#This Row],[First Name]]," ",PlayerList[[#This Row],[Surname]])</f>
        <v>Eshaan Atre</v>
      </c>
      <c r="AM111" s="71">
        <f>PlayerList[[#This Row],[Code]]*1</f>
        <v>19999</v>
      </c>
      <c r="AN111" s="71" t="str">
        <f>VLOOKUP(PlayerList[[#This Row],[NZCF ID]],$AP$2:$AQ$3850,2,FALSE)</f>
        <v>M</v>
      </c>
      <c r="AP111" s="71">
        <v>19999</v>
      </c>
      <c r="AQ111" s="71" t="s">
        <v>29</v>
      </c>
    </row>
    <row r="112" spans="13:43" x14ac:dyDescent="0.3">
      <c r="M112" s="75">
        <v>17317</v>
      </c>
      <c r="N112" s="72" t="s">
        <v>333</v>
      </c>
      <c r="O112" s="72" t="s">
        <v>334</v>
      </c>
      <c r="P112" s="73" t="s">
        <v>335</v>
      </c>
      <c r="Q112" s="74">
        <v>2010</v>
      </c>
      <c r="R112" s="73" t="s">
        <v>135</v>
      </c>
      <c r="S112" s="72"/>
      <c r="T112" s="77">
        <v>598</v>
      </c>
      <c r="U112" s="76" t="s">
        <v>35</v>
      </c>
      <c r="V112" s="77" t="s">
        <v>36</v>
      </c>
      <c r="W112" s="77" t="s">
        <v>36</v>
      </c>
      <c r="X112" s="77">
        <v>33</v>
      </c>
      <c r="Y112" s="78" t="s">
        <v>51</v>
      </c>
      <c r="Z112" s="72"/>
      <c r="AA112" s="77">
        <v>642</v>
      </c>
      <c r="AB112" s="76" t="s">
        <v>35</v>
      </c>
      <c r="AC112" s="77" t="s">
        <v>36</v>
      </c>
      <c r="AD112" s="77" t="s">
        <v>36</v>
      </c>
      <c r="AE112" s="77">
        <v>39</v>
      </c>
      <c r="AF112" s="78" t="s">
        <v>68</v>
      </c>
      <c r="AG112" s="72"/>
      <c r="AH112" s="77">
        <v>4312686</v>
      </c>
      <c r="AI112" s="76" t="s">
        <v>52</v>
      </c>
      <c r="AJ112" s="76" t="s">
        <v>36</v>
      </c>
      <c r="AK112" t="str">
        <f>_xlfn.CONCAT(PlayerList[[#This Row],[First Name]]," ",PlayerList[[#This Row],[Surname]])</f>
        <v>Bruce Hoi Wang Au Yeung</v>
      </c>
      <c r="AM112" s="71">
        <f>PlayerList[[#This Row],[Code]]*1</f>
        <v>17317</v>
      </c>
      <c r="AN112" s="71" t="str">
        <f>VLOOKUP(PlayerList[[#This Row],[NZCF ID]],$AP$2:$AQ$3850,2,FALSE)</f>
        <v>M</v>
      </c>
      <c r="AP112" s="71">
        <v>17317</v>
      </c>
      <c r="AQ112" s="71" t="s">
        <v>29</v>
      </c>
    </row>
    <row r="113" spans="13:43" x14ac:dyDescent="0.3">
      <c r="M113" s="75">
        <v>17318</v>
      </c>
      <c r="N113" s="72" t="s">
        <v>333</v>
      </c>
      <c r="O113" s="72" t="s">
        <v>336</v>
      </c>
      <c r="P113" s="73" t="s">
        <v>335</v>
      </c>
      <c r="Q113" s="74">
        <v>2013</v>
      </c>
      <c r="R113" s="73" t="s">
        <v>135</v>
      </c>
      <c r="S113" s="72"/>
      <c r="T113" s="77">
        <v>452</v>
      </c>
      <c r="U113" s="76" t="s">
        <v>50</v>
      </c>
      <c r="V113" s="77" t="s">
        <v>36</v>
      </c>
      <c r="W113" s="77" t="s">
        <v>36</v>
      </c>
      <c r="X113" s="77">
        <v>5</v>
      </c>
      <c r="Y113" s="78" t="s">
        <v>105</v>
      </c>
      <c r="Z113" s="72"/>
      <c r="AA113" s="77">
        <v>411</v>
      </c>
      <c r="AB113" s="76" t="s">
        <v>35</v>
      </c>
      <c r="AC113" s="77" t="s">
        <v>36</v>
      </c>
      <c r="AD113" s="77" t="s">
        <v>36</v>
      </c>
      <c r="AE113" s="77">
        <v>25</v>
      </c>
      <c r="AF113" s="78" t="s">
        <v>68</v>
      </c>
      <c r="AG113" s="72"/>
      <c r="AH113" s="77">
        <v>4312694</v>
      </c>
      <c r="AI113" s="76" t="s">
        <v>52</v>
      </c>
      <c r="AJ113" s="76" t="s">
        <v>36</v>
      </c>
      <c r="AK113" t="str">
        <f>_xlfn.CONCAT(PlayerList[[#This Row],[First Name]]," ",PlayerList[[#This Row],[Surname]])</f>
        <v>Robin Hoi Kit Au Yeung</v>
      </c>
      <c r="AM113" s="71">
        <f>PlayerList[[#This Row],[Code]]*1</f>
        <v>17318</v>
      </c>
      <c r="AN113" s="71" t="str">
        <f>VLOOKUP(PlayerList[[#This Row],[NZCF ID]],$AP$2:$AQ$3850,2,FALSE)</f>
        <v>M</v>
      </c>
      <c r="AP113" s="71">
        <v>17318</v>
      </c>
      <c r="AQ113" s="71" t="s">
        <v>29</v>
      </c>
    </row>
    <row r="114" spans="13:43" x14ac:dyDescent="0.3">
      <c r="M114" s="75">
        <v>14792</v>
      </c>
      <c r="N114" s="72" t="s">
        <v>1052</v>
      </c>
      <c r="O114" s="72" t="s">
        <v>4179</v>
      </c>
      <c r="P114" s="73" t="s">
        <v>83</v>
      </c>
      <c r="Q114" s="74">
        <v>1998</v>
      </c>
      <c r="R114" s="73" t="s">
        <v>35</v>
      </c>
      <c r="S114" s="72"/>
      <c r="T114" s="77">
        <v>1475</v>
      </c>
      <c r="U114" s="76" t="s">
        <v>35</v>
      </c>
      <c r="V114" s="77" t="s">
        <v>36</v>
      </c>
      <c r="W114" s="77" t="s">
        <v>36</v>
      </c>
      <c r="X114" s="77">
        <v>46</v>
      </c>
      <c r="Y114" s="78" t="s">
        <v>530</v>
      </c>
      <c r="Z114" s="72"/>
      <c r="AA114" s="77">
        <v>1407</v>
      </c>
      <c r="AB114" s="76" t="s">
        <v>35</v>
      </c>
      <c r="AC114" s="77" t="s">
        <v>36</v>
      </c>
      <c r="AD114" s="77" t="s">
        <v>36</v>
      </c>
      <c r="AE114" s="77">
        <v>48</v>
      </c>
      <c r="AF114" s="78" t="s">
        <v>2433</v>
      </c>
      <c r="AG114" s="72"/>
      <c r="AH114" s="77">
        <v>4306210</v>
      </c>
      <c r="AI114" s="76" t="s">
        <v>52</v>
      </c>
      <c r="AJ114" s="76" t="s">
        <v>36</v>
      </c>
      <c r="AK114" t="str">
        <f>_xlfn.CONCAT(PlayerList[[#This Row],[First Name]]," ",PlayerList[[#This Row],[Surname]])</f>
        <v>Tama Austin</v>
      </c>
      <c r="AM114" s="71">
        <f>PlayerList[[#This Row],[Code]]*1</f>
        <v>14792</v>
      </c>
      <c r="AN114" s="71" t="str">
        <f>VLOOKUP(PlayerList[[#This Row],[NZCF ID]],$AP$2:$AQ$3850,2,FALSE)</f>
        <v>M</v>
      </c>
      <c r="AP114" s="71">
        <v>14792</v>
      </c>
      <c r="AQ114" s="71" t="s">
        <v>29</v>
      </c>
    </row>
    <row r="115" spans="13:43" x14ac:dyDescent="0.3">
      <c r="M115" s="75">
        <v>11728</v>
      </c>
      <c r="N115" s="72" t="s">
        <v>4180</v>
      </c>
      <c r="O115" s="72" t="s">
        <v>1649</v>
      </c>
      <c r="P115" s="73" t="s">
        <v>4181</v>
      </c>
      <c r="Q115" s="74" t="s">
        <v>37</v>
      </c>
      <c r="R115" s="73" t="s">
        <v>35</v>
      </c>
      <c r="S115" s="72"/>
      <c r="T115" s="77">
        <v>801</v>
      </c>
      <c r="U115" s="76" t="s">
        <v>35</v>
      </c>
      <c r="V115" s="77" t="s">
        <v>36</v>
      </c>
      <c r="W115" s="77" t="s">
        <v>36</v>
      </c>
      <c r="X115" s="77">
        <v>100</v>
      </c>
      <c r="Y115" s="78" t="s">
        <v>2872</v>
      </c>
      <c r="Z115" s="72"/>
      <c r="AA115" s="77">
        <v>790</v>
      </c>
      <c r="AB115" s="76" t="s">
        <v>35</v>
      </c>
      <c r="AC115" s="77" t="s">
        <v>36</v>
      </c>
      <c r="AD115" s="77" t="s">
        <v>36</v>
      </c>
      <c r="AE115" s="77">
        <v>12</v>
      </c>
      <c r="AF115" s="78" t="s">
        <v>673</v>
      </c>
      <c r="AG115" s="72"/>
      <c r="AH115" s="77" t="s">
        <v>69</v>
      </c>
      <c r="AI115" s="76" t="s">
        <v>52</v>
      </c>
      <c r="AJ115" s="76" t="s">
        <v>36</v>
      </c>
      <c r="AK115" t="str">
        <f>_xlfn.CONCAT(PlayerList[[#This Row],[First Name]]," ",PlayerList[[#This Row],[Surname]])</f>
        <v>Aaron Authier</v>
      </c>
      <c r="AM115" s="71">
        <f>PlayerList[[#This Row],[Code]]*1</f>
        <v>11728</v>
      </c>
      <c r="AN115" s="71" t="str">
        <f>VLOOKUP(PlayerList[[#This Row],[NZCF ID]],$AP$2:$AQ$3850,2,FALSE)</f>
        <v>M</v>
      </c>
      <c r="AP115" s="71">
        <v>11728</v>
      </c>
      <c r="AQ115" s="71" t="s">
        <v>29</v>
      </c>
    </row>
    <row r="116" spans="13:43" x14ac:dyDescent="0.3">
      <c r="M116" s="75">
        <v>19940</v>
      </c>
      <c r="N116" s="72" t="s">
        <v>337</v>
      </c>
      <c r="O116" s="72" t="s">
        <v>338</v>
      </c>
      <c r="P116" s="73" t="s">
        <v>33</v>
      </c>
      <c r="Q116" s="74">
        <v>2005</v>
      </c>
      <c r="R116" s="73" t="s">
        <v>135</v>
      </c>
      <c r="S116" s="72"/>
      <c r="T116" s="77" t="s">
        <v>34</v>
      </c>
      <c r="U116" s="76" t="s">
        <v>35</v>
      </c>
      <c r="V116" s="77" t="s">
        <v>36</v>
      </c>
      <c r="W116" s="77" t="s">
        <v>36</v>
      </c>
      <c r="X116" s="77" t="s">
        <v>37</v>
      </c>
      <c r="Y116" s="78" t="s">
        <v>38</v>
      </c>
      <c r="Z116" s="72"/>
      <c r="AA116" s="77">
        <v>1332</v>
      </c>
      <c r="AB116" s="76" t="s">
        <v>50</v>
      </c>
      <c r="AC116" s="77" t="s">
        <v>36</v>
      </c>
      <c r="AD116" s="77" t="s">
        <v>36</v>
      </c>
      <c r="AE116" s="77">
        <v>6</v>
      </c>
      <c r="AF116" s="78" t="s">
        <v>281</v>
      </c>
      <c r="AG116" s="72"/>
      <c r="AH116" s="77">
        <v>35062034</v>
      </c>
      <c r="AI116" s="76" t="s">
        <v>40</v>
      </c>
      <c r="AJ116" s="76" t="s">
        <v>36</v>
      </c>
      <c r="AK116" t="str">
        <f>_xlfn.CONCAT(PlayerList[[#This Row],[First Name]]," ",PlayerList[[#This Row],[Surname]])</f>
        <v>Bhat Avathanshu</v>
      </c>
      <c r="AM116" s="71">
        <f>PlayerList[[#This Row],[Code]]*1</f>
        <v>19940</v>
      </c>
      <c r="AN116" s="71" t="str">
        <f>VLOOKUP(PlayerList[[#This Row],[NZCF ID]],$AP$2:$AQ$3850,2,FALSE)</f>
        <v>M</v>
      </c>
      <c r="AP116" s="71">
        <v>19940</v>
      </c>
      <c r="AQ116" s="71" t="s">
        <v>29</v>
      </c>
    </row>
    <row r="117" spans="13:43" x14ac:dyDescent="0.3">
      <c r="M117" s="75">
        <v>19567</v>
      </c>
      <c r="N117" s="72" t="s">
        <v>339</v>
      </c>
      <c r="O117" s="72" t="s">
        <v>340</v>
      </c>
      <c r="P117" s="73" t="s">
        <v>127</v>
      </c>
      <c r="Q117" s="74">
        <v>1972</v>
      </c>
      <c r="R117" s="73" t="s">
        <v>124</v>
      </c>
      <c r="S117" s="72"/>
      <c r="T117" s="77">
        <v>1390</v>
      </c>
      <c r="U117" s="76" t="s">
        <v>50</v>
      </c>
      <c r="V117" s="77" t="s">
        <v>36</v>
      </c>
      <c r="W117" s="77" t="s">
        <v>36</v>
      </c>
      <c r="X117" s="77">
        <v>6</v>
      </c>
      <c r="Y117" s="78" t="s">
        <v>84</v>
      </c>
      <c r="Z117" s="72"/>
      <c r="AA117" s="77">
        <v>1119</v>
      </c>
      <c r="AB117" s="76" t="s">
        <v>50</v>
      </c>
      <c r="AC117" s="77" t="s">
        <v>36</v>
      </c>
      <c r="AD117" s="77" t="s">
        <v>36</v>
      </c>
      <c r="AE117" s="77">
        <v>6</v>
      </c>
      <c r="AF117" s="78" t="s">
        <v>281</v>
      </c>
      <c r="AG117" s="72"/>
      <c r="AH117" s="77">
        <v>4324404</v>
      </c>
      <c r="AI117" s="76" t="s">
        <v>52</v>
      </c>
      <c r="AJ117" s="76" t="s">
        <v>36</v>
      </c>
      <c r="AK117" t="str">
        <f>_xlfn.CONCAT(PlayerList[[#This Row],[First Name]]," ",PlayerList[[#This Row],[Surname]])</f>
        <v>Chris Avery</v>
      </c>
      <c r="AM117" s="71">
        <f>PlayerList[[#This Row],[Code]]*1</f>
        <v>19567</v>
      </c>
      <c r="AN117" s="71" t="str">
        <f>VLOOKUP(PlayerList[[#This Row],[NZCF ID]],$AP$2:$AQ$3850,2,FALSE)</f>
        <v>M</v>
      </c>
      <c r="AP117" s="71">
        <v>19567</v>
      </c>
      <c r="AQ117" s="71" t="s">
        <v>29</v>
      </c>
    </row>
    <row r="118" spans="13:43" x14ac:dyDescent="0.3">
      <c r="M118" s="75">
        <v>19539</v>
      </c>
      <c r="N118" s="72" t="s">
        <v>339</v>
      </c>
      <c r="O118" s="72" t="s">
        <v>341</v>
      </c>
      <c r="P118" s="73" t="s">
        <v>127</v>
      </c>
      <c r="Q118" s="74">
        <v>2006</v>
      </c>
      <c r="R118" s="73" t="s">
        <v>135</v>
      </c>
      <c r="S118" s="72"/>
      <c r="T118" s="77" t="s">
        <v>34</v>
      </c>
      <c r="U118" s="76" t="s">
        <v>35</v>
      </c>
      <c r="V118" s="77" t="s">
        <v>36</v>
      </c>
      <c r="W118" s="77" t="s">
        <v>36</v>
      </c>
      <c r="X118" s="77" t="s">
        <v>37</v>
      </c>
      <c r="Y118" s="78" t="s">
        <v>38</v>
      </c>
      <c r="Z118" s="72"/>
      <c r="AA118" s="77">
        <v>1102</v>
      </c>
      <c r="AB118" s="76" t="s">
        <v>50</v>
      </c>
      <c r="AC118" s="77" t="s">
        <v>36</v>
      </c>
      <c r="AD118" s="77" t="s">
        <v>36</v>
      </c>
      <c r="AE118" s="77">
        <v>13</v>
      </c>
      <c r="AF118" s="78" t="s">
        <v>281</v>
      </c>
      <c r="AG118" s="72"/>
      <c r="AH118" s="77">
        <v>4324412</v>
      </c>
      <c r="AI118" s="76" t="s">
        <v>52</v>
      </c>
      <c r="AJ118" s="76" t="s">
        <v>36</v>
      </c>
      <c r="AK118" t="str">
        <f>_xlfn.CONCAT(PlayerList[[#This Row],[First Name]]," ",PlayerList[[#This Row],[Surname]])</f>
        <v>Tomi Avery</v>
      </c>
      <c r="AM118" s="71">
        <f>PlayerList[[#This Row],[Code]]*1</f>
        <v>19539</v>
      </c>
      <c r="AN118" s="71" t="str">
        <f>VLOOKUP(PlayerList[[#This Row],[NZCF ID]],$AP$2:$AQ$3850,2,FALSE)</f>
        <v>M</v>
      </c>
      <c r="AP118" s="71">
        <v>19539</v>
      </c>
      <c r="AQ118" s="71" t="s">
        <v>29</v>
      </c>
    </row>
    <row r="119" spans="13:43" x14ac:dyDescent="0.3">
      <c r="M119" s="75">
        <v>20557</v>
      </c>
      <c r="N119" s="72" t="s">
        <v>342</v>
      </c>
      <c r="O119" s="72" t="s">
        <v>343</v>
      </c>
      <c r="P119" s="73" t="s">
        <v>33</v>
      </c>
      <c r="Q119" s="74">
        <v>1992</v>
      </c>
      <c r="R119" s="73" t="s">
        <v>35</v>
      </c>
      <c r="S119" s="72"/>
      <c r="T119" s="77" t="s">
        <v>34</v>
      </c>
      <c r="U119" s="76" t="s">
        <v>35</v>
      </c>
      <c r="V119" s="77" t="s">
        <v>36</v>
      </c>
      <c r="W119" s="77" t="s">
        <v>36</v>
      </c>
      <c r="X119" s="77" t="s">
        <v>37</v>
      </c>
      <c r="Y119" s="78" t="s">
        <v>38</v>
      </c>
      <c r="Z119" s="72"/>
      <c r="AA119" s="77">
        <v>1008</v>
      </c>
      <c r="AB119" s="76" t="s">
        <v>50</v>
      </c>
      <c r="AC119" s="77" t="s">
        <v>36</v>
      </c>
      <c r="AD119" s="77" t="s">
        <v>36</v>
      </c>
      <c r="AE119" s="77">
        <v>12</v>
      </c>
      <c r="AF119" s="78" t="s">
        <v>61</v>
      </c>
      <c r="AG119" s="72"/>
      <c r="AH119" s="77">
        <v>4329007</v>
      </c>
      <c r="AI119" s="76" t="s">
        <v>52</v>
      </c>
      <c r="AJ119" s="76" t="s">
        <v>36</v>
      </c>
      <c r="AK119" t="str">
        <f>_xlfn.CONCAT(PlayerList[[#This Row],[First Name]]," ",PlayerList[[#This Row],[Surname]])</f>
        <v>Huseyin Alperen Aydin</v>
      </c>
      <c r="AM119" s="71">
        <f>PlayerList[[#This Row],[Code]]*1</f>
        <v>20557</v>
      </c>
      <c r="AN119" s="71" t="str">
        <f>VLOOKUP(PlayerList[[#This Row],[NZCF ID]],$AP$2:$AQ$3850,2,FALSE)</f>
        <v>M</v>
      </c>
      <c r="AP119" s="71">
        <v>20557</v>
      </c>
      <c r="AQ119" s="71" t="s">
        <v>29</v>
      </c>
    </row>
    <row r="120" spans="13:43" x14ac:dyDescent="0.3">
      <c r="M120" s="75">
        <v>13999</v>
      </c>
      <c r="N120" s="72" t="s">
        <v>344</v>
      </c>
      <c r="O120" s="72" t="s">
        <v>345</v>
      </c>
      <c r="P120" s="73" t="s">
        <v>167</v>
      </c>
      <c r="Q120" s="74">
        <v>1953</v>
      </c>
      <c r="R120" s="73" t="s">
        <v>119</v>
      </c>
      <c r="S120" s="72"/>
      <c r="T120" s="77">
        <v>1117</v>
      </c>
      <c r="U120" s="76" t="s">
        <v>35</v>
      </c>
      <c r="V120" s="77" t="s">
        <v>36</v>
      </c>
      <c r="W120" s="77" t="s">
        <v>36</v>
      </c>
      <c r="X120" s="77">
        <v>108</v>
      </c>
      <c r="Y120" s="78" t="s">
        <v>90</v>
      </c>
      <c r="Z120" s="72"/>
      <c r="AA120" s="77">
        <v>870</v>
      </c>
      <c r="AB120" s="76" t="s">
        <v>35</v>
      </c>
      <c r="AC120" s="77" t="s">
        <v>36</v>
      </c>
      <c r="AD120" s="77" t="s">
        <v>36</v>
      </c>
      <c r="AE120" s="77">
        <v>76</v>
      </c>
      <c r="AF120" s="78" t="s">
        <v>105</v>
      </c>
      <c r="AG120" s="72"/>
      <c r="AH120" s="77">
        <v>4309545</v>
      </c>
      <c r="AI120" s="76" t="s">
        <v>52</v>
      </c>
      <c r="AJ120" s="76" t="s">
        <v>36</v>
      </c>
      <c r="AK120" t="str">
        <f>_xlfn.CONCAT(PlayerList[[#This Row],[First Name]]," ",PlayerList[[#This Row],[Surname]])</f>
        <v>Richard Aylett</v>
      </c>
      <c r="AM120" s="71">
        <f>PlayerList[[#This Row],[Code]]*1</f>
        <v>13999</v>
      </c>
      <c r="AN120" s="71" t="str">
        <f>VLOOKUP(PlayerList[[#This Row],[NZCF ID]],$AP$2:$AQ$3850,2,FALSE)</f>
        <v>M</v>
      </c>
      <c r="AP120" s="71">
        <v>13999</v>
      </c>
      <c r="AQ120" s="71" t="s">
        <v>29</v>
      </c>
    </row>
    <row r="121" spans="13:43" x14ac:dyDescent="0.3">
      <c r="M121" s="75">
        <v>15575</v>
      </c>
      <c r="N121" s="72" t="s">
        <v>4182</v>
      </c>
      <c r="O121" s="72" t="s">
        <v>82</v>
      </c>
      <c r="P121" s="73" t="s">
        <v>49</v>
      </c>
      <c r="Q121" s="74">
        <v>2000</v>
      </c>
      <c r="R121" s="73" t="s">
        <v>35</v>
      </c>
      <c r="S121" s="72"/>
      <c r="T121" s="77" t="s">
        <v>34</v>
      </c>
      <c r="U121" s="76" t="s">
        <v>35</v>
      </c>
      <c r="V121" s="77" t="s">
        <v>36</v>
      </c>
      <c r="W121" s="77" t="s">
        <v>36</v>
      </c>
      <c r="X121" s="77" t="s">
        <v>37</v>
      </c>
      <c r="Y121" s="78" t="s">
        <v>38</v>
      </c>
      <c r="Z121" s="72"/>
      <c r="AA121" s="77">
        <v>1110</v>
      </c>
      <c r="AB121" s="76" t="s">
        <v>35</v>
      </c>
      <c r="AC121" s="77" t="s">
        <v>36</v>
      </c>
      <c r="AD121" s="77" t="s">
        <v>36</v>
      </c>
      <c r="AE121" s="77">
        <v>29</v>
      </c>
      <c r="AF121" s="78" t="s">
        <v>667</v>
      </c>
      <c r="AG121" s="72"/>
      <c r="AH121" s="77">
        <v>4306945</v>
      </c>
      <c r="AI121" s="76" t="s">
        <v>52</v>
      </c>
      <c r="AJ121" s="76" t="s">
        <v>36</v>
      </c>
      <c r="AK121" t="str">
        <f>_xlfn.CONCAT(PlayerList[[#This Row],[First Name]]," ",PlayerList[[#This Row],[Surname]])</f>
        <v>Sebastian Ayson-MacFarlane</v>
      </c>
      <c r="AM121" s="71">
        <f>PlayerList[[#This Row],[Code]]*1</f>
        <v>15575</v>
      </c>
      <c r="AN121" s="71" t="str">
        <f>VLOOKUP(PlayerList[[#This Row],[NZCF ID]],$AP$2:$AQ$3850,2,FALSE)</f>
        <v>M</v>
      </c>
      <c r="AP121" s="71">
        <v>15575</v>
      </c>
      <c r="AQ121" s="71" t="s">
        <v>29</v>
      </c>
    </row>
    <row r="122" spans="13:43" x14ac:dyDescent="0.3">
      <c r="M122" s="75">
        <v>20362</v>
      </c>
      <c r="N122" s="72" t="s">
        <v>346</v>
      </c>
      <c r="O122" s="72" t="s">
        <v>347</v>
      </c>
      <c r="P122" s="73" t="s">
        <v>33</v>
      </c>
      <c r="Q122" s="74">
        <v>2015</v>
      </c>
      <c r="R122" s="73" t="s">
        <v>135</v>
      </c>
      <c r="S122" s="72"/>
      <c r="T122" s="77" t="s">
        <v>34</v>
      </c>
      <c r="U122" s="76" t="s">
        <v>35</v>
      </c>
      <c r="V122" s="77" t="s">
        <v>36</v>
      </c>
      <c r="W122" s="77" t="s">
        <v>36</v>
      </c>
      <c r="X122" s="77" t="s">
        <v>37</v>
      </c>
      <c r="Y122" s="78" t="s">
        <v>38</v>
      </c>
      <c r="Z122" s="72"/>
      <c r="AA122" s="77">
        <v>537</v>
      </c>
      <c r="AB122" s="76" t="s">
        <v>35</v>
      </c>
      <c r="AC122" s="77" t="s">
        <v>36</v>
      </c>
      <c r="AD122" s="77" t="s">
        <v>36</v>
      </c>
      <c r="AE122" s="77">
        <v>29</v>
      </c>
      <c r="AF122" s="78" t="s">
        <v>84</v>
      </c>
      <c r="AG122" s="72"/>
      <c r="AH122" s="77" t="s">
        <v>69</v>
      </c>
      <c r="AI122" s="76" t="s">
        <v>52</v>
      </c>
      <c r="AJ122" s="76" t="s">
        <v>36</v>
      </c>
      <c r="AK122" t="str">
        <f>_xlfn.CONCAT(PlayerList[[#This Row],[First Name]]," ",PlayerList[[#This Row],[Surname]])</f>
        <v>Ryan Zihan Ba</v>
      </c>
      <c r="AM122" s="71">
        <f>PlayerList[[#This Row],[Code]]*1</f>
        <v>20362</v>
      </c>
      <c r="AN122" s="71" t="str">
        <f>VLOOKUP(PlayerList[[#This Row],[NZCF ID]],$AP$2:$AQ$3850,2,FALSE)</f>
        <v>M</v>
      </c>
      <c r="AP122" s="71">
        <v>20362</v>
      </c>
      <c r="AQ122" s="71" t="s">
        <v>29</v>
      </c>
    </row>
    <row r="123" spans="13:43" x14ac:dyDescent="0.3">
      <c r="M123" s="75">
        <v>18461</v>
      </c>
      <c r="N123" s="72" t="s">
        <v>348</v>
      </c>
      <c r="O123" s="72" t="s">
        <v>349</v>
      </c>
      <c r="P123" s="73" t="s">
        <v>190</v>
      </c>
      <c r="Q123" s="74">
        <v>2009</v>
      </c>
      <c r="R123" s="73" t="s">
        <v>135</v>
      </c>
      <c r="S123" s="72"/>
      <c r="T123" s="77">
        <v>792</v>
      </c>
      <c r="U123" s="76" t="s">
        <v>50</v>
      </c>
      <c r="V123" s="77" t="s">
        <v>36</v>
      </c>
      <c r="W123" s="77" t="s">
        <v>36</v>
      </c>
      <c r="X123" s="77">
        <v>7</v>
      </c>
      <c r="Y123" s="78" t="s">
        <v>51</v>
      </c>
      <c r="Z123" s="72"/>
      <c r="AA123" s="77">
        <v>1328</v>
      </c>
      <c r="AB123" s="76" t="s">
        <v>35</v>
      </c>
      <c r="AC123" s="77" t="s">
        <v>36</v>
      </c>
      <c r="AD123" s="77" t="s">
        <v>36</v>
      </c>
      <c r="AE123" s="77">
        <v>27</v>
      </c>
      <c r="AF123" s="78" t="s">
        <v>84</v>
      </c>
      <c r="AG123" s="72"/>
      <c r="AH123" s="77">
        <v>4319400</v>
      </c>
      <c r="AI123" s="76" t="s">
        <v>52</v>
      </c>
      <c r="AJ123" s="76" t="s">
        <v>36</v>
      </c>
      <c r="AK123" t="str">
        <f>_xlfn.CONCAT(PlayerList[[#This Row],[First Name]]," ",PlayerList[[#This Row],[Surname]])</f>
        <v>Hasanli Babaranda</v>
      </c>
      <c r="AM123" s="71">
        <f>PlayerList[[#This Row],[Code]]*1</f>
        <v>18461</v>
      </c>
      <c r="AN123" s="71" t="str">
        <f>VLOOKUP(PlayerList[[#This Row],[NZCF ID]],$AP$2:$AQ$3850,2,FALSE)</f>
        <v>F</v>
      </c>
      <c r="AP123" s="71">
        <v>18461</v>
      </c>
      <c r="AQ123" s="71" t="s">
        <v>45</v>
      </c>
    </row>
    <row r="124" spans="13:43" x14ac:dyDescent="0.3">
      <c r="M124" s="75">
        <v>18282</v>
      </c>
      <c r="N124" s="72" t="s">
        <v>348</v>
      </c>
      <c r="O124" s="72" t="s">
        <v>350</v>
      </c>
      <c r="P124" s="73" t="s">
        <v>190</v>
      </c>
      <c r="Q124" s="74">
        <v>2005</v>
      </c>
      <c r="R124" s="73" t="s">
        <v>135</v>
      </c>
      <c r="S124" s="72"/>
      <c r="T124" s="77">
        <v>1472</v>
      </c>
      <c r="U124" s="76" t="s">
        <v>50</v>
      </c>
      <c r="V124" s="77" t="s">
        <v>36</v>
      </c>
      <c r="W124" s="77" t="s">
        <v>36</v>
      </c>
      <c r="X124" s="77">
        <v>10</v>
      </c>
      <c r="Y124" s="78" t="s">
        <v>154</v>
      </c>
      <c r="Z124" s="72"/>
      <c r="AA124" s="77">
        <v>1535</v>
      </c>
      <c r="AB124" s="76" t="s">
        <v>35</v>
      </c>
      <c r="AC124" s="77" t="s">
        <v>36</v>
      </c>
      <c r="AD124" s="77" t="s">
        <v>36</v>
      </c>
      <c r="AE124" s="77">
        <v>32</v>
      </c>
      <c r="AF124" s="78" t="s">
        <v>154</v>
      </c>
      <c r="AG124" s="72"/>
      <c r="AH124" s="77">
        <v>4319419</v>
      </c>
      <c r="AI124" s="76" t="s">
        <v>52</v>
      </c>
      <c r="AJ124" s="76" t="s">
        <v>36</v>
      </c>
      <c r="AK124" t="str">
        <f>_xlfn.CONCAT(PlayerList[[#This Row],[First Name]]," ",PlayerList[[#This Row],[Surname]])</f>
        <v>Hasnula Babaranda</v>
      </c>
      <c r="AM124" s="71">
        <f>PlayerList[[#This Row],[Code]]*1</f>
        <v>18282</v>
      </c>
      <c r="AN124" s="71" t="str">
        <f>VLOOKUP(PlayerList[[#This Row],[NZCF ID]],$AP$2:$AQ$3850,2,FALSE)</f>
        <v>M</v>
      </c>
      <c r="AP124" s="71">
        <v>18282</v>
      </c>
      <c r="AQ124" s="71" t="s">
        <v>29</v>
      </c>
    </row>
    <row r="125" spans="13:43" x14ac:dyDescent="0.3">
      <c r="M125" s="75">
        <v>18450</v>
      </c>
      <c r="N125" s="72" t="s">
        <v>348</v>
      </c>
      <c r="O125" s="72" t="s">
        <v>351</v>
      </c>
      <c r="P125" s="73" t="s">
        <v>190</v>
      </c>
      <c r="Q125" s="74">
        <v>2015</v>
      </c>
      <c r="R125" s="73" t="s">
        <v>135</v>
      </c>
      <c r="S125" s="72"/>
      <c r="T125" s="77" t="s">
        <v>34</v>
      </c>
      <c r="U125" s="76" t="s">
        <v>35</v>
      </c>
      <c r="V125" s="77" t="s">
        <v>36</v>
      </c>
      <c r="W125" s="77" t="s">
        <v>36</v>
      </c>
      <c r="X125" s="77" t="s">
        <v>37</v>
      </c>
      <c r="Y125" s="78" t="s">
        <v>38</v>
      </c>
      <c r="Z125" s="72"/>
      <c r="AA125" s="77">
        <v>1127</v>
      </c>
      <c r="AB125" s="76" t="s">
        <v>35</v>
      </c>
      <c r="AC125" s="77" t="s">
        <v>36</v>
      </c>
      <c r="AD125" s="77" t="s">
        <v>36</v>
      </c>
      <c r="AE125" s="77">
        <v>21</v>
      </c>
      <c r="AF125" s="78" t="s">
        <v>84</v>
      </c>
      <c r="AG125" s="72"/>
      <c r="AH125" s="77">
        <v>4319613</v>
      </c>
      <c r="AI125" s="76" t="s">
        <v>52</v>
      </c>
      <c r="AJ125" s="76" t="s">
        <v>36</v>
      </c>
      <c r="AK125" t="str">
        <f>_xlfn.CONCAT(PlayerList[[#This Row],[First Name]]," ",PlayerList[[#This Row],[Surname]])</f>
        <v>Okitha Babaranda</v>
      </c>
      <c r="AM125" s="71">
        <f>PlayerList[[#This Row],[Code]]*1</f>
        <v>18450</v>
      </c>
      <c r="AN125" s="71" t="str">
        <f>VLOOKUP(PlayerList[[#This Row],[NZCF ID]],$AP$2:$AQ$3850,2,FALSE)</f>
        <v>M</v>
      </c>
      <c r="AP125" s="71">
        <v>18450</v>
      </c>
      <c r="AQ125" s="71" t="s">
        <v>29</v>
      </c>
    </row>
    <row r="126" spans="13:43" x14ac:dyDescent="0.3">
      <c r="M126" s="75">
        <v>20857</v>
      </c>
      <c r="N126" s="72" t="s">
        <v>352</v>
      </c>
      <c r="O126" s="72" t="s">
        <v>353</v>
      </c>
      <c r="P126" s="73" t="s">
        <v>354</v>
      </c>
      <c r="Q126" s="74">
        <v>2009</v>
      </c>
      <c r="R126" s="73" t="s">
        <v>135</v>
      </c>
      <c r="S126" s="72"/>
      <c r="T126" s="77">
        <v>1047</v>
      </c>
      <c r="U126" s="76" t="s">
        <v>50</v>
      </c>
      <c r="V126" s="77" t="s">
        <v>36</v>
      </c>
      <c r="W126" s="77" t="s">
        <v>36</v>
      </c>
      <c r="X126" s="77">
        <v>4</v>
      </c>
      <c r="Y126" s="78" t="s">
        <v>60</v>
      </c>
      <c r="Z126" s="72"/>
      <c r="AA126" s="77">
        <v>852</v>
      </c>
      <c r="AB126" s="76" t="s">
        <v>50</v>
      </c>
      <c r="AC126" s="77" t="s">
        <v>36</v>
      </c>
      <c r="AD126" s="77" t="s">
        <v>36</v>
      </c>
      <c r="AE126" s="77">
        <v>6</v>
      </c>
      <c r="AF126" s="78" t="s">
        <v>39</v>
      </c>
      <c r="AG126" s="72"/>
      <c r="AH126" s="77">
        <v>4330773</v>
      </c>
      <c r="AI126" s="76" t="s">
        <v>52</v>
      </c>
      <c r="AJ126" s="76" t="s">
        <v>36</v>
      </c>
      <c r="AK126" t="str">
        <f>_xlfn.CONCAT(PlayerList[[#This Row],[First Name]]," ",PlayerList[[#This Row],[Surname]])</f>
        <v>Neha Babu</v>
      </c>
      <c r="AM126" s="71">
        <f>PlayerList[[#This Row],[Code]]*1</f>
        <v>20857</v>
      </c>
      <c r="AN126" s="71" t="str">
        <f>VLOOKUP(PlayerList[[#This Row],[NZCF ID]],$AP$2:$AQ$3850,2,FALSE)</f>
        <v>F</v>
      </c>
      <c r="AP126" s="71">
        <v>20857</v>
      </c>
      <c r="AQ126" s="71" t="s">
        <v>45</v>
      </c>
    </row>
    <row r="127" spans="13:43" x14ac:dyDescent="0.3">
      <c r="M127" s="75">
        <v>22895</v>
      </c>
      <c r="N127" s="72" t="s">
        <v>4183</v>
      </c>
      <c r="O127" s="72" t="s">
        <v>4184</v>
      </c>
      <c r="P127" s="73" t="s">
        <v>83</v>
      </c>
      <c r="Q127" s="74">
        <v>1998</v>
      </c>
      <c r="R127" s="73" t="s">
        <v>35</v>
      </c>
      <c r="S127" s="72"/>
      <c r="T127" s="77">
        <v>1019</v>
      </c>
      <c r="U127" s="76" t="s">
        <v>50</v>
      </c>
      <c r="V127" s="77">
        <v>1</v>
      </c>
      <c r="W127" s="77">
        <v>4</v>
      </c>
      <c r="X127" s="77">
        <v>4</v>
      </c>
      <c r="Y127" s="78" t="s">
        <v>4167</v>
      </c>
      <c r="Z127" s="72"/>
      <c r="AA127" s="77" t="s">
        <v>37</v>
      </c>
      <c r="AB127" s="76" t="s">
        <v>35</v>
      </c>
      <c r="AC127" s="77" t="s">
        <v>36</v>
      </c>
      <c r="AD127" s="77" t="s">
        <v>36</v>
      </c>
      <c r="AE127" s="77" t="s">
        <v>37</v>
      </c>
      <c r="AF127" s="78" t="s">
        <v>38</v>
      </c>
      <c r="AG127" s="72"/>
      <c r="AH127" s="77" t="s">
        <v>69</v>
      </c>
      <c r="AI127" s="76" t="s">
        <v>52</v>
      </c>
      <c r="AJ127" s="76" t="s">
        <v>36</v>
      </c>
      <c r="AK127" t="str">
        <f>_xlfn.CONCAT(PlayerList[[#This Row],[First Name]]," ",PlayerList[[#This Row],[Surname]])</f>
        <v>Suvansh Badoni</v>
      </c>
      <c r="AM127" s="71">
        <f>PlayerList[[#This Row],[Code]]*1</f>
        <v>22895</v>
      </c>
      <c r="AN127" s="71" t="str">
        <f>VLOOKUP(PlayerList[[#This Row],[NZCF ID]],$AP$2:$AQ$3850,2,FALSE)</f>
        <v>M</v>
      </c>
      <c r="AP127" s="71">
        <v>22895</v>
      </c>
      <c r="AQ127" s="71" t="s">
        <v>29</v>
      </c>
    </row>
    <row r="128" spans="13:43" x14ac:dyDescent="0.3">
      <c r="M128" s="75">
        <v>17547</v>
      </c>
      <c r="N128" s="72" t="s">
        <v>355</v>
      </c>
      <c r="O128" s="72" t="s">
        <v>357</v>
      </c>
      <c r="P128" s="73" t="s">
        <v>33</v>
      </c>
      <c r="Q128" s="74">
        <v>2005</v>
      </c>
      <c r="R128" s="73" t="s">
        <v>135</v>
      </c>
      <c r="S128" s="72"/>
      <c r="T128" s="77" t="s">
        <v>34</v>
      </c>
      <c r="U128" s="76" t="s">
        <v>35</v>
      </c>
      <c r="V128" s="77" t="s">
        <v>36</v>
      </c>
      <c r="W128" s="77" t="s">
        <v>36</v>
      </c>
      <c r="X128" s="77" t="s">
        <v>37</v>
      </c>
      <c r="Y128" s="78" t="s">
        <v>38</v>
      </c>
      <c r="Z128" s="72"/>
      <c r="AA128" s="77">
        <v>841</v>
      </c>
      <c r="AB128" s="76" t="s">
        <v>50</v>
      </c>
      <c r="AC128" s="77" t="s">
        <v>36</v>
      </c>
      <c r="AD128" s="77" t="s">
        <v>36</v>
      </c>
      <c r="AE128" s="77">
        <v>7</v>
      </c>
      <c r="AF128" s="78" t="s">
        <v>209</v>
      </c>
      <c r="AG128" s="72"/>
      <c r="AH128" s="77">
        <v>4314263</v>
      </c>
      <c r="AI128" s="76" t="s">
        <v>52</v>
      </c>
      <c r="AJ128" s="76" t="s">
        <v>36</v>
      </c>
      <c r="AK128" t="str">
        <f>_xlfn.CONCAT(PlayerList[[#This Row],[First Name]]," ",PlayerList[[#This Row],[Surname]])</f>
        <v>Terry Bae</v>
      </c>
      <c r="AM128" s="71">
        <f>PlayerList[[#This Row],[Code]]*1</f>
        <v>17547</v>
      </c>
      <c r="AN128" s="71" t="str">
        <f>VLOOKUP(PlayerList[[#This Row],[NZCF ID]],$AP$2:$AQ$3850,2,FALSE)</f>
        <v>M</v>
      </c>
      <c r="AP128" s="71">
        <v>17547</v>
      </c>
      <c r="AQ128" s="71" t="s">
        <v>29</v>
      </c>
    </row>
    <row r="129" spans="13:43" x14ac:dyDescent="0.3">
      <c r="M129" s="75">
        <v>17345</v>
      </c>
      <c r="N129" s="72" t="s">
        <v>358</v>
      </c>
      <c r="O129" s="72" t="s">
        <v>359</v>
      </c>
      <c r="P129" s="73" t="s">
        <v>167</v>
      </c>
      <c r="Q129" s="74">
        <v>2009</v>
      </c>
      <c r="R129" s="73" t="s">
        <v>135</v>
      </c>
      <c r="S129" s="72"/>
      <c r="T129" s="77" t="s">
        <v>34</v>
      </c>
      <c r="U129" s="76" t="s">
        <v>35</v>
      </c>
      <c r="V129" s="77" t="s">
        <v>36</v>
      </c>
      <c r="W129" s="77" t="s">
        <v>36</v>
      </c>
      <c r="X129" s="77" t="s">
        <v>37</v>
      </c>
      <c r="Y129" s="78" t="s">
        <v>38</v>
      </c>
      <c r="Z129" s="72"/>
      <c r="AA129" s="77">
        <v>400</v>
      </c>
      <c r="AB129" s="76" t="s">
        <v>50</v>
      </c>
      <c r="AC129" s="77" t="s">
        <v>36</v>
      </c>
      <c r="AD129" s="77" t="s">
        <v>36</v>
      </c>
      <c r="AE129" s="77">
        <v>7</v>
      </c>
      <c r="AF129" s="78" t="s">
        <v>209</v>
      </c>
      <c r="AG129" s="72"/>
      <c r="AH129" s="77">
        <v>4315537</v>
      </c>
      <c r="AI129" s="76" t="s">
        <v>52</v>
      </c>
      <c r="AJ129" s="76" t="s">
        <v>36</v>
      </c>
      <c r="AK129" t="str">
        <f>_xlfn.CONCAT(PlayerList[[#This Row],[First Name]]," ",PlayerList[[#This Row],[Surname]])</f>
        <v>Jerry Bai</v>
      </c>
      <c r="AM129" s="71">
        <f>PlayerList[[#This Row],[Code]]*1</f>
        <v>17345</v>
      </c>
      <c r="AN129" s="71" t="str">
        <f>VLOOKUP(PlayerList[[#This Row],[NZCF ID]],$AP$2:$AQ$3850,2,FALSE)</f>
        <v>M</v>
      </c>
      <c r="AP129" s="71">
        <v>17345</v>
      </c>
      <c r="AQ129" s="71" t="s">
        <v>29</v>
      </c>
    </row>
    <row r="130" spans="13:43" x14ac:dyDescent="0.3">
      <c r="M130" s="75">
        <v>15881</v>
      </c>
      <c r="N130" s="72" t="s">
        <v>1112</v>
      </c>
      <c r="O130" s="72" t="s">
        <v>421</v>
      </c>
      <c r="P130" s="73" t="s">
        <v>83</v>
      </c>
      <c r="Q130" s="74">
        <v>1977</v>
      </c>
      <c r="R130" s="73" t="s">
        <v>35</v>
      </c>
      <c r="S130" s="72"/>
      <c r="T130" s="77">
        <v>951</v>
      </c>
      <c r="U130" s="76" t="s">
        <v>35</v>
      </c>
      <c r="V130" s="77" t="s">
        <v>36</v>
      </c>
      <c r="W130" s="77" t="s">
        <v>36</v>
      </c>
      <c r="X130" s="77">
        <v>26</v>
      </c>
      <c r="Y130" s="78" t="s">
        <v>583</v>
      </c>
      <c r="Z130" s="72"/>
      <c r="AA130" s="77" t="s">
        <v>37</v>
      </c>
      <c r="AB130" s="76" t="s">
        <v>35</v>
      </c>
      <c r="AC130" s="77" t="s">
        <v>36</v>
      </c>
      <c r="AD130" s="77" t="s">
        <v>36</v>
      </c>
      <c r="AE130" s="77" t="s">
        <v>37</v>
      </c>
      <c r="AF130" s="78" t="s">
        <v>38</v>
      </c>
      <c r="AG130" s="72"/>
      <c r="AH130" s="77" t="s">
        <v>69</v>
      </c>
      <c r="AI130" s="76" t="s">
        <v>52</v>
      </c>
      <c r="AJ130" s="76" t="s">
        <v>36</v>
      </c>
      <c r="AK130" t="str">
        <f>_xlfn.CONCAT(PlayerList[[#This Row],[First Name]]," ",PlayerList[[#This Row],[Surname]])</f>
        <v>Daniel Bailey</v>
      </c>
      <c r="AM130" s="71">
        <f>PlayerList[[#This Row],[Code]]*1</f>
        <v>15881</v>
      </c>
      <c r="AN130" s="71" t="str">
        <f>VLOOKUP(PlayerList[[#This Row],[NZCF ID]],$AP$2:$AQ$3850,2,FALSE)</f>
        <v>M</v>
      </c>
      <c r="AP130" s="71">
        <v>15881</v>
      </c>
      <c r="AQ130" s="71" t="s">
        <v>29</v>
      </c>
    </row>
    <row r="131" spans="13:43" x14ac:dyDescent="0.3">
      <c r="M131" s="75">
        <v>17639</v>
      </c>
      <c r="N131" s="72" t="s">
        <v>361</v>
      </c>
      <c r="O131" s="72" t="s">
        <v>362</v>
      </c>
      <c r="P131" s="73" t="s">
        <v>335</v>
      </c>
      <c r="Q131" s="74">
        <v>1976</v>
      </c>
      <c r="R131" s="73" t="s">
        <v>35</v>
      </c>
      <c r="S131" s="72"/>
      <c r="T131" s="77">
        <v>922</v>
      </c>
      <c r="U131" s="76" t="s">
        <v>50</v>
      </c>
      <c r="V131" s="77" t="s">
        <v>36</v>
      </c>
      <c r="W131" s="77" t="s">
        <v>36</v>
      </c>
      <c r="X131" s="77">
        <v>3</v>
      </c>
      <c r="Y131" s="78" t="s">
        <v>232</v>
      </c>
      <c r="Z131" s="72"/>
      <c r="AA131" s="77" t="s">
        <v>37</v>
      </c>
      <c r="AB131" s="76" t="s">
        <v>35</v>
      </c>
      <c r="AC131" s="77" t="s">
        <v>36</v>
      </c>
      <c r="AD131" s="77" t="s">
        <v>36</v>
      </c>
      <c r="AE131" s="77" t="s">
        <v>37</v>
      </c>
      <c r="AF131" s="78" t="s">
        <v>38</v>
      </c>
      <c r="AG131" s="72"/>
      <c r="AH131" s="77" t="s">
        <v>69</v>
      </c>
      <c r="AI131" s="76" t="s">
        <v>52</v>
      </c>
      <c r="AJ131" s="76" t="s">
        <v>36</v>
      </c>
      <c r="AK131" t="str">
        <f>_xlfn.CONCAT(PlayerList[[#This Row],[First Name]]," ",PlayerList[[#This Row],[Surname]])</f>
        <v>Bronson Baker</v>
      </c>
      <c r="AM131" s="71">
        <f>PlayerList[[#This Row],[Code]]*1</f>
        <v>17639</v>
      </c>
      <c r="AN131" s="71" t="str">
        <f>VLOOKUP(PlayerList[[#This Row],[NZCF ID]],$AP$2:$AQ$3850,2,FALSE)</f>
        <v>M</v>
      </c>
      <c r="AP131" s="71">
        <v>17639</v>
      </c>
      <c r="AQ131" s="71" t="s">
        <v>29</v>
      </c>
    </row>
    <row r="132" spans="13:43" x14ac:dyDescent="0.3">
      <c r="M132" s="75">
        <v>16929</v>
      </c>
      <c r="N132" s="72" t="s">
        <v>361</v>
      </c>
      <c r="O132" s="72" t="s">
        <v>363</v>
      </c>
      <c r="P132" s="73" t="s">
        <v>74</v>
      </c>
      <c r="Q132" s="74">
        <v>2004</v>
      </c>
      <c r="R132" s="73" t="s">
        <v>35</v>
      </c>
      <c r="S132" s="72"/>
      <c r="T132" s="77">
        <v>2109</v>
      </c>
      <c r="U132" s="76" t="s">
        <v>35</v>
      </c>
      <c r="V132" s="77">
        <v>3</v>
      </c>
      <c r="W132" s="77">
        <v>18</v>
      </c>
      <c r="X132" s="77">
        <v>360</v>
      </c>
      <c r="Y132" s="78" t="s">
        <v>4167</v>
      </c>
      <c r="Z132" s="72"/>
      <c r="AA132" s="77">
        <v>1795</v>
      </c>
      <c r="AB132" s="76" t="s">
        <v>35</v>
      </c>
      <c r="AC132" s="77">
        <v>2</v>
      </c>
      <c r="AD132" s="77">
        <v>11</v>
      </c>
      <c r="AE132" s="77">
        <v>127</v>
      </c>
      <c r="AF132" s="78" t="s">
        <v>4167</v>
      </c>
      <c r="AG132" s="72"/>
      <c r="AH132" s="77">
        <v>4311116</v>
      </c>
      <c r="AI132" s="76" t="s">
        <v>52</v>
      </c>
      <c r="AJ132" s="76" t="s">
        <v>364</v>
      </c>
      <c r="AK132" t="str">
        <f>_xlfn.CONCAT(PlayerList[[#This Row],[First Name]]," ",PlayerList[[#This Row],[Surname]])</f>
        <v>Ilias Angelo (Leo) Baker</v>
      </c>
      <c r="AM132" s="71">
        <f>PlayerList[[#This Row],[Code]]*1</f>
        <v>16929</v>
      </c>
      <c r="AN132" s="71" t="str">
        <f>VLOOKUP(PlayerList[[#This Row],[NZCF ID]],$AP$2:$AQ$3850,2,FALSE)</f>
        <v>M</v>
      </c>
      <c r="AP132" s="71">
        <v>16929</v>
      </c>
      <c r="AQ132" s="71" t="s">
        <v>29</v>
      </c>
    </row>
    <row r="133" spans="13:43" x14ac:dyDescent="0.3">
      <c r="M133" s="75">
        <v>15839</v>
      </c>
      <c r="N133" s="72" t="s">
        <v>361</v>
      </c>
      <c r="O133" s="72" t="s">
        <v>365</v>
      </c>
      <c r="P133" s="73" t="s">
        <v>83</v>
      </c>
      <c r="Q133" s="74">
        <v>1989</v>
      </c>
      <c r="R133" s="73" t="s">
        <v>35</v>
      </c>
      <c r="S133" s="72"/>
      <c r="T133" s="77">
        <v>1600</v>
      </c>
      <c r="U133" s="76" t="s">
        <v>35</v>
      </c>
      <c r="V133" s="77" t="s">
        <v>36</v>
      </c>
      <c r="W133" s="77" t="s">
        <v>36</v>
      </c>
      <c r="X133" s="77">
        <v>54</v>
      </c>
      <c r="Y133" s="78" t="s">
        <v>39</v>
      </c>
      <c r="Z133" s="72"/>
      <c r="AA133" s="77" t="s">
        <v>37</v>
      </c>
      <c r="AB133" s="76" t="s">
        <v>35</v>
      </c>
      <c r="AC133" s="77" t="s">
        <v>36</v>
      </c>
      <c r="AD133" s="77" t="s">
        <v>36</v>
      </c>
      <c r="AE133" s="77" t="s">
        <v>37</v>
      </c>
      <c r="AF133" s="78" t="s">
        <v>38</v>
      </c>
      <c r="AG133" s="72"/>
      <c r="AH133" s="77" t="s">
        <v>69</v>
      </c>
      <c r="AI133" s="76" t="s">
        <v>52</v>
      </c>
      <c r="AJ133" s="76" t="s">
        <v>36</v>
      </c>
      <c r="AK133" t="str">
        <f>_xlfn.CONCAT(PlayerList[[#This Row],[First Name]]," ",PlayerList[[#This Row],[Surname]])</f>
        <v>Jack Baker</v>
      </c>
      <c r="AM133" s="71">
        <f>PlayerList[[#This Row],[Code]]*1</f>
        <v>15839</v>
      </c>
      <c r="AN133" s="71" t="str">
        <f>VLOOKUP(PlayerList[[#This Row],[NZCF ID]],$AP$2:$AQ$3850,2,FALSE)</f>
        <v>M</v>
      </c>
      <c r="AP133" s="71">
        <v>15839</v>
      </c>
      <c r="AQ133" s="71" t="s">
        <v>29</v>
      </c>
    </row>
    <row r="134" spans="13:43" x14ac:dyDescent="0.3">
      <c r="M134" s="75">
        <v>18532</v>
      </c>
      <c r="N134" s="72" t="s">
        <v>361</v>
      </c>
      <c r="O134" s="72" t="s">
        <v>366</v>
      </c>
      <c r="P134" s="73" t="s">
        <v>49</v>
      </c>
      <c r="Q134" s="74">
        <v>2009</v>
      </c>
      <c r="R134" s="73" t="s">
        <v>135</v>
      </c>
      <c r="S134" s="72"/>
      <c r="T134" s="77" t="s">
        <v>34</v>
      </c>
      <c r="U134" s="76" t="s">
        <v>35</v>
      </c>
      <c r="V134" s="77" t="s">
        <v>36</v>
      </c>
      <c r="W134" s="77" t="s">
        <v>36</v>
      </c>
      <c r="X134" s="77" t="s">
        <v>37</v>
      </c>
      <c r="Y134" s="78" t="s">
        <v>38</v>
      </c>
      <c r="Z134" s="72"/>
      <c r="AA134" s="77">
        <v>794</v>
      </c>
      <c r="AB134" s="76" t="s">
        <v>50</v>
      </c>
      <c r="AC134" s="77" t="s">
        <v>36</v>
      </c>
      <c r="AD134" s="77" t="s">
        <v>36</v>
      </c>
      <c r="AE134" s="77">
        <v>12</v>
      </c>
      <c r="AF134" s="78" t="s">
        <v>173</v>
      </c>
      <c r="AG134" s="72"/>
      <c r="AH134" s="77" t="s">
        <v>69</v>
      </c>
      <c r="AI134" s="76" t="s">
        <v>52</v>
      </c>
      <c r="AJ134" s="76" t="s">
        <v>36</v>
      </c>
      <c r="AK134" t="str">
        <f>_xlfn.CONCAT(PlayerList[[#This Row],[First Name]]," ",PlayerList[[#This Row],[Surname]])</f>
        <v>Trafford Baker</v>
      </c>
      <c r="AM134" s="71">
        <f>PlayerList[[#This Row],[Code]]*1</f>
        <v>18532</v>
      </c>
      <c r="AN134" s="71" t="str">
        <f>VLOOKUP(PlayerList[[#This Row],[NZCF ID]],$AP$2:$AQ$3850,2,FALSE)</f>
        <v>M</v>
      </c>
      <c r="AP134" s="71">
        <v>18532</v>
      </c>
      <c r="AQ134" s="71" t="s">
        <v>29</v>
      </c>
    </row>
    <row r="135" spans="13:43" x14ac:dyDescent="0.3">
      <c r="M135" s="75">
        <v>21009</v>
      </c>
      <c r="N135" s="72" t="s">
        <v>367</v>
      </c>
      <c r="O135" s="72" t="s">
        <v>368</v>
      </c>
      <c r="P135" s="73" t="s">
        <v>83</v>
      </c>
      <c r="Q135" s="74">
        <v>2009</v>
      </c>
      <c r="R135" s="73" t="s">
        <v>135</v>
      </c>
      <c r="S135" s="72"/>
      <c r="T135" s="77">
        <v>1493</v>
      </c>
      <c r="U135" s="76" t="s">
        <v>35</v>
      </c>
      <c r="V135" s="77">
        <v>3</v>
      </c>
      <c r="W135" s="77">
        <v>16</v>
      </c>
      <c r="X135" s="77">
        <v>28</v>
      </c>
      <c r="Y135" s="78" t="s">
        <v>4167</v>
      </c>
      <c r="Z135" s="72"/>
      <c r="AA135" s="77">
        <v>1423</v>
      </c>
      <c r="AB135" s="76" t="s">
        <v>50</v>
      </c>
      <c r="AC135" s="77">
        <v>2</v>
      </c>
      <c r="AD135" s="77">
        <v>12</v>
      </c>
      <c r="AE135" s="77">
        <v>18</v>
      </c>
      <c r="AF135" s="78" t="s">
        <v>4167</v>
      </c>
      <c r="AG135" s="72"/>
      <c r="AH135" s="77">
        <v>4332636</v>
      </c>
      <c r="AI135" s="76" t="s">
        <v>52</v>
      </c>
      <c r="AJ135" s="76" t="s">
        <v>36</v>
      </c>
      <c r="AK135" t="str">
        <f>_xlfn.CONCAT(PlayerList[[#This Row],[First Name]]," ",PlayerList[[#This Row],[Surname]])</f>
        <v>Nenian Bakiyaraj</v>
      </c>
      <c r="AM135" s="71">
        <f>PlayerList[[#This Row],[Code]]*1</f>
        <v>21009</v>
      </c>
      <c r="AN135" s="71" t="str">
        <f>VLOOKUP(PlayerList[[#This Row],[NZCF ID]],$AP$2:$AQ$3850,2,FALSE)</f>
        <v>M</v>
      </c>
      <c r="AP135" s="71">
        <v>21009</v>
      </c>
      <c r="AQ135" s="71" t="s">
        <v>29</v>
      </c>
    </row>
    <row r="136" spans="13:43" x14ac:dyDescent="0.3">
      <c r="M136" s="75">
        <v>18515</v>
      </c>
      <c r="N136" s="72" t="s">
        <v>369</v>
      </c>
      <c r="O136" s="72" t="s">
        <v>370</v>
      </c>
      <c r="P136" s="73" t="s">
        <v>74</v>
      </c>
      <c r="Q136" s="74">
        <v>2010</v>
      </c>
      <c r="R136" s="73" t="s">
        <v>135</v>
      </c>
      <c r="S136" s="72"/>
      <c r="T136" s="77">
        <v>1541</v>
      </c>
      <c r="U136" s="76" t="s">
        <v>35</v>
      </c>
      <c r="V136" s="77" t="s">
        <v>36</v>
      </c>
      <c r="W136" s="77" t="s">
        <v>36</v>
      </c>
      <c r="X136" s="77">
        <v>39</v>
      </c>
      <c r="Y136" s="78" t="s">
        <v>60</v>
      </c>
      <c r="Z136" s="72"/>
      <c r="AA136" s="77">
        <v>1307</v>
      </c>
      <c r="AB136" s="76" t="s">
        <v>35</v>
      </c>
      <c r="AC136" s="77">
        <v>2</v>
      </c>
      <c r="AD136" s="77">
        <v>11</v>
      </c>
      <c r="AE136" s="77">
        <v>168</v>
      </c>
      <c r="AF136" s="78" t="s">
        <v>4167</v>
      </c>
      <c r="AG136" s="72"/>
      <c r="AH136" s="77">
        <v>4324951</v>
      </c>
      <c r="AI136" s="76" t="s">
        <v>52</v>
      </c>
      <c r="AJ136" s="76" t="s">
        <v>36</v>
      </c>
      <c r="AK136" t="str">
        <f>_xlfn.CONCAT(PlayerList[[#This Row],[First Name]]," ",PlayerList[[#This Row],[Surname]])</f>
        <v>Vihaan Bala</v>
      </c>
      <c r="AM136" s="71">
        <f>PlayerList[[#This Row],[Code]]*1</f>
        <v>18515</v>
      </c>
      <c r="AN136" s="71" t="str">
        <f>VLOOKUP(PlayerList[[#This Row],[NZCF ID]],$AP$2:$AQ$3850,2,FALSE)</f>
        <v>M</v>
      </c>
      <c r="AP136" s="71">
        <v>18515</v>
      </c>
      <c r="AQ136" s="71" t="s">
        <v>29</v>
      </c>
    </row>
    <row r="137" spans="13:43" x14ac:dyDescent="0.3">
      <c r="M137" s="75">
        <v>20785</v>
      </c>
      <c r="N137" s="72" t="s">
        <v>371</v>
      </c>
      <c r="O137" s="72" t="s">
        <v>372</v>
      </c>
      <c r="P137" s="73" t="s">
        <v>167</v>
      </c>
      <c r="Q137" s="74">
        <v>2014</v>
      </c>
      <c r="R137" s="73" t="s">
        <v>135</v>
      </c>
      <c r="S137" s="72"/>
      <c r="T137" s="77" t="s">
        <v>34</v>
      </c>
      <c r="U137" s="76" t="s">
        <v>35</v>
      </c>
      <c r="V137" s="77" t="s">
        <v>36</v>
      </c>
      <c r="W137" s="77" t="s">
        <v>36</v>
      </c>
      <c r="X137" s="77" t="s">
        <v>37</v>
      </c>
      <c r="Y137" s="78" t="s">
        <v>38</v>
      </c>
      <c r="Z137" s="72"/>
      <c r="AA137" s="77">
        <v>934</v>
      </c>
      <c r="AB137" s="76" t="s">
        <v>35</v>
      </c>
      <c r="AC137" s="77">
        <v>2</v>
      </c>
      <c r="AD137" s="77">
        <v>7</v>
      </c>
      <c r="AE137" s="77">
        <v>31</v>
      </c>
      <c r="AF137" s="78" t="s">
        <v>4167</v>
      </c>
      <c r="AG137" s="72"/>
      <c r="AH137" s="77">
        <v>4331648</v>
      </c>
      <c r="AI137" s="76" t="s">
        <v>52</v>
      </c>
      <c r="AJ137" s="76" t="s">
        <v>36</v>
      </c>
      <c r="AK137" t="str">
        <f>_xlfn.CONCAT(PlayerList[[#This Row],[First Name]]," ",PlayerList[[#This Row],[Surname]])</f>
        <v>Aarav Balaji</v>
      </c>
      <c r="AM137" s="71">
        <f>PlayerList[[#This Row],[Code]]*1</f>
        <v>20785</v>
      </c>
      <c r="AN137" s="71" t="str">
        <f>VLOOKUP(PlayerList[[#This Row],[NZCF ID]],$AP$2:$AQ$3850,2,FALSE)</f>
        <v>M</v>
      </c>
      <c r="AP137" s="71">
        <v>20785</v>
      </c>
      <c r="AQ137" s="71" t="s">
        <v>29</v>
      </c>
    </row>
    <row r="138" spans="13:43" x14ac:dyDescent="0.3">
      <c r="M138" s="75">
        <v>16765</v>
      </c>
      <c r="N138" s="72" t="s">
        <v>373</v>
      </c>
      <c r="O138" s="72" t="s">
        <v>374</v>
      </c>
      <c r="P138" s="73" t="s">
        <v>354</v>
      </c>
      <c r="Q138" s="74">
        <v>1993</v>
      </c>
      <c r="R138" s="73" t="s">
        <v>35</v>
      </c>
      <c r="S138" s="72"/>
      <c r="T138" s="77">
        <v>1564</v>
      </c>
      <c r="U138" s="76" t="s">
        <v>35</v>
      </c>
      <c r="V138" s="77">
        <v>2</v>
      </c>
      <c r="W138" s="77">
        <v>14</v>
      </c>
      <c r="X138" s="77">
        <v>156</v>
      </c>
      <c r="Y138" s="78" t="s">
        <v>4167</v>
      </c>
      <c r="Z138" s="72"/>
      <c r="AA138" s="77">
        <v>1470</v>
      </c>
      <c r="AB138" s="76" t="s">
        <v>35</v>
      </c>
      <c r="AC138" s="77" t="s">
        <v>36</v>
      </c>
      <c r="AD138" s="77" t="s">
        <v>36</v>
      </c>
      <c r="AE138" s="77">
        <v>44</v>
      </c>
      <c r="AF138" s="78" t="s">
        <v>154</v>
      </c>
      <c r="AG138" s="72"/>
      <c r="AH138" s="77">
        <v>4317629</v>
      </c>
      <c r="AI138" s="76" t="s">
        <v>52</v>
      </c>
      <c r="AJ138" s="76" t="s">
        <v>36</v>
      </c>
      <c r="AK138" t="str">
        <f>_xlfn.CONCAT(PlayerList[[#This Row],[First Name]]," ",PlayerList[[#This Row],[Surname]])</f>
        <v>Raj Balakeyan</v>
      </c>
      <c r="AM138" s="71">
        <f>PlayerList[[#This Row],[Code]]*1</f>
        <v>16765</v>
      </c>
      <c r="AN138" s="71" t="str">
        <f>VLOOKUP(PlayerList[[#This Row],[NZCF ID]],$AP$2:$AQ$3850,2,FALSE)</f>
        <v>M</v>
      </c>
      <c r="AP138" s="71">
        <v>16765</v>
      </c>
      <c r="AQ138" s="71" t="s">
        <v>29</v>
      </c>
    </row>
    <row r="139" spans="13:43" x14ac:dyDescent="0.3">
      <c r="M139" s="75">
        <v>20157</v>
      </c>
      <c r="N139" s="72" t="s">
        <v>375</v>
      </c>
      <c r="O139" s="72" t="s">
        <v>376</v>
      </c>
      <c r="P139" s="73" t="s">
        <v>115</v>
      </c>
      <c r="Q139" s="74">
        <v>2008</v>
      </c>
      <c r="R139" s="73" t="s">
        <v>135</v>
      </c>
      <c r="S139" s="72"/>
      <c r="T139" s="77">
        <v>1255</v>
      </c>
      <c r="U139" s="76" t="s">
        <v>50</v>
      </c>
      <c r="V139" s="77" t="s">
        <v>36</v>
      </c>
      <c r="W139" s="77" t="s">
        <v>36</v>
      </c>
      <c r="X139" s="77">
        <v>8</v>
      </c>
      <c r="Y139" s="78" t="s">
        <v>84</v>
      </c>
      <c r="Z139" s="72"/>
      <c r="AA139" s="77">
        <v>1278</v>
      </c>
      <c r="AB139" s="76" t="s">
        <v>35</v>
      </c>
      <c r="AC139" s="77" t="s">
        <v>36</v>
      </c>
      <c r="AD139" s="77" t="s">
        <v>36</v>
      </c>
      <c r="AE139" s="77">
        <v>24</v>
      </c>
      <c r="AF139" s="78" t="s">
        <v>84</v>
      </c>
      <c r="AG139" s="72"/>
      <c r="AH139" s="77">
        <v>4328248</v>
      </c>
      <c r="AI139" s="76" t="s">
        <v>52</v>
      </c>
      <c r="AJ139" s="76" t="s">
        <v>36</v>
      </c>
      <c r="AK139" t="str">
        <f>_xlfn.CONCAT(PlayerList[[#This Row],[First Name]]," ",PlayerList[[#This Row],[Surname]])</f>
        <v>Sean Balbalin</v>
      </c>
      <c r="AM139" s="71">
        <f>PlayerList[[#This Row],[Code]]*1</f>
        <v>20157</v>
      </c>
      <c r="AN139" s="71" t="str">
        <f>VLOOKUP(PlayerList[[#This Row],[NZCF ID]],$AP$2:$AQ$3850,2,FALSE)</f>
        <v>M</v>
      </c>
      <c r="AP139" s="71">
        <v>20157</v>
      </c>
      <c r="AQ139" s="71" t="s">
        <v>29</v>
      </c>
    </row>
    <row r="140" spans="13:43" x14ac:dyDescent="0.3">
      <c r="M140" s="75">
        <v>20574</v>
      </c>
      <c r="N140" s="72" t="s">
        <v>377</v>
      </c>
      <c r="O140" s="72" t="s">
        <v>378</v>
      </c>
      <c r="P140" s="73" t="s">
        <v>161</v>
      </c>
      <c r="Q140" s="74">
        <v>2017</v>
      </c>
      <c r="R140" s="73" t="s">
        <v>135</v>
      </c>
      <c r="S140" s="72"/>
      <c r="T140" s="77" t="s">
        <v>34</v>
      </c>
      <c r="U140" s="76" t="s">
        <v>35</v>
      </c>
      <c r="V140" s="77" t="s">
        <v>36</v>
      </c>
      <c r="W140" s="77" t="s">
        <v>36</v>
      </c>
      <c r="X140" s="77" t="s">
        <v>37</v>
      </c>
      <c r="Y140" s="78" t="s">
        <v>38</v>
      </c>
      <c r="Z140" s="72"/>
      <c r="AA140" s="77">
        <v>685</v>
      </c>
      <c r="AB140" s="76" t="s">
        <v>50</v>
      </c>
      <c r="AC140" s="77" t="s">
        <v>36</v>
      </c>
      <c r="AD140" s="77" t="s">
        <v>36</v>
      </c>
      <c r="AE140" s="77">
        <v>4</v>
      </c>
      <c r="AF140" s="78" t="s">
        <v>61</v>
      </c>
      <c r="AG140" s="72"/>
      <c r="AH140" s="77" t="s">
        <v>69</v>
      </c>
      <c r="AI140" s="76" t="s">
        <v>52</v>
      </c>
      <c r="AJ140" s="76" t="s">
        <v>36</v>
      </c>
      <c r="AK140" t="str">
        <f>_xlfn.CONCAT(PlayerList[[#This Row],[First Name]]," ",PlayerList[[#This Row],[Surname]])</f>
        <v>Lachlan Balderstone</v>
      </c>
      <c r="AM140" s="71">
        <f>PlayerList[[#This Row],[Code]]*1</f>
        <v>20574</v>
      </c>
      <c r="AN140" s="71" t="str">
        <f>VLOOKUP(PlayerList[[#This Row],[NZCF ID]],$AP$2:$AQ$3850,2,FALSE)</f>
        <v>M</v>
      </c>
      <c r="AP140" s="71">
        <v>20574</v>
      </c>
      <c r="AQ140" s="71" t="s">
        <v>29</v>
      </c>
    </row>
    <row r="141" spans="13:43" x14ac:dyDescent="0.3">
      <c r="M141" s="75">
        <v>20558</v>
      </c>
      <c r="N141" s="72" t="s">
        <v>380</v>
      </c>
      <c r="O141" s="72" t="s">
        <v>381</v>
      </c>
      <c r="P141" s="73" t="s">
        <v>33</v>
      </c>
      <c r="Q141" s="74">
        <v>2010</v>
      </c>
      <c r="R141" s="73" t="s">
        <v>135</v>
      </c>
      <c r="S141" s="72"/>
      <c r="T141" s="77">
        <v>1361</v>
      </c>
      <c r="U141" s="76" t="s">
        <v>50</v>
      </c>
      <c r="V141" s="77" t="s">
        <v>36</v>
      </c>
      <c r="W141" s="77" t="s">
        <v>36</v>
      </c>
      <c r="X141" s="77">
        <v>6</v>
      </c>
      <c r="Y141" s="78" t="s">
        <v>61</v>
      </c>
      <c r="Z141" s="72"/>
      <c r="AA141" s="77" t="s">
        <v>37</v>
      </c>
      <c r="AB141" s="76" t="s">
        <v>35</v>
      </c>
      <c r="AC141" s="77" t="s">
        <v>36</v>
      </c>
      <c r="AD141" s="77" t="s">
        <v>36</v>
      </c>
      <c r="AE141" s="77" t="s">
        <v>37</v>
      </c>
      <c r="AF141" s="78" t="s">
        <v>38</v>
      </c>
      <c r="AG141" s="72"/>
      <c r="AH141" s="77">
        <v>29921511</v>
      </c>
      <c r="AI141" s="76" t="s">
        <v>382</v>
      </c>
      <c r="AJ141" s="76" t="s">
        <v>36</v>
      </c>
      <c r="AK141" t="str">
        <f>_xlfn.CONCAT(PlayerList[[#This Row],[First Name]]," ",PlayerList[[#This Row],[Surname]])</f>
        <v>Prathibha Nethsarani Bandara</v>
      </c>
      <c r="AM141" s="71">
        <f>PlayerList[[#This Row],[Code]]*1</f>
        <v>20558</v>
      </c>
      <c r="AN141" s="71" t="str">
        <f>VLOOKUP(PlayerList[[#This Row],[NZCF ID]],$AP$2:$AQ$3850,2,FALSE)</f>
        <v>F</v>
      </c>
      <c r="AP141" s="71">
        <v>20558</v>
      </c>
      <c r="AQ141" s="71" t="s">
        <v>45</v>
      </c>
    </row>
    <row r="142" spans="13:43" x14ac:dyDescent="0.3">
      <c r="M142" s="75">
        <v>20352</v>
      </c>
      <c r="N142" s="72" t="s">
        <v>383</v>
      </c>
      <c r="O142" s="72" t="s">
        <v>384</v>
      </c>
      <c r="P142" s="73" t="s">
        <v>74</v>
      </c>
      <c r="Q142" s="74">
        <v>2010</v>
      </c>
      <c r="R142" s="73" t="s">
        <v>135</v>
      </c>
      <c r="S142" s="72"/>
      <c r="T142" s="77" t="s">
        <v>34</v>
      </c>
      <c r="U142" s="76" t="s">
        <v>35</v>
      </c>
      <c r="V142" s="77" t="s">
        <v>36</v>
      </c>
      <c r="W142" s="77" t="s">
        <v>36</v>
      </c>
      <c r="X142" s="77" t="s">
        <v>37</v>
      </c>
      <c r="Y142" s="78" t="s">
        <v>38</v>
      </c>
      <c r="Z142" s="72"/>
      <c r="AA142" s="77">
        <v>515</v>
      </c>
      <c r="AB142" s="76" t="s">
        <v>50</v>
      </c>
      <c r="AC142" s="77" t="s">
        <v>36</v>
      </c>
      <c r="AD142" s="77" t="s">
        <v>36</v>
      </c>
      <c r="AE142" s="77">
        <v>6</v>
      </c>
      <c r="AF142" s="78" t="s">
        <v>150</v>
      </c>
      <c r="AG142" s="72"/>
      <c r="AH142" s="77" t="s">
        <v>69</v>
      </c>
      <c r="AI142" s="76" t="s">
        <v>52</v>
      </c>
      <c r="AJ142" s="76" t="s">
        <v>36</v>
      </c>
      <c r="AK142" t="str">
        <f>_xlfn.CONCAT(PlayerList[[#This Row],[First Name]]," ",PlayerList[[#This Row],[Surname]])</f>
        <v>Aikantika Banerjee</v>
      </c>
      <c r="AM142" s="71">
        <f>PlayerList[[#This Row],[Code]]*1</f>
        <v>20352</v>
      </c>
      <c r="AN142" s="71" t="str">
        <f>VLOOKUP(PlayerList[[#This Row],[NZCF ID]],$AP$2:$AQ$3850,2,FALSE)</f>
        <v>F</v>
      </c>
      <c r="AP142" s="71">
        <v>20352</v>
      </c>
      <c r="AQ142" s="71" t="s">
        <v>45</v>
      </c>
    </row>
    <row r="143" spans="13:43" x14ac:dyDescent="0.3">
      <c r="M143" s="75">
        <v>20358</v>
      </c>
      <c r="N143" s="72" t="s">
        <v>383</v>
      </c>
      <c r="O143" s="72" t="s">
        <v>385</v>
      </c>
      <c r="P143" s="73" t="s">
        <v>74</v>
      </c>
      <c r="Q143" s="74">
        <v>2017</v>
      </c>
      <c r="R143" s="73" t="s">
        <v>135</v>
      </c>
      <c r="S143" s="72"/>
      <c r="T143" s="77" t="s">
        <v>34</v>
      </c>
      <c r="U143" s="76" t="s">
        <v>35</v>
      </c>
      <c r="V143" s="77" t="s">
        <v>36</v>
      </c>
      <c r="W143" s="77" t="s">
        <v>36</v>
      </c>
      <c r="X143" s="77" t="s">
        <v>37</v>
      </c>
      <c r="Y143" s="78" t="s">
        <v>38</v>
      </c>
      <c r="Z143" s="72"/>
      <c r="AA143" s="77">
        <v>400</v>
      </c>
      <c r="AB143" s="76" t="s">
        <v>50</v>
      </c>
      <c r="AC143" s="77" t="s">
        <v>36</v>
      </c>
      <c r="AD143" s="77" t="s">
        <v>36</v>
      </c>
      <c r="AE143" s="77">
        <v>12</v>
      </c>
      <c r="AF143" s="78" t="s">
        <v>61</v>
      </c>
      <c r="AG143" s="72"/>
      <c r="AH143" s="77" t="s">
        <v>69</v>
      </c>
      <c r="AI143" s="76" t="s">
        <v>52</v>
      </c>
      <c r="AJ143" s="76" t="s">
        <v>36</v>
      </c>
      <c r="AK143" t="str">
        <f>_xlfn.CONCAT(PlayerList[[#This Row],[First Name]]," ",PlayerList[[#This Row],[Surname]])</f>
        <v>Aikayan Banerjee</v>
      </c>
      <c r="AM143" s="71">
        <f>PlayerList[[#This Row],[Code]]*1</f>
        <v>20358</v>
      </c>
      <c r="AN143" s="71" t="str">
        <f>VLOOKUP(PlayerList[[#This Row],[NZCF ID]],$AP$2:$AQ$3850,2,FALSE)</f>
        <v>M</v>
      </c>
      <c r="AP143" s="71">
        <v>20358</v>
      </c>
      <c r="AQ143" s="71" t="s">
        <v>29</v>
      </c>
    </row>
    <row r="144" spans="13:43" x14ac:dyDescent="0.3">
      <c r="M144" s="75">
        <v>20455</v>
      </c>
      <c r="N144" s="72" t="s">
        <v>383</v>
      </c>
      <c r="O144" s="72" t="s">
        <v>386</v>
      </c>
      <c r="P144" s="73" t="s">
        <v>33</v>
      </c>
      <c r="Q144" s="74">
        <v>2011</v>
      </c>
      <c r="R144" s="73" t="s">
        <v>135</v>
      </c>
      <c r="S144" s="72"/>
      <c r="T144" s="77" t="s">
        <v>34</v>
      </c>
      <c r="U144" s="76" t="s">
        <v>35</v>
      </c>
      <c r="V144" s="77" t="s">
        <v>36</v>
      </c>
      <c r="W144" s="77" t="s">
        <v>36</v>
      </c>
      <c r="X144" s="77" t="s">
        <v>37</v>
      </c>
      <c r="Y144" s="78" t="s">
        <v>38</v>
      </c>
      <c r="Z144" s="72"/>
      <c r="AA144" s="77">
        <v>608</v>
      </c>
      <c r="AB144" s="76" t="s">
        <v>50</v>
      </c>
      <c r="AC144" s="77" t="s">
        <v>36</v>
      </c>
      <c r="AD144" s="77" t="s">
        <v>36</v>
      </c>
      <c r="AE144" s="77">
        <v>7</v>
      </c>
      <c r="AF144" s="78" t="s">
        <v>150</v>
      </c>
      <c r="AG144" s="72"/>
      <c r="AH144" s="77" t="s">
        <v>69</v>
      </c>
      <c r="AI144" s="76" t="s">
        <v>52</v>
      </c>
      <c r="AJ144" s="76" t="s">
        <v>36</v>
      </c>
      <c r="AK144" t="str">
        <f>_xlfn.CONCAT(PlayerList[[#This Row],[First Name]]," ",PlayerList[[#This Row],[Surname]])</f>
        <v>Shaivyo Banerjee</v>
      </c>
      <c r="AM144" s="71">
        <f>PlayerList[[#This Row],[Code]]*1</f>
        <v>20455</v>
      </c>
      <c r="AN144" s="71" t="str">
        <f>VLOOKUP(PlayerList[[#This Row],[NZCF ID]],$AP$2:$AQ$3850,2,FALSE)</f>
        <v>M</v>
      </c>
      <c r="AP144" s="71">
        <v>20455</v>
      </c>
      <c r="AQ144" s="71" t="s">
        <v>29</v>
      </c>
    </row>
    <row r="145" spans="13:43" x14ac:dyDescent="0.3">
      <c r="M145" s="75">
        <v>18179</v>
      </c>
      <c r="N145" s="72" t="s">
        <v>387</v>
      </c>
      <c r="O145" s="72" t="s">
        <v>388</v>
      </c>
      <c r="P145" s="73" t="s">
        <v>354</v>
      </c>
      <c r="Q145" s="74">
        <v>2012</v>
      </c>
      <c r="R145" s="73" t="s">
        <v>135</v>
      </c>
      <c r="S145" s="72"/>
      <c r="T145" s="77">
        <v>1015</v>
      </c>
      <c r="U145" s="76" t="s">
        <v>50</v>
      </c>
      <c r="V145" s="77" t="s">
        <v>36</v>
      </c>
      <c r="W145" s="77" t="s">
        <v>36</v>
      </c>
      <c r="X145" s="77">
        <v>10</v>
      </c>
      <c r="Y145" s="78" t="s">
        <v>96</v>
      </c>
      <c r="Z145" s="72"/>
      <c r="AA145" s="77">
        <v>649</v>
      </c>
      <c r="AB145" s="76" t="s">
        <v>50</v>
      </c>
      <c r="AC145" s="77" t="s">
        <v>36</v>
      </c>
      <c r="AD145" s="77" t="s">
        <v>36</v>
      </c>
      <c r="AE145" s="77">
        <v>12</v>
      </c>
      <c r="AF145" s="78" t="s">
        <v>96</v>
      </c>
      <c r="AG145" s="72"/>
      <c r="AH145" s="77" t="s">
        <v>69</v>
      </c>
      <c r="AI145" s="76" t="s">
        <v>52</v>
      </c>
      <c r="AJ145" s="76" t="s">
        <v>36</v>
      </c>
      <c r="AK145" t="str">
        <f>_xlfn.CONCAT(PlayerList[[#This Row],[First Name]]," ",PlayerList[[#This Row],[Surname]])</f>
        <v>Jonathan Bao</v>
      </c>
      <c r="AM145" s="71">
        <f>PlayerList[[#This Row],[Code]]*1</f>
        <v>18179</v>
      </c>
      <c r="AN145" s="71" t="str">
        <f>VLOOKUP(PlayerList[[#This Row],[NZCF ID]],$AP$2:$AQ$3850,2,FALSE)</f>
        <v>M</v>
      </c>
      <c r="AP145" s="71">
        <v>18179</v>
      </c>
      <c r="AQ145" s="71" t="s">
        <v>29</v>
      </c>
    </row>
    <row r="146" spans="13:43" x14ac:dyDescent="0.3">
      <c r="M146" s="75">
        <v>18063</v>
      </c>
      <c r="N146" s="72" t="s">
        <v>387</v>
      </c>
      <c r="O146" s="72" t="s">
        <v>389</v>
      </c>
      <c r="P146" s="73" t="s">
        <v>258</v>
      </c>
      <c r="Q146" s="74">
        <v>2016</v>
      </c>
      <c r="R146" s="73" t="s">
        <v>135</v>
      </c>
      <c r="S146" s="72"/>
      <c r="T146" s="77" t="s">
        <v>34</v>
      </c>
      <c r="U146" s="76" t="s">
        <v>35</v>
      </c>
      <c r="V146" s="77" t="s">
        <v>36</v>
      </c>
      <c r="W146" s="77" t="s">
        <v>36</v>
      </c>
      <c r="X146" s="77" t="s">
        <v>37</v>
      </c>
      <c r="Y146" s="78" t="s">
        <v>38</v>
      </c>
      <c r="Z146" s="72"/>
      <c r="AA146" s="77">
        <v>580</v>
      </c>
      <c r="AB146" s="76" t="s">
        <v>35</v>
      </c>
      <c r="AC146" s="77" t="s">
        <v>36</v>
      </c>
      <c r="AD146" s="77" t="s">
        <v>36</v>
      </c>
      <c r="AE146" s="77">
        <v>59</v>
      </c>
      <c r="AF146" s="78" t="s">
        <v>150</v>
      </c>
      <c r="AG146" s="72"/>
      <c r="AH146" s="77" t="s">
        <v>69</v>
      </c>
      <c r="AI146" s="76" t="s">
        <v>52</v>
      </c>
      <c r="AJ146" s="76" t="s">
        <v>36</v>
      </c>
      <c r="AK146" t="str">
        <f>_xlfn.CONCAT(PlayerList[[#This Row],[First Name]]," ",PlayerList[[#This Row],[Surname]])</f>
        <v>Yanchuan Bao</v>
      </c>
      <c r="AM146" s="71">
        <f>PlayerList[[#This Row],[Code]]*1</f>
        <v>18063</v>
      </c>
      <c r="AN146" s="71" t="str">
        <f>VLOOKUP(PlayerList[[#This Row],[NZCF ID]],$AP$2:$AQ$3850,2,FALSE)</f>
        <v>M</v>
      </c>
      <c r="AP146" s="71">
        <v>18063</v>
      </c>
      <c r="AQ146" s="71" t="s">
        <v>29</v>
      </c>
    </row>
    <row r="147" spans="13:43" x14ac:dyDescent="0.3">
      <c r="M147" s="75">
        <v>17878</v>
      </c>
      <c r="N147" s="72" t="s">
        <v>387</v>
      </c>
      <c r="O147" s="72" t="s">
        <v>390</v>
      </c>
      <c r="P147" s="73" t="s">
        <v>258</v>
      </c>
      <c r="Q147" s="74">
        <v>2012</v>
      </c>
      <c r="R147" s="73" t="s">
        <v>135</v>
      </c>
      <c r="S147" s="72"/>
      <c r="T147" s="77" t="s">
        <v>34</v>
      </c>
      <c r="U147" s="76" t="s">
        <v>35</v>
      </c>
      <c r="V147" s="77" t="s">
        <v>36</v>
      </c>
      <c r="W147" s="77" t="s">
        <v>36</v>
      </c>
      <c r="X147" s="77" t="s">
        <v>37</v>
      </c>
      <c r="Y147" s="78" t="s">
        <v>38</v>
      </c>
      <c r="Z147" s="72"/>
      <c r="AA147" s="77">
        <v>553</v>
      </c>
      <c r="AB147" s="76" t="s">
        <v>35</v>
      </c>
      <c r="AC147" s="77" t="s">
        <v>36</v>
      </c>
      <c r="AD147" s="77" t="s">
        <v>36</v>
      </c>
      <c r="AE147" s="77">
        <v>57</v>
      </c>
      <c r="AF147" s="78" t="s">
        <v>169</v>
      </c>
      <c r="AG147" s="72"/>
      <c r="AH147" s="77" t="s">
        <v>69</v>
      </c>
      <c r="AI147" s="76" t="s">
        <v>52</v>
      </c>
      <c r="AJ147" s="76" t="s">
        <v>36</v>
      </c>
      <c r="AK147" t="str">
        <f>_xlfn.CONCAT(PlayerList[[#This Row],[First Name]]," ",PlayerList[[#This Row],[Surname]])</f>
        <v>Yanshan Bao</v>
      </c>
      <c r="AM147" s="71">
        <f>PlayerList[[#This Row],[Code]]*1</f>
        <v>17878</v>
      </c>
      <c r="AN147" s="71" t="str">
        <f>VLOOKUP(PlayerList[[#This Row],[NZCF ID]],$AP$2:$AQ$3850,2,FALSE)</f>
        <v>M</v>
      </c>
      <c r="AP147" s="71">
        <v>17878</v>
      </c>
      <c r="AQ147" s="71" t="s">
        <v>29</v>
      </c>
    </row>
    <row r="148" spans="13:43" x14ac:dyDescent="0.3">
      <c r="M148" s="75">
        <v>15732</v>
      </c>
      <c r="N148" s="72" t="s">
        <v>391</v>
      </c>
      <c r="O148" s="72" t="s">
        <v>392</v>
      </c>
      <c r="P148" s="73" t="s">
        <v>33</v>
      </c>
      <c r="Q148" s="74">
        <v>1998</v>
      </c>
      <c r="R148" s="73" t="s">
        <v>35</v>
      </c>
      <c r="S148" s="72"/>
      <c r="T148" s="77" t="s">
        <v>34</v>
      </c>
      <c r="U148" s="76" t="s">
        <v>35</v>
      </c>
      <c r="V148" s="77" t="s">
        <v>36</v>
      </c>
      <c r="W148" s="77" t="s">
        <v>36</v>
      </c>
      <c r="X148" s="77" t="s">
        <v>37</v>
      </c>
      <c r="Y148" s="78" t="s">
        <v>38</v>
      </c>
      <c r="Z148" s="72"/>
      <c r="AA148" s="77">
        <v>1693</v>
      </c>
      <c r="AB148" s="76" t="s">
        <v>50</v>
      </c>
      <c r="AC148" s="77" t="s">
        <v>36</v>
      </c>
      <c r="AD148" s="77" t="s">
        <v>36</v>
      </c>
      <c r="AE148" s="77">
        <v>5</v>
      </c>
      <c r="AF148" s="78" t="s">
        <v>68</v>
      </c>
      <c r="AG148" s="72"/>
      <c r="AH148" s="77">
        <v>4305256</v>
      </c>
      <c r="AI148" s="76" t="s">
        <v>52</v>
      </c>
      <c r="AJ148" s="76" t="s">
        <v>36</v>
      </c>
      <c r="AK148" t="str">
        <f>_xlfn.CONCAT(PlayerList[[#This Row],[First Name]]," ",PlayerList[[#This Row],[Surname]])</f>
        <v>Vlad Barbu</v>
      </c>
      <c r="AM148" s="71">
        <f>PlayerList[[#This Row],[Code]]*1</f>
        <v>15732</v>
      </c>
      <c r="AN148" s="71" t="str">
        <f>VLOOKUP(PlayerList[[#This Row],[NZCF ID]],$AP$2:$AQ$3850,2,FALSE)</f>
        <v>M</v>
      </c>
      <c r="AP148" s="71">
        <v>15732</v>
      </c>
      <c r="AQ148" s="71" t="s">
        <v>29</v>
      </c>
    </row>
    <row r="149" spans="13:43" x14ac:dyDescent="0.3">
      <c r="M149" s="75">
        <v>17717</v>
      </c>
      <c r="N149" s="72" t="s">
        <v>393</v>
      </c>
      <c r="O149" s="72" t="s">
        <v>141</v>
      </c>
      <c r="P149" s="73" t="s">
        <v>167</v>
      </c>
      <c r="Q149" s="74">
        <v>1977</v>
      </c>
      <c r="R149" s="73" t="s">
        <v>35</v>
      </c>
      <c r="S149" s="72"/>
      <c r="T149" s="77">
        <v>933</v>
      </c>
      <c r="U149" s="76" t="s">
        <v>50</v>
      </c>
      <c r="V149" s="77" t="s">
        <v>36</v>
      </c>
      <c r="W149" s="77" t="s">
        <v>36</v>
      </c>
      <c r="X149" s="77">
        <v>14</v>
      </c>
      <c r="Y149" s="78" t="s">
        <v>90</v>
      </c>
      <c r="Z149" s="72"/>
      <c r="AA149" s="77">
        <v>785</v>
      </c>
      <c r="AB149" s="76" t="s">
        <v>50</v>
      </c>
      <c r="AC149" s="77" t="s">
        <v>36</v>
      </c>
      <c r="AD149" s="77" t="s">
        <v>36</v>
      </c>
      <c r="AE149" s="77">
        <v>4</v>
      </c>
      <c r="AF149" s="78" t="s">
        <v>105</v>
      </c>
      <c r="AG149" s="72"/>
      <c r="AH149" s="77">
        <v>4315154</v>
      </c>
      <c r="AI149" s="76" t="s">
        <v>52</v>
      </c>
      <c r="AJ149" s="76" t="s">
        <v>36</v>
      </c>
      <c r="AK149" t="str">
        <f>_xlfn.CONCAT(PlayerList[[#This Row],[First Name]]," ",PlayerList[[#This Row],[Surname]])</f>
        <v>Michael Barker</v>
      </c>
      <c r="AM149" s="71">
        <f>PlayerList[[#This Row],[Code]]*1</f>
        <v>17717</v>
      </c>
      <c r="AN149" s="71" t="str">
        <f>VLOOKUP(PlayerList[[#This Row],[NZCF ID]],$AP$2:$AQ$3850,2,FALSE)</f>
        <v>M</v>
      </c>
      <c r="AP149" s="71">
        <v>17717</v>
      </c>
      <c r="AQ149" s="71" t="s">
        <v>29</v>
      </c>
    </row>
    <row r="150" spans="13:43" x14ac:dyDescent="0.3">
      <c r="M150" s="75">
        <v>17822</v>
      </c>
      <c r="N150" s="72" t="s">
        <v>394</v>
      </c>
      <c r="O150" s="72" t="s">
        <v>395</v>
      </c>
      <c r="P150" s="73" t="s">
        <v>33</v>
      </c>
      <c r="Q150" s="74">
        <v>2010</v>
      </c>
      <c r="R150" s="73" t="s">
        <v>135</v>
      </c>
      <c r="S150" s="72"/>
      <c r="T150" s="77" t="s">
        <v>34</v>
      </c>
      <c r="U150" s="76" t="s">
        <v>35</v>
      </c>
      <c r="V150" s="77" t="s">
        <v>36</v>
      </c>
      <c r="W150" s="77" t="s">
        <v>36</v>
      </c>
      <c r="X150" s="77" t="s">
        <v>37</v>
      </c>
      <c r="Y150" s="78" t="s">
        <v>38</v>
      </c>
      <c r="Z150" s="72"/>
      <c r="AA150" s="77">
        <v>554</v>
      </c>
      <c r="AB150" s="76" t="s">
        <v>50</v>
      </c>
      <c r="AC150" s="77" t="s">
        <v>36</v>
      </c>
      <c r="AD150" s="77" t="s">
        <v>36</v>
      </c>
      <c r="AE150" s="77">
        <v>6</v>
      </c>
      <c r="AF150" s="78" t="s">
        <v>105</v>
      </c>
      <c r="AG150" s="72"/>
      <c r="AH150" s="77" t="s">
        <v>69</v>
      </c>
      <c r="AI150" s="76" t="s">
        <v>52</v>
      </c>
      <c r="AJ150" s="76" t="s">
        <v>36</v>
      </c>
      <c r="AK150" t="str">
        <f>_xlfn.CONCAT(PlayerList[[#This Row],[First Name]]," ",PlayerList[[#This Row],[Surname]])</f>
        <v>Elliot Barnes</v>
      </c>
      <c r="AM150" s="71">
        <f>PlayerList[[#This Row],[Code]]*1</f>
        <v>17822</v>
      </c>
      <c r="AN150" s="71" t="str">
        <f>VLOOKUP(PlayerList[[#This Row],[NZCF ID]],$AP$2:$AQ$3850,2,FALSE)</f>
        <v>M</v>
      </c>
      <c r="AP150" s="71">
        <v>17822</v>
      </c>
      <c r="AQ150" s="71" t="s">
        <v>29</v>
      </c>
    </row>
    <row r="151" spans="13:43" x14ac:dyDescent="0.3">
      <c r="M151" s="75">
        <v>19166</v>
      </c>
      <c r="N151" s="72" t="s">
        <v>394</v>
      </c>
      <c r="O151" s="72" t="s">
        <v>365</v>
      </c>
      <c r="P151" s="73" t="s">
        <v>178</v>
      </c>
      <c r="Q151" s="74">
        <v>2009</v>
      </c>
      <c r="R151" s="73" t="s">
        <v>135</v>
      </c>
      <c r="S151" s="72"/>
      <c r="T151" s="77">
        <v>1480</v>
      </c>
      <c r="U151" s="76" t="s">
        <v>35</v>
      </c>
      <c r="V151" s="77">
        <v>1</v>
      </c>
      <c r="W151" s="77">
        <v>3</v>
      </c>
      <c r="X151" s="77">
        <v>35</v>
      </c>
      <c r="Y151" s="78" t="s">
        <v>4167</v>
      </c>
      <c r="Z151" s="72"/>
      <c r="AA151" s="77">
        <v>1185</v>
      </c>
      <c r="AB151" s="76" t="s">
        <v>35</v>
      </c>
      <c r="AC151" s="77" t="s">
        <v>36</v>
      </c>
      <c r="AD151" s="77" t="s">
        <v>36</v>
      </c>
      <c r="AE151" s="77">
        <v>39</v>
      </c>
      <c r="AF151" s="78" t="s">
        <v>39</v>
      </c>
      <c r="AG151" s="72"/>
      <c r="AH151" s="77">
        <v>4325923</v>
      </c>
      <c r="AI151" s="76" t="s">
        <v>52</v>
      </c>
      <c r="AJ151" s="76" t="s">
        <v>36</v>
      </c>
      <c r="AK151" t="str">
        <f>_xlfn.CONCAT(PlayerList[[#This Row],[First Name]]," ",PlayerList[[#This Row],[Surname]])</f>
        <v>Jack Barnes</v>
      </c>
      <c r="AM151" s="71">
        <f>PlayerList[[#This Row],[Code]]*1</f>
        <v>19166</v>
      </c>
      <c r="AN151" s="71" t="str">
        <f>VLOOKUP(PlayerList[[#This Row],[NZCF ID]],$AP$2:$AQ$3850,2,FALSE)</f>
        <v>M</v>
      </c>
      <c r="AP151" s="71">
        <v>19166</v>
      </c>
      <c r="AQ151" s="71" t="s">
        <v>29</v>
      </c>
    </row>
    <row r="152" spans="13:43" x14ac:dyDescent="0.3">
      <c r="M152" s="75">
        <v>18804</v>
      </c>
      <c r="N152" s="72" t="s">
        <v>394</v>
      </c>
      <c r="O152" s="72" t="s">
        <v>396</v>
      </c>
      <c r="P152" s="73" t="s">
        <v>178</v>
      </c>
      <c r="Q152" s="74">
        <v>2011</v>
      </c>
      <c r="R152" s="73" t="s">
        <v>135</v>
      </c>
      <c r="S152" s="72"/>
      <c r="T152" s="77">
        <v>1829</v>
      </c>
      <c r="U152" s="76" t="s">
        <v>35</v>
      </c>
      <c r="V152" s="77">
        <v>3</v>
      </c>
      <c r="W152" s="77">
        <v>13</v>
      </c>
      <c r="X152" s="77">
        <v>116</v>
      </c>
      <c r="Y152" s="78" t="s">
        <v>4167</v>
      </c>
      <c r="Z152" s="72"/>
      <c r="AA152" s="77">
        <v>1489</v>
      </c>
      <c r="AB152" s="76" t="s">
        <v>35</v>
      </c>
      <c r="AC152" s="77" t="s">
        <v>36</v>
      </c>
      <c r="AD152" s="77" t="s">
        <v>36</v>
      </c>
      <c r="AE152" s="77">
        <v>97</v>
      </c>
      <c r="AF152" s="78" t="s">
        <v>39</v>
      </c>
      <c r="AG152" s="72"/>
      <c r="AH152" s="77">
        <v>4321502</v>
      </c>
      <c r="AI152" s="76" t="s">
        <v>52</v>
      </c>
      <c r="AJ152" s="76" t="s">
        <v>36</v>
      </c>
      <c r="AK152" t="str">
        <f>_xlfn.CONCAT(PlayerList[[#This Row],[First Name]]," ",PlayerList[[#This Row],[Surname]])</f>
        <v>Joshua Barnes</v>
      </c>
      <c r="AM152" s="71">
        <f>PlayerList[[#This Row],[Code]]*1</f>
        <v>18804</v>
      </c>
      <c r="AN152" s="71" t="str">
        <f>VLOOKUP(PlayerList[[#This Row],[NZCF ID]],$AP$2:$AQ$3850,2,FALSE)</f>
        <v>M</v>
      </c>
      <c r="AP152" s="71">
        <v>18804</v>
      </c>
      <c r="AQ152" s="71" t="s">
        <v>29</v>
      </c>
    </row>
    <row r="153" spans="13:43" x14ac:dyDescent="0.3">
      <c r="M153" s="75">
        <v>17867</v>
      </c>
      <c r="N153" s="72" t="s">
        <v>397</v>
      </c>
      <c r="O153" s="72" t="s">
        <v>398</v>
      </c>
      <c r="P153" s="73" t="s">
        <v>33</v>
      </c>
      <c r="Q153" s="74">
        <v>1996</v>
      </c>
      <c r="R153" s="73" t="s">
        <v>35</v>
      </c>
      <c r="S153" s="72"/>
      <c r="T153" s="77" t="s">
        <v>34</v>
      </c>
      <c r="U153" s="76" t="s">
        <v>35</v>
      </c>
      <c r="V153" s="77" t="s">
        <v>36</v>
      </c>
      <c r="W153" s="77" t="s">
        <v>36</v>
      </c>
      <c r="X153" s="77" t="s">
        <v>37</v>
      </c>
      <c r="Y153" s="78" t="s">
        <v>38</v>
      </c>
      <c r="Z153" s="72"/>
      <c r="AA153" s="77">
        <v>1310</v>
      </c>
      <c r="AB153" s="76" t="s">
        <v>50</v>
      </c>
      <c r="AC153" s="77" t="s">
        <v>36</v>
      </c>
      <c r="AD153" s="77" t="s">
        <v>36</v>
      </c>
      <c r="AE153" s="77">
        <v>3</v>
      </c>
      <c r="AF153" s="78" t="s">
        <v>105</v>
      </c>
      <c r="AG153" s="72"/>
      <c r="AH153" s="77" t="s">
        <v>69</v>
      </c>
      <c r="AI153" s="76" t="s">
        <v>52</v>
      </c>
      <c r="AJ153" s="76" t="s">
        <v>36</v>
      </c>
      <c r="AK153" t="str">
        <f>_xlfn.CONCAT(PlayerList[[#This Row],[First Name]]," ",PlayerList[[#This Row],[Surname]])</f>
        <v>Eddie Barnett</v>
      </c>
      <c r="AM153" s="71">
        <f>PlayerList[[#This Row],[Code]]*1</f>
        <v>17867</v>
      </c>
      <c r="AN153" s="71" t="str">
        <f>VLOOKUP(PlayerList[[#This Row],[NZCF ID]],$AP$2:$AQ$3850,2,FALSE)</f>
        <v>M</v>
      </c>
      <c r="AP153" s="71">
        <v>17867</v>
      </c>
      <c r="AQ153" s="71" t="s">
        <v>29</v>
      </c>
    </row>
    <row r="154" spans="13:43" x14ac:dyDescent="0.3">
      <c r="M154" s="75">
        <v>17495</v>
      </c>
      <c r="N154" s="72" t="s">
        <v>399</v>
      </c>
      <c r="O154" s="72" t="s">
        <v>400</v>
      </c>
      <c r="P154" s="73" t="s">
        <v>167</v>
      </c>
      <c r="Q154" s="74">
        <v>2007</v>
      </c>
      <c r="R154" s="73" t="s">
        <v>135</v>
      </c>
      <c r="S154" s="72"/>
      <c r="T154" s="77">
        <v>1629</v>
      </c>
      <c r="U154" s="76" t="s">
        <v>35</v>
      </c>
      <c r="V154" s="77" t="s">
        <v>36</v>
      </c>
      <c r="W154" s="77" t="s">
        <v>36</v>
      </c>
      <c r="X154" s="77">
        <v>66</v>
      </c>
      <c r="Y154" s="78" t="s">
        <v>173</v>
      </c>
      <c r="Z154" s="72"/>
      <c r="AA154" s="77">
        <v>1458</v>
      </c>
      <c r="AB154" s="76" t="s">
        <v>35</v>
      </c>
      <c r="AC154" s="77" t="s">
        <v>36</v>
      </c>
      <c r="AD154" s="77" t="s">
        <v>36</v>
      </c>
      <c r="AE154" s="77">
        <v>82</v>
      </c>
      <c r="AF154" s="78" t="s">
        <v>96</v>
      </c>
      <c r="AG154" s="72"/>
      <c r="AH154" s="77">
        <v>467600</v>
      </c>
      <c r="AI154" s="76" t="s">
        <v>52</v>
      </c>
      <c r="AJ154" s="76" t="s">
        <v>36</v>
      </c>
      <c r="AK154" t="str">
        <f>_xlfn.CONCAT(PlayerList[[#This Row],[First Name]]," ",PlayerList[[#This Row],[Surname]])</f>
        <v>Lucas Barnett-Harris</v>
      </c>
      <c r="AM154" s="71">
        <f>PlayerList[[#This Row],[Code]]*1</f>
        <v>17495</v>
      </c>
      <c r="AN154" s="71" t="str">
        <f>VLOOKUP(PlayerList[[#This Row],[NZCF ID]],$AP$2:$AQ$3850,2,FALSE)</f>
        <v>M</v>
      </c>
      <c r="AP154" s="71">
        <v>17495</v>
      </c>
      <c r="AQ154" s="71" t="s">
        <v>29</v>
      </c>
    </row>
    <row r="155" spans="13:43" x14ac:dyDescent="0.3">
      <c r="M155" s="75">
        <v>13245</v>
      </c>
      <c r="N155" s="72" t="s">
        <v>401</v>
      </c>
      <c r="O155" s="72" t="s">
        <v>403</v>
      </c>
      <c r="P155" s="73" t="s">
        <v>83</v>
      </c>
      <c r="Q155" s="74">
        <v>1973</v>
      </c>
      <c r="R155" s="73" t="s">
        <v>124</v>
      </c>
      <c r="S155" s="72"/>
      <c r="T155" s="77" t="s">
        <v>34</v>
      </c>
      <c r="U155" s="76" t="s">
        <v>35</v>
      </c>
      <c r="V155" s="77" t="s">
        <v>36</v>
      </c>
      <c r="W155" s="77" t="s">
        <v>36</v>
      </c>
      <c r="X155" s="77" t="s">
        <v>37</v>
      </c>
      <c r="Y155" s="78" t="s">
        <v>38</v>
      </c>
      <c r="Z155" s="72"/>
      <c r="AA155" s="77">
        <v>1233</v>
      </c>
      <c r="AB155" s="76" t="s">
        <v>35</v>
      </c>
      <c r="AC155" s="77" t="s">
        <v>36</v>
      </c>
      <c r="AD155" s="77" t="s">
        <v>36</v>
      </c>
      <c r="AE155" s="77">
        <v>27</v>
      </c>
      <c r="AF155" s="78" t="s">
        <v>232</v>
      </c>
      <c r="AG155" s="72"/>
      <c r="AH155" s="77">
        <v>4306953</v>
      </c>
      <c r="AI155" s="76" t="s">
        <v>52</v>
      </c>
      <c r="AJ155" s="76" t="s">
        <v>36</v>
      </c>
      <c r="AK155" t="str">
        <f>_xlfn.CONCAT(PlayerList[[#This Row],[First Name]]," ",PlayerList[[#This Row],[Surname]])</f>
        <v>Nicholas Barr</v>
      </c>
      <c r="AM155" s="71">
        <f>PlayerList[[#This Row],[Code]]*1</f>
        <v>13245</v>
      </c>
      <c r="AN155" s="71" t="str">
        <f>VLOOKUP(PlayerList[[#This Row],[NZCF ID]],$AP$2:$AQ$3850,2,FALSE)</f>
        <v>M</v>
      </c>
      <c r="AP155" s="71">
        <v>13245</v>
      </c>
      <c r="AQ155" s="71" t="s">
        <v>29</v>
      </c>
    </row>
    <row r="156" spans="13:43" x14ac:dyDescent="0.3">
      <c r="M156" s="75">
        <v>16108</v>
      </c>
      <c r="N156" s="72" t="s">
        <v>404</v>
      </c>
      <c r="O156" s="72" t="s">
        <v>405</v>
      </c>
      <c r="P156" s="73" t="s">
        <v>161</v>
      </c>
      <c r="Q156" s="74">
        <v>1976</v>
      </c>
      <c r="R156" s="73" t="s">
        <v>35</v>
      </c>
      <c r="S156" s="72"/>
      <c r="T156" s="77">
        <v>1674</v>
      </c>
      <c r="U156" s="76" t="s">
        <v>35</v>
      </c>
      <c r="V156" s="77" t="s">
        <v>36</v>
      </c>
      <c r="W156" s="77" t="s">
        <v>36</v>
      </c>
      <c r="X156" s="77">
        <v>163</v>
      </c>
      <c r="Y156" s="78" t="s">
        <v>60</v>
      </c>
      <c r="Z156" s="72"/>
      <c r="AA156" s="77">
        <v>1709</v>
      </c>
      <c r="AB156" s="76" t="s">
        <v>35</v>
      </c>
      <c r="AC156" s="77" t="s">
        <v>36</v>
      </c>
      <c r="AD156" s="77" t="s">
        <v>36</v>
      </c>
      <c r="AE156" s="77">
        <v>67</v>
      </c>
      <c r="AF156" s="78" t="s">
        <v>209</v>
      </c>
      <c r="AG156" s="72"/>
      <c r="AH156" s="77">
        <v>4307313</v>
      </c>
      <c r="AI156" s="76" t="s">
        <v>52</v>
      </c>
      <c r="AJ156" s="76" t="s">
        <v>36</v>
      </c>
      <c r="AK156" t="str">
        <f>_xlfn.CONCAT(PlayerList[[#This Row],[First Name]]," ",PlayerList[[#This Row],[Surname]])</f>
        <v>Jesus (Jesse) Barraza Perez</v>
      </c>
      <c r="AM156" s="71">
        <f>PlayerList[[#This Row],[Code]]*1</f>
        <v>16108</v>
      </c>
      <c r="AN156" s="71" t="str">
        <f>VLOOKUP(PlayerList[[#This Row],[NZCF ID]],$AP$2:$AQ$3850,2,FALSE)</f>
        <v>M</v>
      </c>
      <c r="AP156" s="71">
        <v>16108</v>
      </c>
      <c r="AQ156" s="71" t="s">
        <v>29</v>
      </c>
    </row>
    <row r="157" spans="13:43" x14ac:dyDescent="0.3">
      <c r="M157" s="75">
        <v>18938</v>
      </c>
      <c r="N157" s="72" t="s">
        <v>406</v>
      </c>
      <c r="O157" s="72" t="s">
        <v>407</v>
      </c>
      <c r="P157" s="73" t="s">
        <v>161</v>
      </c>
      <c r="Q157" s="74">
        <v>2013</v>
      </c>
      <c r="R157" s="73" t="s">
        <v>135</v>
      </c>
      <c r="S157" s="72"/>
      <c r="T157" s="77" t="s">
        <v>34</v>
      </c>
      <c r="U157" s="76" t="s">
        <v>35</v>
      </c>
      <c r="V157" s="77" t="s">
        <v>36</v>
      </c>
      <c r="W157" s="77" t="s">
        <v>36</v>
      </c>
      <c r="X157" s="77" t="s">
        <v>37</v>
      </c>
      <c r="Y157" s="78" t="s">
        <v>38</v>
      </c>
      <c r="Z157" s="72"/>
      <c r="AA157" s="77">
        <v>753</v>
      </c>
      <c r="AB157" s="76" t="s">
        <v>50</v>
      </c>
      <c r="AC157" s="77" t="s">
        <v>36</v>
      </c>
      <c r="AD157" s="77" t="s">
        <v>36</v>
      </c>
      <c r="AE157" s="77">
        <v>10</v>
      </c>
      <c r="AF157" s="78" t="s">
        <v>154</v>
      </c>
      <c r="AG157" s="72"/>
      <c r="AH157" s="77" t="s">
        <v>69</v>
      </c>
      <c r="AI157" s="76" t="s">
        <v>52</v>
      </c>
      <c r="AJ157" s="76" t="s">
        <v>36</v>
      </c>
      <c r="AK157" t="str">
        <f>_xlfn.CONCAT(PlayerList[[#This Row],[First Name]]," ",PlayerList[[#This Row],[Surname]])</f>
        <v>Isaiah Barrell</v>
      </c>
      <c r="AM157" s="71">
        <f>PlayerList[[#This Row],[Code]]*1</f>
        <v>18938</v>
      </c>
      <c r="AN157" s="71" t="str">
        <f>VLOOKUP(PlayerList[[#This Row],[NZCF ID]],$AP$2:$AQ$3850,2,FALSE)</f>
        <v>M</v>
      </c>
      <c r="AP157" s="71">
        <v>18938</v>
      </c>
      <c r="AQ157" s="71" t="s">
        <v>29</v>
      </c>
    </row>
    <row r="158" spans="13:43" x14ac:dyDescent="0.3">
      <c r="M158" s="75">
        <v>18533</v>
      </c>
      <c r="N158" s="72" t="s">
        <v>409</v>
      </c>
      <c r="O158" s="72" t="s">
        <v>410</v>
      </c>
      <c r="P158" s="73" t="s">
        <v>127</v>
      </c>
      <c r="Q158" s="74">
        <v>2009</v>
      </c>
      <c r="R158" s="73" t="s">
        <v>135</v>
      </c>
      <c r="S158" s="72"/>
      <c r="T158" s="77" t="s">
        <v>34</v>
      </c>
      <c r="U158" s="76" t="s">
        <v>35</v>
      </c>
      <c r="V158" s="77" t="s">
        <v>36</v>
      </c>
      <c r="W158" s="77" t="s">
        <v>36</v>
      </c>
      <c r="X158" s="77" t="s">
        <v>37</v>
      </c>
      <c r="Y158" s="78" t="s">
        <v>38</v>
      </c>
      <c r="Z158" s="72"/>
      <c r="AA158" s="77">
        <v>752</v>
      </c>
      <c r="AB158" s="76" t="s">
        <v>50</v>
      </c>
      <c r="AC158" s="77" t="s">
        <v>36</v>
      </c>
      <c r="AD158" s="77" t="s">
        <v>36</v>
      </c>
      <c r="AE158" s="77">
        <v>7</v>
      </c>
      <c r="AF158" s="78" t="s">
        <v>51</v>
      </c>
      <c r="AG158" s="72"/>
      <c r="AH158" s="77" t="s">
        <v>69</v>
      </c>
      <c r="AI158" s="76" t="s">
        <v>52</v>
      </c>
      <c r="AJ158" s="76" t="s">
        <v>36</v>
      </c>
      <c r="AK158" t="str">
        <f>_xlfn.CONCAT(PlayerList[[#This Row],[First Name]]," ",PlayerList[[#This Row],[Surname]])</f>
        <v>Corey Barrett</v>
      </c>
      <c r="AM158" s="71">
        <f>PlayerList[[#This Row],[Code]]*1</f>
        <v>18533</v>
      </c>
      <c r="AN158" s="71" t="str">
        <f>VLOOKUP(PlayerList[[#This Row],[NZCF ID]],$AP$2:$AQ$3850,2,FALSE)</f>
        <v>M</v>
      </c>
      <c r="AP158" s="71">
        <v>18533</v>
      </c>
      <c r="AQ158" s="71" t="s">
        <v>29</v>
      </c>
    </row>
    <row r="159" spans="13:43" x14ac:dyDescent="0.3">
      <c r="M159" s="75">
        <v>19377</v>
      </c>
      <c r="N159" s="72" t="s">
        <v>409</v>
      </c>
      <c r="O159" s="72" t="s">
        <v>139</v>
      </c>
      <c r="P159" s="73" t="s">
        <v>49</v>
      </c>
      <c r="Q159" s="74">
        <v>2011</v>
      </c>
      <c r="R159" s="73" t="s">
        <v>135</v>
      </c>
      <c r="S159" s="72"/>
      <c r="T159" s="77" t="s">
        <v>34</v>
      </c>
      <c r="U159" s="76" t="s">
        <v>35</v>
      </c>
      <c r="V159" s="77" t="s">
        <v>36</v>
      </c>
      <c r="W159" s="77" t="s">
        <v>36</v>
      </c>
      <c r="X159" s="77" t="s">
        <v>37</v>
      </c>
      <c r="Y159" s="78" t="s">
        <v>38</v>
      </c>
      <c r="Z159" s="72"/>
      <c r="AA159" s="77">
        <v>731</v>
      </c>
      <c r="AB159" s="76" t="s">
        <v>50</v>
      </c>
      <c r="AC159" s="77" t="s">
        <v>36</v>
      </c>
      <c r="AD159" s="77" t="s">
        <v>36</v>
      </c>
      <c r="AE159" s="77">
        <v>7</v>
      </c>
      <c r="AF159" s="78" t="s">
        <v>96</v>
      </c>
      <c r="AG159" s="72"/>
      <c r="AH159" s="77" t="s">
        <v>69</v>
      </c>
      <c r="AI159" s="76" t="s">
        <v>52</v>
      </c>
      <c r="AJ159" s="76" t="s">
        <v>36</v>
      </c>
      <c r="AK159" t="str">
        <f>_xlfn.CONCAT(PlayerList[[#This Row],[First Name]]," ",PlayerList[[#This Row],[Surname]])</f>
        <v>James Barrett</v>
      </c>
      <c r="AM159" s="71">
        <f>PlayerList[[#This Row],[Code]]*1</f>
        <v>19377</v>
      </c>
      <c r="AN159" s="71" t="str">
        <f>VLOOKUP(PlayerList[[#This Row],[NZCF ID]],$AP$2:$AQ$3850,2,FALSE)</f>
        <v>M</v>
      </c>
      <c r="AP159" s="71">
        <v>19377</v>
      </c>
      <c r="AQ159" s="71" t="s">
        <v>29</v>
      </c>
    </row>
    <row r="160" spans="13:43" x14ac:dyDescent="0.3">
      <c r="M160" s="75">
        <v>20556</v>
      </c>
      <c r="N160" s="72" t="s">
        <v>409</v>
      </c>
      <c r="O160" s="72" t="s">
        <v>411</v>
      </c>
      <c r="P160" s="73" t="s">
        <v>115</v>
      </c>
      <c r="Q160" s="74">
        <v>1972</v>
      </c>
      <c r="R160" s="73" t="s">
        <v>124</v>
      </c>
      <c r="S160" s="72"/>
      <c r="T160" s="77">
        <v>1363</v>
      </c>
      <c r="U160" s="76" t="s">
        <v>50</v>
      </c>
      <c r="V160" s="77" t="s">
        <v>36</v>
      </c>
      <c r="W160" s="77" t="s">
        <v>36</v>
      </c>
      <c r="X160" s="77">
        <v>19</v>
      </c>
      <c r="Y160" s="78" t="s">
        <v>84</v>
      </c>
      <c r="Z160" s="72"/>
      <c r="AA160" s="77">
        <v>1167</v>
      </c>
      <c r="AB160" s="76" t="s">
        <v>50</v>
      </c>
      <c r="AC160" s="77" t="s">
        <v>36</v>
      </c>
      <c r="AD160" s="77" t="s">
        <v>36</v>
      </c>
      <c r="AE160" s="77">
        <v>4</v>
      </c>
      <c r="AF160" s="78" t="s">
        <v>84</v>
      </c>
      <c r="AG160" s="72"/>
      <c r="AH160" s="77">
        <v>4329171</v>
      </c>
      <c r="AI160" s="76" t="s">
        <v>52</v>
      </c>
      <c r="AJ160" s="76" t="s">
        <v>36</v>
      </c>
      <c r="AK160" t="str">
        <f>_xlfn.CONCAT(PlayerList[[#This Row],[First Name]]," ",PlayerList[[#This Row],[Surname]])</f>
        <v>Jason Barrett</v>
      </c>
      <c r="AM160" s="71">
        <f>PlayerList[[#This Row],[Code]]*1</f>
        <v>20556</v>
      </c>
      <c r="AN160" s="71" t="str">
        <f>VLOOKUP(PlayerList[[#This Row],[NZCF ID]],$AP$2:$AQ$3850,2,FALSE)</f>
        <v>M</v>
      </c>
      <c r="AP160" s="71">
        <v>20556</v>
      </c>
      <c r="AQ160" s="71" t="s">
        <v>29</v>
      </c>
    </row>
    <row r="161" spans="13:43" x14ac:dyDescent="0.3">
      <c r="M161" s="75">
        <v>15626</v>
      </c>
      <c r="N161" s="72" t="s">
        <v>412</v>
      </c>
      <c r="O161" s="72" t="s">
        <v>305</v>
      </c>
      <c r="P161" s="73" t="s">
        <v>335</v>
      </c>
      <c r="Q161" s="74">
        <v>2002</v>
      </c>
      <c r="R161" s="73" t="s">
        <v>35</v>
      </c>
      <c r="S161" s="72"/>
      <c r="T161" s="77">
        <v>1403</v>
      </c>
      <c r="U161" s="76" t="s">
        <v>35</v>
      </c>
      <c r="V161" s="77">
        <v>3</v>
      </c>
      <c r="W161" s="77">
        <v>6</v>
      </c>
      <c r="X161" s="77">
        <v>798</v>
      </c>
      <c r="Y161" s="78" t="s">
        <v>4167</v>
      </c>
      <c r="Z161" s="72"/>
      <c r="AA161" s="77">
        <v>1371</v>
      </c>
      <c r="AB161" s="76" t="s">
        <v>35</v>
      </c>
      <c r="AC161" s="77" t="s">
        <v>36</v>
      </c>
      <c r="AD161" s="77" t="s">
        <v>36</v>
      </c>
      <c r="AE161" s="77">
        <v>109</v>
      </c>
      <c r="AF161" s="78" t="s">
        <v>39</v>
      </c>
      <c r="AG161" s="72"/>
      <c r="AH161" s="77">
        <v>4304462</v>
      </c>
      <c r="AI161" s="76" t="s">
        <v>52</v>
      </c>
      <c r="AJ161" s="76" t="s">
        <v>36</v>
      </c>
      <c r="AK161" t="str">
        <f>_xlfn.CONCAT(PlayerList[[#This Row],[First Name]]," ",PlayerList[[#This Row],[Surname]])</f>
        <v>Jacob Barry</v>
      </c>
      <c r="AM161" s="71">
        <f>PlayerList[[#This Row],[Code]]*1</f>
        <v>15626</v>
      </c>
      <c r="AN161" s="71" t="str">
        <f>VLOOKUP(PlayerList[[#This Row],[NZCF ID]],$AP$2:$AQ$3850,2,FALSE)</f>
        <v>M</v>
      </c>
      <c r="AP161" s="71">
        <v>15626</v>
      </c>
      <c r="AQ161" s="71" t="s">
        <v>29</v>
      </c>
    </row>
    <row r="162" spans="13:43" x14ac:dyDescent="0.3">
      <c r="M162" s="75">
        <v>19898</v>
      </c>
      <c r="N162" s="72" t="s">
        <v>413</v>
      </c>
      <c r="O162" s="72" t="s">
        <v>414</v>
      </c>
      <c r="P162" s="73" t="s">
        <v>33</v>
      </c>
      <c r="Q162" s="74">
        <v>2011</v>
      </c>
      <c r="R162" s="73" t="s">
        <v>135</v>
      </c>
      <c r="S162" s="72"/>
      <c r="T162" s="77" t="s">
        <v>34</v>
      </c>
      <c r="U162" s="76" t="s">
        <v>35</v>
      </c>
      <c r="V162" s="77" t="s">
        <v>36</v>
      </c>
      <c r="W162" s="77" t="s">
        <v>36</v>
      </c>
      <c r="X162" s="77" t="s">
        <v>37</v>
      </c>
      <c r="Y162" s="78" t="s">
        <v>38</v>
      </c>
      <c r="Z162" s="72"/>
      <c r="AA162" s="77">
        <v>1231</v>
      </c>
      <c r="AB162" s="76" t="s">
        <v>50</v>
      </c>
      <c r="AC162" s="77" t="s">
        <v>36</v>
      </c>
      <c r="AD162" s="77" t="s">
        <v>36</v>
      </c>
      <c r="AE162" s="77">
        <v>6</v>
      </c>
      <c r="AF162" s="78" t="s">
        <v>281</v>
      </c>
      <c r="AG162" s="72"/>
      <c r="AH162" s="77" t="s">
        <v>69</v>
      </c>
      <c r="AI162" s="76" t="s">
        <v>52</v>
      </c>
      <c r="AJ162" s="76" t="s">
        <v>36</v>
      </c>
      <c r="AK162" t="str">
        <f>_xlfn.CONCAT(PlayerList[[#This Row],[First Name]]," ",PlayerList[[#This Row],[Surname]])</f>
        <v>Christian Bartlett</v>
      </c>
      <c r="AM162" s="71">
        <f>PlayerList[[#This Row],[Code]]*1</f>
        <v>19898</v>
      </c>
      <c r="AN162" s="71" t="str">
        <f>VLOOKUP(PlayerList[[#This Row],[NZCF ID]],$AP$2:$AQ$3850,2,FALSE)</f>
        <v>M</v>
      </c>
      <c r="AP162" s="71">
        <v>19898</v>
      </c>
      <c r="AQ162" s="71" t="s">
        <v>29</v>
      </c>
    </row>
    <row r="163" spans="13:43" x14ac:dyDescent="0.3">
      <c r="M163" s="75">
        <v>19004</v>
      </c>
      <c r="N163" s="72" t="s">
        <v>415</v>
      </c>
      <c r="O163" s="72" t="s">
        <v>416</v>
      </c>
      <c r="P163" s="73" t="s">
        <v>161</v>
      </c>
      <c r="Q163" s="74">
        <v>2007</v>
      </c>
      <c r="R163" s="73" t="s">
        <v>135</v>
      </c>
      <c r="S163" s="72"/>
      <c r="T163" s="77" t="s">
        <v>34</v>
      </c>
      <c r="U163" s="76" t="s">
        <v>35</v>
      </c>
      <c r="V163" s="77" t="s">
        <v>36</v>
      </c>
      <c r="W163" s="77" t="s">
        <v>36</v>
      </c>
      <c r="X163" s="77" t="s">
        <v>37</v>
      </c>
      <c r="Y163" s="78" t="s">
        <v>38</v>
      </c>
      <c r="Z163" s="72"/>
      <c r="AA163" s="77">
        <v>1187</v>
      </c>
      <c r="AB163" s="76" t="s">
        <v>35</v>
      </c>
      <c r="AC163" s="77" t="s">
        <v>36</v>
      </c>
      <c r="AD163" s="77" t="s">
        <v>36</v>
      </c>
      <c r="AE163" s="77">
        <v>30</v>
      </c>
      <c r="AF163" s="78" t="s">
        <v>281</v>
      </c>
      <c r="AG163" s="72"/>
      <c r="AH163" s="77" t="s">
        <v>69</v>
      </c>
      <c r="AI163" s="76" t="s">
        <v>52</v>
      </c>
      <c r="AJ163" s="76" t="s">
        <v>36</v>
      </c>
      <c r="AK163" t="str">
        <f>_xlfn.CONCAT(PlayerList[[#This Row],[First Name]]," ",PlayerList[[#This Row],[Surname]])</f>
        <v>Noah Barton</v>
      </c>
      <c r="AM163" s="71">
        <f>PlayerList[[#This Row],[Code]]*1</f>
        <v>19004</v>
      </c>
      <c r="AN163" s="71" t="str">
        <f>VLOOKUP(PlayerList[[#This Row],[NZCF ID]],$AP$2:$AQ$3850,2,FALSE)</f>
        <v>M</v>
      </c>
      <c r="AP163" s="71">
        <v>19004</v>
      </c>
      <c r="AQ163" s="71" t="s">
        <v>29</v>
      </c>
    </row>
    <row r="164" spans="13:43" x14ac:dyDescent="0.3">
      <c r="M164" s="75">
        <v>20423</v>
      </c>
      <c r="N164" s="72" t="s">
        <v>415</v>
      </c>
      <c r="O164" s="72" t="s">
        <v>417</v>
      </c>
      <c r="P164" s="73" t="s">
        <v>33</v>
      </c>
      <c r="Q164" s="74">
        <v>2007</v>
      </c>
      <c r="R164" s="73" t="s">
        <v>135</v>
      </c>
      <c r="S164" s="72"/>
      <c r="T164" s="77" t="s">
        <v>34</v>
      </c>
      <c r="U164" s="76" t="s">
        <v>35</v>
      </c>
      <c r="V164" s="77" t="s">
        <v>36</v>
      </c>
      <c r="W164" s="77" t="s">
        <v>36</v>
      </c>
      <c r="X164" s="77" t="s">
        <v>37</v>
      </c>
      <c r="Y164" s="78" t="s">
        <v>38</v>
      </c>
      <c r="Z164" s="72"/>
      <c r="AA164" s="77">
        <v>588</v>
      </c>
      <c r="AB164" s="76" t="s">
        <v>50</v>
      </c>
      <c r="AC164" s="77" t="s">
        <v>36</v>
      </c>
      <c r="AD164" s="77" t="s">
        <v>36</v>
      </c>
      <c r="AE164" s="77">
        <v>4</v>
      </c>
      <c r="AF164" s="78" t="s">
        <v>150</v>
      </c>
      <c r="AG164" s="72"/>
      <c r="AH164" s="77" t="s">
        <v>69</v>
      </c>
      <c r="AI164" s="76" t="s">
        <v>52</v>
      </c>
      <c r="AJ164" s="76" t="s">
        <v>36</v>
      </c>
      <c r="AK164" t="str">
        <f>_xlfn.CONCAT(PlayerList[[#This Row],[First Name]]," ",PlayerList[[#This Row],[Surname]])</f>
        <v>Te Pouwhiro Barton</v>
      </c>
      <c r="AM164" s="71">
        <f>PlayerList[[#This Row],[Code]]*1</f>
        <v>20423</v>
      </c>
      <c r="AN164" s="71" t="str">
        <f>VLOOKUP(PlayerList[[#This Row],[NZCF ID]],$AP$2:$AQ$3850,2,FALSE)</f>
        <v>M</v>
      </c>
      <c r="AP164" s="71">
        <v>20423</v>
      </c>
      <c r="AQ164" s="71" t="s">
        <v>29</v>
      </c>
    </row>
    <row r="165" spans="13:43" x14ac:dyDescent="0.3">
      <c r="M165" s="75">
        <v>20156</v>
      </c>
      <c r="N165" s="72" t="s">
        <v>418</v>
      </c>
      <c r="O165" s="72" t="s">
        <v>419</v>
      </c>
      <c r="P165" s="73" t="s">
        <v>33</v>
      </c>
      <c r="Q165" s="74">
        <v>2011</v>
      </c>
      <c r="R165" s="73" t="s">
        <v>135</v>
      </c>
      <c r="S165" s="72"/>
      <c r="T165" s="77" t="s">
        <v>34</v>
      </c>
      <c r="U165" s="76" t="s">
        <v>35</v>
      </c>
      <c r="V165" s="77" t="s">
        <v>36</v>
      </c>
      <c r="W165" s="77" t="s">
        <v>36</v>
      </c>
      <c r="X165" s="77" t="s">
        <v>37</v>
      </c>
      <c r="Y165" s="78" t="s">
        <v>38</v>
      </c>
      <c r="Z165" s="72"/>
      <c r="AA165" s="77">
        <v>718</v>
      </c>
      <c r="AB165" s="76" t="s">
        <v>50</v>
      </c>
      <c r="AC165" s="77" t="s">
        <v>36</v>
      </c>
      <c r="AD165" s="77" t="s">
        <v>36</v>
      </c>
      <c r="AE165" s="77">
        <v>6</v>
      </c>
      <c r="AF165" s="78" t="s">
        <v>75</v>
      </c>
      <c r="AG165" s="72"/>
      <c r="AH165" s="77" t="s">
        <v>69</v>
      </c>
      <c r="AI165" s="76" t="s">
        <v>52</v>
      </c>
      <c r="AJ165" s="76" t="s">
        <v>36</v>
      </c>
      <c r="AK165" t="str">
        <f>_xlfn.CONCAT(PlayerList[[#This Row],[First Name]]," ",PlayerList[[#This Row],[Surname]])</f>
        <v>Logan Batchelor</v>
      </c>
      <c r="AM165" s="71">
        <f>PlayerList[[#This Row],[Code]]*1</f>
        <v>20156</v>
      </c>
      <c r="AN165" s="71" t="str">
        <f>VLOOKUP(PlayerList[[#This Row],[NZCF ID]],$AP$2:$AQ$3850,2,FALSE)</f>
        <v>M</v>
      </c>
      <c r="AP165" s="71">
        <v>20156</v>
      </c>
      <c r="AQ165" s="71" t="s">
        <v>29</v>
      </c>
    </row>
    <row r="166" spans="13:43" x14ac:dyDescent="0.3">
      <c r="M166" s="75">
        <v>18476</v>
      </c>
      <c r="N166" s="72" t="s">
        <v>420</v>
      </c>
      <c r="O166" s="72" t="s">
        <v>421</v>
      </c>
      <c r="P166" s="73" t="s">
        <v>121</v>
      </c>
      <c r="Q166" s="74">
        <v>1984</v>
      </c>
      <c r="R166" s="73" t="s">
        <v>35</v>
      </c>
      <c r="S166" s="72"/>
      <c r="T166" s="77">
        <v>1385</v>
      </c>
      <c r="U166" s="76" t="s">
        <v>35</v>
      </c>
      <c r="V166" s="77" t="s">
        <v>36</v>
      </c>
      <c r="W166" s="77" t="s">
        <v>36</v>
      </c>
      <c r="X166" s="77">
        <v>33</v>
      </c>
      <c r="Y166" s="78" t="s">
        <v>84</v>
      </c>
      <c r="Z166" s="72"/>
      <c r="AA166" s="77">
        <v>1534</v>
      </c>
      <c r="AB166" s="76" t="s">
        <v>35</v>
      </c>
      <c r="AC166" s="77" t="s">
        <v>36</v>
      </c>
      <c r="AD166" s="77" t="s">
        <v>36</v>
      </c>
      <c r="AE166" s="77">
        <v>33</v>
      </c>
      <c r="AF166" s="78" t="s">
        <v>60</v>
      </c>
      <c r="AG166" s="72"/>
      <c r="AH166" s="77">
        <v>4321030</v>
      </c>
      <c r="AI166" s="76" t="s">
        <v>52</v>
      </c>
      <c r="AJ166" s="76" t="s">
        <v>36</v>
      </c>
      <c r="AK166" t="str">
        <f>_xlfn.CONCAT(PlayerList[[#This Row],[First Name]]," ",PlayerList[[#This Row],[Surname]])</f>
        <v>Daniel Bates</v>
      </c>
      <c r="AM166" s="71">
        <f>PlayerList[[#This Row],[Code]]*1</f>
        <v>18476</v>
      </c>
      <c r="AN166" s="71" t="str">
        <f>VLOOKUP(PlayerList[[#This Row],[NZCF ID]],$AP$2:$AQ$3850,2,FALSE)</f>
        <v>M</v>
      </c>
      <c r="AP166" s="71">
        <v>18476</v>
      </c>
      <c r="AQ166" s="71" t="s">
        <v>29</v>
      </c>
    </row>
    <row r="167" spans="13:43" x14ac:dyDescent="0.3">
      <c r="M167" s="75">
        <v>15831</v>
      </c>
      <c r="N167" s="72" t="s">
        <v>4185</v>
      </c>
      <c r="O167" s="72" t="s">
        <v>1322</v>
      </c>
      <c r="P167" s="73" t="s">
        <v>354</v>
      </c>
      <c r="Q167" s="74">
        <v>1951</v>
      </c>
      <c r="R167" s="73" t="s">
        <v>119</v>
      </c>
      <c r="S167" s="72"/>
      <c r="T167" s="77">
        <v>852</v>
      </c>
      <c r="U167" s="76" t="s">
        <v>35</v>
      </c>
      <c r="V167" s="77" t="s">
        <v>36</v>
      </c>
      <c r="W167" s="77" t="s">
        <v>36</v>
      </c>
      <c r="X167" s="77">
        <v>63</v>
      </c>
      <c r="Y167" s="78" t="s">
        <v>2433</v>
      </c>
      <c r="Z167" s="72"/>
      <c r="AA167" s="77">
        <v>957</v>
      </c>
      <c r="AB167" s="76" t="s">
        <v>35</v>
      </c>
      <c r="AC167" s="77" t="s">
        <v>36</v>
      </c>
      <c r="AD167" s="77" t="s">
        <v>36</v>
      </c>
      <c r="AE167" s="77">
        <v>23</v>
      </c>
      <c r="AF167" s="78" t="s">
        <v>1045</v>
      </c>
      <c r="AG167" s="72"/>
      <c r="AH167" s="77" t="s">
        <v>69</v>
      </c>
      <c r="AI167" s="76" t="s">
        <v>52</v>
      </c>
      <c r="AJ167" s="76" t="s">
        <v>36</v>
      </c>
      <c r="AK167" t="str">
        <f>_xlfn.CONCAT(PlayerList[[#This Row],[First Name]]," ",PlayerList[[#This Row],[Surname]])</f>
        <v>Brian Battye</v>
      </c>
      <c r="AM167" s="71">
        <f>PlayerList[[#This Row],[Code]]*1</f>
        <v>15831</v>
      </c>
      <c r="AN167" s="71" t="str">
        <f>VLOOKUP(PlayerList[[#This Row],[NZCF ID]],$AP$2:$AQ$3850,2,FALSE)</f>
        <v>M</v>
      </c>
      <c r="AP167" s="71">
        <v>15831</v>
      </c>
      <c r="AQ167" s="71" t="s">
        <v>29</v>
      </c>
    </row>
    <row r="168" spans="13:43" x14ac:dyDescent="0.3">
      <c r="M168" s="75">
        <v>20080</v>
      </c>
      <c r="N168" s="72" t="s">
        <v>422</v>
      </c>
      <c r="O168" s="72" t="s">
        <v>423</v>
      </c>
      <c r="P168" s="73" t="s">
        <v>74</v>
      </c>
      <c r="Q168" s="74">
        <v>1996</v>
      </c>
      <c r="R168" s="73" t="s">
        <v>35</v>
      </c>
      <c r="S168" s="72"/>
      <c r="T168" s="77">
        <v>2267</v>
      </c>
      <c r="U168" s="76" t="s">
        <v>50</v>
      </c>
      <c r="V168" s="77" t="s">
        <v>36</v>
      </c>
      <c r="W168" s="77" t="s">
        <v>36</v>
      </c>
      <c r="X168" s="77">
        <v>12</v>
      </c>
      <c r="Y168" s="78" t="s">
        <v>60</v>
      </c>
      <c r="Z168" s="72"/>
      <c r="AA168" s="77">
        <v>1827</v>
      </c>
      <c r="AB168" s="76" t="s">
        <v>50</v>
      </c>
      <c r="AC168" s="77" t="s">
        <v>36</v>
      </c>
      <c r="AD168" s="77" t="s">
        <v>36</v>
      </c>
      <c r="AE168" s="77">
        <v>4</v>
      </c>
      <c r="AF168" s="78" t="s">
        <v>75</v>
      </c>
      <c r="AG168" s="72"/>
      <c r="AH168" s="77">
        <v>5206863</v>
      </c>
      <c r="AI168" s="76" t="s">
        <v>170</v>
      </c>
      <c r="AJ168" s="76" t="s">
        <v>36</v>
      </c>
      <c r="AK168" t="str">
        <f>_xlfn.CONCAT(PlayerList[[#This Row],[First Name]]," ",PlayerList[[#This Row],[Surname]])</f>
        <v>John Ray B Batucan</v>
      </c>
      <c r="AM168" s="71">
        <f>PlayerList[[#This Row],[Code]]*1</f>
        <v>20080</v>
      </c>
      <c r="AN168" s="71" t="str">
        <f>VLOOKUP(PlayerList[[#This Row],[NZCF ID]],$AP$2:$AQ$3850,2,FALSE)</f>
        <v>M</v>
      </c>
      <c r="AP168" s="71">
        <v>20080</v>
      </c>
      <c r="AQ168" s="71" t="s">
        <v>29</v>
      </c>
    </row>
    <row r="169" spans="13:43" x14ac:dyDescent="0.3">
      <c r="M169" s="75">
        <v>19167</v>
      </c>
      <c r="N169" s="72" t="s">
        <v>424</v>
      </c>
      <c r="O169" s="72" t="s">
        <v>356</v>
      </c>
      <c r="P169" s="73" t="s">
        <v>33</v>
      </c>
      <c r="Q169" s="74">
        <v>2010</v>
      </c>
      <c r="R169" s="73" t="s">
        <v>135</v>
      </c>
      <c r="S169" s="72"/>
      <c r="T169" s="77" t="s">
        <v>34</v>
      </c>
      <c r="U169" s="76" t="s">
        <v>35</v>
      </c>
      <c r="V169" s="77" t="s">
        <v>36</v>
      </c>
      <c r="W169" s="77" t="s">
        <v>36</v>
      </c>
      <c r="X169" s="77" t="s">
        <v>37</v>
      </c>
      <c r="Y169" s="78" t="s">
        <v>38</v>
      </c>
      <c r="Z169" s="72"/>
      <c r="AA169" s="77">
        <v>777</v>
      </c>
      <c r="AB169" s="76" t="s">
        <v>50</v>
      </c>
      <c r="AC169" s="77" t="s">
        <v>36</v>
      </c>
      <c r="AD169" s="77" t="s">
        <v>36</v>
      </c>
      <c r="AE169" s="77">
        <v>6</v>
      </c>
      <c r="AF169" s="78" t="s">
        <v>154</v>
      </c>
      <c r="AG169" s="72"/>
      <c r="AH169" s="77" t="s">
        <v>69</v>
      </c>
      <c r="AI169" s="76" t="s">
        <v>52</v>
      </c>
      <c r="AJ169" s="76" t="s">
        <v>36</v>
      </c>
      <c r="AK169" t="str">
        <f>_xlfn.CONCAT(PlayerList[[#This Row],[First Name]]," ",PlayerList[[#This Row],[Surname]])</f>
        <v>Aiden Baxter</v>
      </c>
      <c r="AM169" s="71">
        <f>PlayerList[[#This Row],[Code]]*1</f>
        <v>19167</v>
      </c>
      <c r="AN169" s="71" t="str">
        <f>VLOOKUP(PlayerList[[#This Row],[NZCF ID]],$AP$2:$AQ$3850,2,FALSE)</f>
        <v>M</v>
      </c>
      <c r="AP169" s="71">
        <v>19167</v>
      </c>
      <c r="AQ169" s="71" t="s">
        <v>29</v>
      </c>
    </row>
    <row r="170" spans="13:43" x14ac:dyDescent="0.3">
      <c r="M170" s="75">
        <v>22872</v>
      </c>
      <c r="N170" s="72" t="s">
        <v>4186</v>
      </c>
      <c r="O170" s="72" t="s">
        <v>1862</v>
      </c>
      <c r="P170" s="73" t="s">
        <v>115</v>
      </c>
      <c r="Q170" s="74">
        <v>1997</v>
      </c>
      <c r="R170" s="73" t="s">
        <v>35</v>
      </c>
      <c r="S170" s="72"/>
      <c r="T170" s="77">
        <v>1056</v>
      </c>
      <c r="U170" s="76" t="s">
        <v>50</v>
      </c>
      <c r="V170" s="77">
        <v>2</v>
      </c>
      <c r="W170" s="77">
        <v>4</v>
      </c>
      <c r="X170" s="77">
        <v>4</v>
      </c>
      <c r="Y170" s="78" t="s">
        <v>4167</v>
      </c>
      <c r="Z170" s="72"/>
      <c r="AA170" s="77" t="s">
        <v>37</v>
      </c>
      <c r="AB170" s="76" t="s">
        <v>35</v>
      </c>
      <c r="AC170" s="77" t="s">
        <v>36</v>
      </c>
      <c r="AD170" s="77" t="s">
        <v>36</v>
      </c>
      <c r="AE170" s="77" t="s">
        <v>37</v>
      </c>
      <c r="AF170" s="78" t="s">
        <v>38</v>
      </c>
      <c r="AG170" s="72"/>
      <c r="AH170" s="77">
        <v>4333012</v>
      </c>
      <c r="AI170" s="76" t="s">
        <v>52</v>
      </c>
      <c r="AJ170" s="76" t="s">
        <v>36</v>
      </c>
      <c r="AK170" t="str">
        <f>_xlfn.CONCAT(PlayerList[[#This Row],[First Name]]," ",PlayerList[[#This Row],[Surname]])</f>
        <v>Hayden Baxter-Kilgour</v>
      </c>
      <c r="AM170" s="71">
        <f>PlayerList[[#This Row],[Code]]*1</f>
        <v>22872</v>
      </c>
      <c r="AN170" s="71" t="str">
        <f>VLOOKUP(PlayerList[[#This Row],[NZCF ID]],$AP$2:$AQ$3850,2,FALSE)</f>
        <v>M</v>
      </c>
      <c r="AP170" s="71">
        <v>22872</v>
      </c>
      <c r="AQ170" s="71" t="s">
        <v>29</v>
      </c>
    </row>
    <row r="171" spans="13:43" x14ac:dyDescent="0.3">
      <c r="M171" s="75">
        <v>16280</v>
      </c>
      <c r="N171" s="72" t="s">
        <v>4187</v>
      </c>
      <c r="O171" s="72" t="s">
        <v>226</v>
      </c>
      <c r="P171" s="73" t="s">
        <v>161</v>
      </c>
      <c r="Q171" s="74">
        <v>1989</v>
      </c>
      <c r="R171" s="73" t="s">
        <v>35</v>
      </c>
      <c r="S171" s="72"/>
      <c r="T171" s="77">
        <v>1183</v>
      </c>
      <c r="U171" s="76" t="s">
        <v>35</v>
      </c>
      <c r="V171" s="77" t="s">
        <v>36</v>
      </c>
      <c r="W171" s="77" t="s">
        <v>36</v>
      </c>
      <c r="X171" s="77">
        <v>23</v>
      </c>
      <c r="Y171" s="78" t="s">
        <v>235</v>
      </c>
      <c r="Z171" s="72"/>
      <c r="AA171" s="77" t="s">
        <v>37</v>
      </c>
      <c r="AB171" s="76" t="s">
        <v>35</v>
      </c>
      <c r="AC171" s="77" t="s">
        <v>36</v>
      </c>
      <c r="AD171" s="77" t="s">
        <v>36</v>
      </c>
      <c r="AE171" s="77" t="s">
        <v>37</v>
      </c>
      <c r="AF171" s="78" t="s">
        <v>38</v>
      </c>
      <c r="AG171" s="72"/>
      <c r="AH171" s="77" t="s">
        <v>69</v>
      </c>
      <c r="AI171" s="76" t="s">
        <v>52</v>
      </c>
      <c r="AJ171" s="76" t="s">
        <v>36</v>
      </c>
      <c r="AK171" t="str">
        <f>_xlfn.CONCAT(PlayerList[[#This Row],[First Name]]," ",PlayerList[[#This Row],[Surname]])</f>
        <v>Matthew Bayens</v>
      </c>
      <c r="AM171" s="71">
        <f>PlayerList[[#This Row],[Code]]*1</f>
        <v>16280</v>
      </c>
      <c r="AN171" s="71" t="str">
        <f>VLOOKUP(PlayerList[[#This Row],[NZCF ID]],$AP$2:$AQ$3850,2,FALSE)</f>
        <v>M</v>
      </c>
      <c r="AP171" s="71">
        <v>16280</v>
      </c>
      <c r="AQ171" s="71" t="s">
        <v>29</v>
      </c>
    </row>
    <row r="172" spans="13:43" x14ac:dyDescent="0.3">
      <c r="M172" s="75">
        <v>19947</v>
      </c>
      <c r="N172" s="72" t="s">
        <v>425</v>
      </c>
      <c r="O172" s="72" t="s">
        <v>305</v>
      </c>
      <c r="P172" s="73" t="s">
        <v>426</v>
      </c>
      <c r="Q172" s="74">
        <v>2008</v>
      </c>
      <c r="R172" s="73" t="s">
        <v>135</v>
      </c>
      <c r="S172" s="72"/>
      <c r="T172" s="77">
        <v>1475</v>
      </c>
      <c r="U172" s="76" t="s">
        <v>50</v>
      </c>
      <c r="V172" s="77" t="s">
        <v>36</v>
      </c>
      <c r="W172" s="77" t="s">
        <v>36</v>
      </c>
      <c r="X172" s="77">
        <v>7</v>
      </c>
      <c r="Y172" s="78" t="s">
        <v>281</v>
      </c>
      <c r="Z172" s="72"/>
      <c r="AA172" s="77" t="s">
        <v>37</v>
      </c>
      <c r="AB172" s="76" t="s">
        <v>35</v>
      </c>
      <c r="AC172" s="77" t="s">
        <v>36</v>
      </c>
      <c r="AD172" s="77" t="s">
        <v>36</v>
      </c>
      <c r="AE172" s="77" t="s">
        <v>37</v>
      </c>
      <c r="AF172" s="78" t="s">
        <v>38</v>
      </c>
      <c r="AG172" s="72"/>
      <c r="AH172" s="77" t="s">
        <v>69</v>
      </c>
      <c r="AI172" s="76" t="s">
        <v>52</v>
      </c>
      <c r="AJ172" s="76" t="s">
        <v>36</v>
      </c>
      <c r="AK172" t="str">
        <f>_xlfn.CONCAT(PlayerList[[#This Row],[First Name]]," ",PlayerList[[#This Row],[Surname]])</f>
        <v>Jacob Bayley</v>
      </c>
      <c r="AM172" s="71">
        <f>PlayerList[[#This Row],[Code]]*1</f>
        <v>19947</v>
      </c>
      <c r="AN172" s="71" t="str">
        <f>VLOOKUP(PlayerList[[#This Row],[NZCF ID]],$AP$2:$AQ$3850,2,FALSE)</f>
        <v>M</v>
      </c>
      <c r="AP172" s="71">
        <v>19947</v>
      </c>
      <c r="AQ172" s="71" t="s">
        <v>29</v>
      </c>
    </row>
    <row r="173" spans="13:43" x14ac:dyDescent="0.3">
      <c r="M173" s="75">
        <v>20160</v>
      </c>
      <c r="N173" s="72" t="s">
        <v>427</v>
      </c>
      <c r="O173" s="72" t="s">
        <v>141</v>
      </c>
      <c r="P173" s="73" t="s">
        <v>161</v>
      </c>
      <c r="Q173" s="74">
        <v>2016</v>
      </c>
      <c r="R173" s="73" t="s">
        <v>135</v>
      </c>
      <c r="S173" s="72"/>
      <c r="T173" s="77">
        <v>1555</v>
      </c>
      <c r="U173" s="76" t="s">
        <v>35</v>
      </c>
      <c r="V173" s="77" t="s">
        <v>36</v>
      </c>
      <c r="W173" s="77" t="s">
        <v>36</v>
      </c>
      <c r="X173" s="77">
        <v>21</v>
      </c>
      <c r="Y173" s="78" t="s">
        <v>84</v>
      </c>
      <c r="Z173" s="72"/>
      <c r="AA173" s="77">
        <v>1509</v>
      </c>
      <c r="AB173" s="76" t="s">
        <v>35</v>
      </c>
      <c r="AC173" s="77">
        <v>4</v>
      </c>
      <c r="AD173" s="77">
        <v>24</v>
      </c>
      <c r="AE173" s="77">
        <v>70</v>
      </c>
      <c r="AF173" s="78" t="s">
        <v>4167</v>
      </c>
      <c r="AG173" s="72"/>
      <c r="AH173" s="77">
        <v>4331214</v>
      </c>
      <c r="AI173" s="76" t="s">
        <v>52</v>
      </c>
      <c r="AJ173" s="76" t="s">
        <v>36</v>
      </c>
      <c r="AK173" t="str">
        <f>_xlfn.CONCAT(PlayerList[[#This Row],[First Name]]," ",PlayerList[[#This Row],[Surname]])</f>
        <v>Michael Bazanov</v>
      </c>
      <c r="AM173" s="71">
        <f>PlayerList[[#This Row],[Code]]*1</f>
        <v>20160</v>
      </c>
      <c r="AN173" s="71" t="str">
        <f>VLOOKUP(PlayerList[[#This Row],[NZCF ID]],$AP$2:$AQ$3850,2,FALSE)</f>
        <v>M</v>
      </c>
      <c r="AP173" s="71">
        <v>20160</v>
      </c>
      <c r="AQ173" s="71" t="s">
        <v>29</v>
      </c>
    </row>
    <row r="174" spans="13:43" x14ac:dyDescent="0.3">
      <c r="M174" s="75">
        <v>10202</v>
      </c>
      <c r="N174" s="72" t="s">
        <v>428</v>
      </c>
      <c r="O174" s="72" t="s">
        <v>429</v>
      </c>
      <c r="P174" s="73" t="s">
        <v>74</v>
      </c>
      <c r="Q174" s="74">
        <v>1956</v>
      </c>
      <c r="R174" s="73" t="s">
        <v>119</v>
      </c>
      <c r="S174" s="72"/>
      <c r="T174" s="77">
        <v>1936</v>
      </c>
      <c r="U174" s="76" t="s">
        <v>35</v>
      </c>
      <c r="V174" s="77" t="s">
        <v>36</v>
      </c>
      <c r="W174" s="77" t="s">
        <v>36</v>
      </c>
      <c r="X174" s="77">
        <v>419</v>
      </c>
      <c r="Y174" s="78" t="s">
        <v>51</v>
      </c>
      <c r="Z174" s="72"/>
      <c r="AA174" s="77">
        <v>1929</v>
      </c>
      <c r="AB174" s="76" t="s">
        <v>35</v>
      </c>
      <c r="AC174" s="77" t="s">
        <v>36</v>
      </c>
      <c r="AD174" s="77" t="s">
        <v>36</v>
      </c>
      <c r="AE174" s="77">
        <v>9</v>
      </c>
      <c r="AF174" s="78" t="s">
        <v>430</v>
      </c>
      <c r="AG174" s="72"/>
      <c r="AH174" s="77">
        <v>4300890</v>
      </c>
      <c r="AI174" s="76" t="s">
        <v>52</v>
      </c>
      <c r="AJ174" s="76" t="s">
        <v>36</v>
      </c>
      <c r="AK174" t="str">
        <f>_xlfn.CONCAT(PlayerList[[#This Row],[First Name]]," ",PlayerList[[#This Row],[Surname]])</f>
        <v>Paul K Beach</v>
      </c>
      <c r="AM174" s="71">
        <f>PlayerList[[#This Row],[Code]]*1</f>
        <v>10202</v>
      </c>
      <c r="AN174" s="71" t="str">
        <f>VLOOKUP(PlayerList[[#This Row],[NZCF ID]],$AP$2:$AQ$3850,2,FALSE)</f>
        <v>M</v>
      </c>
      <c r="AP174" s="71">
        <v>10202</v>
      </c>
      <c r="AQ174" s="71" t="s">
        <v>29</v>
      </c>
    </row>
    <row r="175" spans="13:43" x14ac:dyDescent="0.3">
      <c r="M175" s="75">
        <v>18518</v>
      </c>
      <c r="N175" s="72" t="s">
        <v>431</v>
      </c>
      <c r="O175" s="72" t="s">
        <v>432</v>
      </c>
      <c r="P175" s="73" t="s">
        <v>33</v>
      </c>
      <c r="Q175" s="74">
        <v>2009</v>
      </c>
      <c r="R175" s="73" t="s">
        <v>135</v>
      </c>
      <c r="S175" s="72"/>
      <c r="T175" s="77" t="s">
        <v>34</v>
      </c>
      <c r="U175" s="76" t="s">
        <v>35</v>
      </c>
      <c r="V175" s="77" t="s">
        <v>36</v>
      </c>
      <c r="W175" s="77" t="s">
        <v>36</v>
      </c>
      <c r="X175" s="77" t="s">
        <v>37</v>
      </c>
      <c r="Y175" s="78" t="s">
        <v>38</v>
      </c>
      <c r="Z175" s="72"/>
      <c r="AA175" s="77">
        <v>967</v>
      </c>
      <c r="AB175" s="76" t="s">
        <v>50</v>
      </c>
      <c r="AC175" s="77" t="s">
        <v>36</v>
      </c>
      <c r="AD175" s="77" t="s">
        <v>36</v>
      </c>
      <c r="AE175" s="77">
        <v>7</v>
      </c>
      <c r="AF175" s="78" t="s">
        <v>51</v>
      </c>
      <c r="AG175" s="72"/>
      <c r="AH175" s="77" t="s">
        <v>69</v>
      </c>
      <c r="AI175" s="76" t="s">
        <v>52</v>
      </c>
      <c r="AJ175" s="76" t="s">
        <v>36</v>
      </c>
      <c r="AK175" t="str">
        <f>_xlfn.CONCAT(PlayerList[[#This Row],[First Name]]," ",PlayerList[[#This Row],[Surname]])</f>
        <v>Reuben Bean</v>
      </c>
      <c r="AM175" s="71">
        <f>PlayerList[[#This Row],[Code]]*1</f>
        <v>18518</v>
      </c>
      <c r="AN175" s="71" t="str">
        <f>VLOOKUP(PlayerList[[#This Row],[NZCF ID]],$AP$2:$AQ$3850,2,FALSE)</f>
        <v>M</v>
      </c>
      <c r="AP175" s="71">
        <v>18518</v>
      </c>
      <c r="AQ175" s="71" t="s">
        <v>29</v>
      </c>
    </row>
    <row r="176" spans="13:43" x14ac:dyDescent="0.3">
      <c r="M176" s="75">
        <v>18212</v>
      </c>
      <c r="N176" s="72" t="s">
        <v>434</v>
      </c>
      <c r="O176" s="72" t="s">
        <v>435</v>
      </c>
      <c r="P176" s="73" t="s">
        <v>33</v>
      </c>
      <c r="Q176" s="74">
        <v>1995</v>
      </c>
      <c r="R176" s="73" t="s">
        <v>35</v>
      </c>
      <c r="S176" s="72"/>
      <c r="T176" s="77">
        <v>1130</v>
      </c>
      <c r="U176" s="76" t="s">
        <v>50</v>
      </c>
      <c r="V176" s="77" t="s">
        <v>36</v>
      </c>
      <c r="W176" s="77" t="s">
        <v>36</v>
      </c>
      <c r="X176" s="77">
        <v>5</v>
      </c>
      <c r="Y176" s="78" t="s">
        <v>51</v>
      </c>
      <c r="Z176" s="72"/>
      <c r="AA176" s="77">
        <v>1209</v>
      </c>
      <c r="AB176" s="76" t="s">
        <v>50</v>
      </c>
      <c r="AC176" s="77" t="s">
        <v>36</v>
      </c>
      <c r="AD176" s="77" t="s">
        <v>36</v>
      </c>
      <c r="AE176" s="77">
        <v>6</v>
      </c>
      <c r="AF176" s="78" t="s">
        <v>219</v>
      </c>
      <c r="AG176" s="72"/>
      <c r="AH176" s="77">
        <v>4319729</v>
      </c>
      <c r="AI176" s="76" t="s">
        <v>52</v>
      </c>
      <c r="AJ176" s="76" t="s">
        <v>36</v>
      </c>
      <c r="AK176" t="str">
        <f>_xlfn.CONCAT(PlayerList[[#This Row],[First Name]]," ",PlayerList[[#This Row],[Surname]])</f>
        <v>Cameron Beck</v>
      </c>
      <c r="AM176" s="71">
        <f>PlayerList[[#This Row],[Code]]*1</f>
        <v>18212</v>
      </c>
      <c r="AN176" s="71" t="str">
        <f>VLOOKUP(PlayerList[[#This Row],[NZCF ID]],$AP$2:$AQ$3850,2,FALSE)</f>
        <v>M</v>
      </c>
      <c r="AP176" s="71">
        <v>18212</v>
      </c>
      <c r="AQ176" s="71" t="s">
        <v>29</v>
      </c>
    </row>
    <row r="177" spans="13:43" x14ac:dyDescent="0.3">
      <c r="M177" s="75">
        <v>21017</v>
      </c>
      <c r="N177" s="72" t="s">
        <v>436</v>
      </c>
      <c r="O177" s="72" t="s">
        <v>437</v>
      </c>
      <c r="P177" s="73" t="s">
        <v>252</v>
      </c>
      <c r="Q177" s="74">
        <v>2014</v>
      </c>
      <c r="R177" s="73" t="s">
        <v>135</v>
      </c>
      <c r="S177" s="72"/>
      <c r="T177" s="77" t="s">
        <v>34</v>
      </c>
      <c r="U177" s="76" t="s">
        <v>35</v>
      </c>
      <c r="V177" s="77" t="s">
        <v>36</v>
      </c>
      <c r="W177" s="77" t="s">
        <v>36</v>
      </c>
      <c r="X177" s="77" t="s">
        <v>37</v>
      </c>
      <c r="Y177" s="78" t="s">
        <v>38</v>
      </c>
      <c r="Z177" s="72"/>
      <c r="AA177" s="77">
        <v>862</v>
      </c>
      <c r="AB177" s="76" t="s">
        <v>50</v>
      </c>
      <c r="AC177" s="77">
        <v>1</v>
      </c>
      <c r="AD177" s="77">
        <v>5</v>
      </c>
      <c r="AE177" s="77">
        <v>17</v>
      </c>
      <c r="AF177" s="78" t="s">
        <v>4167</v>
      </c>
      <c r="AG177" s="72"/>
      <c r="AH177" s="77">
        <v>4331788</v>
      </c>
      <c r="AI177" s="76" t="s">
        <v>52</v>
      </c>
      <c r="AJ177" s="76" t="s">
        <v>36</v>
      </c>
      <c r="AK177" t="str">
        <f>_xlfn.CONCAT(PlayerList[[#This Row],[First Name]]," ",PlayerList[[#This Row],[Surname]])</f>
        <v>Ayaan Bedi</v>
      </c>
      <c r="AM177" s="71">
        <f>PlayerList[[#This Row],[Code]]*1</f>
        <v>21017</v>
      </c>
      <c r="AN177" s="71" t="str">
        <f>VLOOKUP(PlayerList[[#This Row],[NZCF ID]],$AP$2:$AQ$3850,2,FALSE)</f>
        <v>M</v>
      </c>
      <c r="AP177" s="71">
        <v>21017</v>
      </c>
      <c r="AQ177" s="71" t="s">
        <v>29</v>
      </c>
    </row>
    <row r="178" spans="13:43" x14ac:dyDescent="0.3">
      <c r="M178" s="75">
        <v>19566</v>
      </c>
      <c r="N178" s="72" t="s">
        <v>436</v>
      </c>
      <c r="O178" s="72" t="s">
        <v>438</v>
      </c>
      <c r="P178" s="73" t="s">
        <v>127</v>
      </c>
      <c r="Q178" s="74">
        <v>2015</v>
      </c>
      <c r="R178" s="73" t="s">
        <v>135</v>
      </c>
      <c r="S178" s="72"/>
      <c r="T178" s="77" t="s">
        <v>34</v>
      </c>
      <c r="U178" s="76" t="s">
        <v>35</v>
      </c>
      <c r="V178" s="77" t="s">
        <v>36</v>
      </c>
      <c r="W178" s="77" t="s">
        <v>36</v>
      </c>
      <c r="X178" s="77" t="s">
        <v>37</v>
      </c>
      <c r="Y178" s="78" t="s">
        <v>38</v>
      </c>
      <c r="Z178" s="72"/>
      <c r="AA178" s="77">
        <v>400</v>
      </c>
      <c r="AB178" s="76" t="s">
        <v>50</v>
      </c>
      <c r="AC178" s="77" t="s">
        <v>36</v>
      </c>
      <c r="AD178" s="77" t="s">
        <v>36</v>
      </c>
      <c r="AE178" s="77">
        <v>6</v>
      </c>
      <c r="AF178" s="78" t="s">
        <v>281</v>
      </c>
      <c r="AG178" s="72"/>
      <c r="AH178" s="77">
        <v>4324420</v>
      </c>
      <c r="AI178" s="76" t="s">
        <v>52</v>
      </c>
      <c r="AJ178" s="76" t="s">
        <v>36</v>
      </c>
      <c r="AK178" t="str">
        <f>_xlfn.CONCAT(PlayerList[[#This Row],[First Name]]," ",PlayerList[[#This Row],[Surname]])</f>
        <v>Mayank Bedi</v>
      </c>
      <c r="AM178" s="71">
        <f>PlayerList[[#This Row],[Code]]*1</f>
        <v>19566</v>
      </c>
      <c r="AN178" s="71" t="str">
        <f>VLOOKUP(PlayerList[[#This Row],[NZCF ID]],$AP$2:$AQ$3850,2,FALSE)</f>
        <v>M</v>
      </c>
      <c r="AP178" s="71">
        <v>19566</v>
      </c>
      <c r="AQ178" s="71" t="s">
        <v>29</v>
      </c>
    </row>
    <row r="179" spans="13:43" x14ac:dyDescent="0.3">
      <c r="M179" s="75">
        <v>17558</v>
      </c>
      <c r="N179" s="72" t="s">
        <v>439</v>
      </c>
      <c r="O179" s="72" t="s">
        <v>440</v>
      </c>
      <c r="P179" s="73" t="s">
        <v>33</v>
      </c>
      <c r="Q179" s="74">
        <v>2004</v>
      </c>
      <c r="R179" s="73" t="s">
        <v>35</v>
      </c>
      <c r="S179" s="72"/>
      <c r="T179" s="77" t="s">
        <v>34</v>
      </c>
      <c r="U179" s="76" t="s">
        <v>35</v>
      </c>
      <c r="V179" s="77" t="s">
        <v>36</v>
      </c>
      <c r="W179" s="77" t="s">
        <v>36</v>
      </c>
      <c r="X179" s="77" t="s">
        <v>37</v>
      </c>
      <c r="Y179" s="78" t="s">
        <v>38</v>
      </c>
      <c r="Z179" s="72"/>
      <c r="AA179" s="77">
        <v>589</v>
      </c>
      <c r="AB179" s="76" t="s">
        <v>50</v>
      </c>
      <c r="AC179" s="77" t="s">
        <v>36</v>
      </c>
      <c r="AD179" s="77" t="s">
        <v>36</v>
      </c>
      <c r="AE179" s="77">
        <v>6</v>
      </c>
      <c r="AF179" s="78" t="s">
        <v>209</v>
      </c>
      <c r="AG179" s="72"/>
      <c r="AH179" s="77" t="s">
        <v>69</v>
      </c>
      <c r="AI179" s="76" t="s">
        <v>52</v>
      </c>
      <c r="AJ179" s="76" t="s">
        <v>36</v>
      </c>
      <c r="AK179" t="str">
        <f>_xlfn.CONCAT(PlayerList[[#This Row],[First Name]]," ",PlayerList[[#This Row],[Surname]])</f>
        <v>Aryan Behal</v>
      </c>
      <c r="AM179" s="71">
        <f>PlayerList[[#This Row],[Code]]*1</f>
        <v>17558</v>
      </c>
      <c r="AN179" s="71" t="str">
        <f>VLOOKUP(PlayerList[[#This Row],[NZCF ID]],$AP$2:$AQ$3850,2,FALSE)</f>
        <v>M</v>
      </c>
      <c r="AP179" s="71">
        <v>17558</v>
      </c>
      <c r="AQ179" s="71" t="s">
        <v>29</v>
      </c>
    </row>
    <row r="180" spans="13:43" x14ac:dyDescent="0.3">
      <c r="M180" s="75">
        <v>18251</v>
      </c>
      <c r="N180" s="72" t="s">
        <v>441</v>
      </c>
      <c r="O180" s="72" t="s">
        <v>256</v>
      </c>
      <c r="P180" s="73" t="s">
        <v>442</v>
      </c>
      <c r="Q180" s="74">
        <v>1958</v>
      </c>
      <c r="R180" s="73" t="s">
        <v>119</v>
      </c>
      <c r="S180" s="72"/>
      <c r="T180" s="77">
        <v>1417</v>
      </c>
      <c r="U180" s="76" t="s">
        <v>35</v>
      </c>
      <c r="V180" s="77">
        <v>2</v>
      </c>
      <c r="W180" s="77">
        <v>11</v>
      </c>
      <c r="X180" s="77">
        <v>95</v>
      </c>
      <c r="Y180" s="78" t="s">
        <v>4167</v>
      </c>
      <c r="Z180" s="72"/>
      <c r="AA180" s="77">
        <v>1297</v>
      </c>
      <c r="AB180" s="76" t="s">
        <v>50</v>
      </c>
      <c r="AC180" s="77" t="s">
        <v>36</v>
      </c>
      <c r="AD180" s="77" t="s">
        <v>36</v>
      </c>
      <c r="AE180" s="77">
        <v>12</v>
      </c>
      <c r="AF180" s="78" t="s">
        <v>154</v>
      </c>
      <c r="AG180" s="72"/>
      <c r="AH180" s="77">
        <v>4317742</v>
      </c>
      <c r="AI180" s="76" t="s">
        <v>52</v>
      </c>
      <c r="AJ180" s="76" t="s">
        <v>36</v>
      </c>
      <c r="AK180" t="str">
        <f>_xlfn.CONCAT(PlayerList[[#This Row],[First Name]]," ",PlayerList[[#This Row],[Surname]])</f>
        <v>Thomas Beier</v>
      </c>
      <c r="AM180" s="71">
        <f>PlayerList[[#This Row],[Code]]*1</f>
        <v>18251</v>
      </c>
      <c r="AN180" s="71" t="str">
        <f>VLOOKUP(PlayerList[[#This Row],[NZCF ID]],$AP$2:$AQ$3850,2,FALSE)</f>
        <v>M</v>
      </c>
      <c r="AP180" s="71">
        <v>18251</v>
      </c>
      <c r="AQ180" s="71" t="s">
        <v>29</v>
      </c>
    </row>
    <row r="181" spans="13:43" x14ac:dyDescent="0.3">
      <c r="M181" s="75">
        <v>22746</v>
      </c>
      <c r="N181" s="72" t="s">
        <v>443</v>
      </c>
      <c r="O181" s="72" t="s">
        <v>444</v>
      </c>
      <c r="P181" s="73" t="s">
        <v>33</v>
      </c>
      <c r="Q181" s="74">
        <v>2014</v>
      </c>
      <c r="R181" s="73" t="s">
        <v>135</v>
      </c>
      <c r="S181" s="72"/>
      <c r="T181" s="77" t="s">
        <v>34</v>
      </c>
      <c r="U181" s="76" t="s">
        <v>35</v>
      </c>
      <c r="V181" s="77" t="s">
        <v>36</v>
      </c>
      <c r="W181" s="77" t="s">
        <v>36</v>
      </c>
      <c r="X181" s="77" t="s">
        <v>37</v>
      </c>
      <c r="Y181" s="78" t="s">
        <v>38</v>
      </c>
      <c r="Z181" s="72"/>
      <c r="AA181" s="77">
        <v>427</v>
      </c>
      <c r="AB181" s="76" t="s">
        <v>50</v>
      </c>
      <c r="AC181" s="77" t="s">
        <v>36</v>
      </c>
      <c r="AD181" s="77" t="s">
        <v>36</v>
      </c>
      <c r="AE181" s="77">
        <v>7</v>
      </c>
      <c r="AF181" s="78" t="s">
        <v>84</v>
      </c>
      <c r="AG181" s="72"/>
      <c r="AH181" s="77" t="s">
        <v>69</v>
      </c>
      <c r="AI181" s="76" t="s">
        <v>52</v>
      </c>
      <c r="AJ181" s="76" t="s">
        <v>36</v>
      </c>
      <c r="AK181" t="str">
        <f>_xlfn.CONCAT(PlayerList[[#This Row],[First Name]]," ",PlayerList[[#This Row],[Surname]])</f>
        <v>Jia Belcher</v>
      </c>
      <c r="AM181" s="71">
        <f>PlayerList[[#This Row],[Code]]*1</f>
        <v>22746</v>
      </c>
      <c r="AN181" s="71" t="str">
        <f>VLOOKUP(PlayerList[[#This Row],[NZCF ID]],$AP$2:$AQ$3850,2,FALSE)</f>
        <v>F</v>
      </c>
      <c r="AP181" s="71">
        <v>22746</v>
      </c>
      <c r="AQ181" s="71" t="s">
        <v>45</v>
      </c>
    </row>
    <row r="182" spans="13:43" x14ac:dyDescent="0.3">
      <c r="M182" s="75">
        <v>13356</v>
      </c>
      <c r="N182" s="72" t="s">
        <v>445</v>
      </c>
      <c r="O182" s="72" t="s">
        <v>186</v>
      </c>
      <c r="P182" s="73" t="s">
        <v>127</v>
      </c>
      <c r="Q182" s="74">
        <v>1946</v>
      </c>
      <c r="R182" s="73" t="s">
        <v>119</v>
      </c>
      <c r="S182" s="72"/>
      <c r="T182" s="77" t="s">
        <v>34</v>
      </c>
      <c r="U182" s="76" t="s">
        <v>35</v>
      </c>
      <c r="V182" s="77" t="s">
        <v>36</v>
      </c>
      <c r="W182" s="77" t="s">
        <v>36</v>
      </c>
      <c r="X182" s="77" t="s">
        <v>37</v>
      </c>
      <c r="Y182" s="78" t="s">
        <v>38</v>
      </c>
      <c r="Z182" s="72"/>
      <c r="AA182" s="77">
        <v>807</v>
      </c>
      <c r="AB182" s="76" t="s">
        <v>50</v>
      </c>
      <c r="AC182" s="77" t="s">
        <v>36</v>
      </c>
      <c r="AD182" s="77" t="s">
        <v>36</v>
      </c>
      <c r="AE182" s="77">
        <v>6</v>
      </c>
      <c r="AF182" s="78" t="s">
        <v>281</v>
      </c>
      <c r="AG182" s="72"/>
      <c r="AH182" s="77">
        <v>4324439</v>
      </c>
      <c r="AI182" s="76" t="s">
        <v>52</v>
      </c>
      <c r="AJ182" s="76" t="s">
        <v>36</v>
      </c>
      <c r="AK182" t="str">
        <f>_xlfn.CONCAT(PlayerList[[#This Row],[First Name]]," ",PlayerList[[#This Row],[Surname]])</f>
        <v>Colin Bell</v>
      </c>
      <c r="AM182" s="71">
        <f>PlayerList[[#This Row],[Code]]*1</f>
        <v>13356</v>
      </c>
      <c r="AN182" s="71" t="str">
        <f>VLOOKUP(PlayerList[[#This Row],[NZCF ID]],$AP$2:$AQ$3850,2,FALSE)</f>
        <v>M</v>
      </c>
      <c r="AP182" s="71">
        <v>13356</v>
      </c>
      <c r="AQ182" s="71" t="s">
        <v>29</v>
      </c>
    </row>
    <row r="183" spans="13:43" x14ac:dyDescent="0.3">
      <c r="M183" s="75">
        <v>17416</v>
      </c>
      <c r="N183" s="72" t="s">
        <v>445</v>
      </c>
      <c r="O183" s="72" t="s">
        <v>421</v>
      </c>
      <c r="P183" s="73" t="s">
        <v>190</v>
      </c>
      <c r="Q183" s="74">
        <v>1985</v>
      </c>
      <c r="R183" s="73" t="s">
        <v>35</v>
      </c>
      <c r="S183" s="72"/>
      <c r="T183" s="77">
        <v>1477</v>
      </c>
      <c r="U183" s="76" t="s">
        <v>35</v>
      </c>
      <c r="V183" s="77" t="s">
        <v>36</v>
      </c>
      <c r="W183" s="77" t="s">
        <v>36</v>
      </c>
      <c r="X183" s="77">
        <v>40</v>
      </c>
      <c r="Y183" s="78" t="s">
        <v>84</v>
      </c>
      <c r="Z183" s="72"/>
      <c r="AA183" s="77">
        <v>1530</v>
      </c>
      <c r="AB183" s="76" t="s">
        <v>35</v>
      </c>
      <c r="AC183" s="77" t="s">
        <v>36</v>
      </c>
      <c r="AD183" s="77" t="s">
        <v>36</v>
      </c>
      <c r="AE183" s="77">
        <v>92</v>
      </c>
      <c r="AF183" s="78" t="s">
        <v>84</v>
      </c>
      <c r="AG183" s="72"/>
      <c r="AH183" s="77">
        <v>4319427</v>
      </c>
      <c r="AI183" s="76" t="s">
        <v>52</v>
      </c>
      <c r="AJ183" s="76" t="s">
        <v>36</v>
      </c>
      <c r="AK183" t="str">
        <f>_xlfn.CONCAT(PlayerList[[#This Row],[First Name]]," ",PlayerList[[#This Row],[Surname]])</f>
        <v>Daniel Bell</v>
      </c>
      <c r="AM183" s="71">
        <f>PlayerList[[#This Row],[Code]]*1</f>
        <v>17416</v>
      </c>
      <c r="AN183" s="71" t="str">
        <f>VLOOKUP(PlayerList[[#This Row],[NZCF ID]],$AP$2:$AQ$3850,2,FALSE)</f>
        <v>M</v>
      </c>
      <c r="AP183" s="71">
        <v>17416</v>
      </c>
      <c r="AQ183" s="71" t="s">
        <v>29</v>
      </c>
    </row>
    <row r="184" spans="13:43" x14ac:dyDescent="0.3">
      <c r="M184" s="75">
        <v>17319</v>
      </c>
      <c r="N184" s="72" t="s">
        <v>446</v>
      </c>
      <c r="O184" s="72" t="s">
        <v>447</v>
      </c>
      <c r="P184" s="73" t="s">
        <v>74</v>
      </c>
      <c r="Q184" s="74">
        <v>2008</v>
      </c>
      <c r="R184" s="73" t="s">
        <v>135</v>
      </c>
      <c r="S184" s="72"/>
      <c r="T184" s="77">
        <v>1304</v>
      </c>
      <c r="U184" s="76" t="s">
        <v>35</v>
      </c>
      <c r="V184" s="77" t="s">
        <v>36</v>
      </c>
      <c r="W184" s="77" t="s">
        <v>36</v>
      </c>
      <c r="X184" s="77">
        <v>22</v>
      </c>
      <c r="Y184" s="78" t="s">
        <v>96</v>
      </c>
      <c r="Z184" s="72"/>
      <c r="AA184" s="77">
        <v>929</v>
      </c>
      <c r="AB184" s="76" t="s">
        <v>50</v>
      </c>
      <c r="AC184" s="77" t="s">
        <v>36</v>
      </c>
      <c r="AD184" s="77" t="s">
        <v>36</v>
      </c>
      <c r="AE184" s="77">
        <v>10</v>
      </c>
      <c r="AF184" s="78" t="s">
        <v>154</v>
      </c>
      <c r="AG184" s="72"/>
      <c r="AH184" s="77">
        <v>4312708</v>
      </c>
      <c r="AI184" s="76" t="s">
        <v>52</v>
      </c>
      <c r="AJ184" s="76" t="s">
        <v>36</v>
      </c>
      <c r="AK184" t="str">
        <f>_xlfn.CONCAT(PlayerList[[#This Row],[First Name]]," ",PlayerList[[#This Row],[Surname]])</f>
        <v>Enay Bengali</v>
      </c>
      <c r="AM184" s="71">
        <f>PlayerList[[#This Row],[Code]]*1</f>
        <v>17319</v>
      </c>
      <c r="AN184" s="71" t="str">
        <f>VLOOKUP(PlayerList[[#This Row],[NZCF ID]],$AP$2:$AQ$3850,2,FALSE)</f>
        <v>M</v>
      </c>
      <c r="AP184" s="71">
        <v>17319</v>
      </c>
      <c r="AQ184" s="71" t="s">
        <v>29</v>
      </c>
    </row>
    <row r="185" spans="13:43" x14ac:dyDescent="0.3">
      <c r="M185" s="75">
        <v>13784</v>
      </c>
      <c r="N185" s="72" t="s">
        <v>448</v>
      </c>
      <c r="O185" s="72" t="s">
        <v>449</v>
      </c>
      <c r="P185" s="73" t="s">
        <v>83</v>
      </c>
      <c r="Q185" s="74">
        <v>1955</v>
      </c>
      <c r="R185" s="73" t="s">
        <v>119</v>
      </c>
      <c r="S185" s="72"/>
      <c r="T185" s="77">
        <v>1776</v>
      </c>
      <c r="U185" s="76" t="s">
        <v>35</v>
      </c>
      <c r="V185" s="77">
        <v>1</v>
      </c>
      <c r="W185" s="77">
        <v>9</v>
      </c>
      <c r="X185" s="77">
        <v>275</v>
      </c>
      <c r="Y185" s="78" t="s">
        <v>4167</v>
      </c>
      <c r="Z185" s="72"/>
      <c r="AA185" s="77">
        <v>1710</v>
      </c>
      <c r="AB185" s="76" t="s">
        <v>35</v>
      </c>
      <c r="AC185" s="77">
        <v>1</v>
      </c>
      <c r="AD185" s="77">
        <v>6</v>
      </c>
      <c r="AE185" s="77">
        <v>142</v>
      </c>
      <c r="AF185" s="78" t="s">
        <v>4167</v>
      </c>
      <c r="AG185" s="72"/>
      <c r="AH185" s="77">
        <v>4301315</v>
      </c>
      <c r="AI185" s="76" t="s">
        <v>52</v>
      </c>
      <c r="AJ185" s="76" t="s">
        <v>36</v>
      </c>
      <c r="AK185" t="str">
        <f>_xlfn.CONCAT(PlayerList[[#This Row],[First Name]]," ",PlayerList[[#This Row],[Surname]])</f>
        <v>Edgar Benitez</v>
      </c>
      <c r="AM185" s="71">
        <f>PlayerList[[#This Row],[Code]]*1</f>
        <v>13784</v>
      </c>
      <c r="AN185" s="71" t="str">
        <f>VLOOKUP(PlayerList[[#This Row],[NZCF ID]],$AP$2:$AQ$3850,2,FALSE)</f>
        <v>M</v>
      </c>
      <c r="AP185" s="71">
        <v>13784</v>
      </c>
      <c r="AQ185" s="71" t="s">
        <v>29</v>
      </c>
    </row>
    <row r="186" spans="13:43" x14ac:dyDescent="0.3">
      <c r="M186" s="75">
        <v>13783</v>
      </c>
      <c r="N186" s="72" t="s">
        <v>448</v>
      </c>
      <c r="O186" s="72" t="s">
        <v>4188</v>
      </c>
      <c r="P186" s="73" t="s">
        <v>83</v>
      </c>
      <c r="Q186" s="74">
        <v>1962</v>
      </c>
      <c r="R186" s="73" t="s">
        <v>124</v>
      </c>
      <c r="S186" s="72"/>
      <c r="T186" s="77">
        <v>1451</v>
      </c>
      <c r="U186" s="76" t="s">
        <v>35</v>
      </c>
      <c r="V186" s="77" t="s">
        <v>36</v>
      </c>
      <c r="W186" s="77" t="s">
        <v>36</v>
      </c>
      <c r="X186" s="77">
        <v>27</v>
      </c>
      <c r="Y186" s="78" t="s">
        <v>168</v>
      </c>
      <c r="Z186" s="72"/>
      <c r="AA186" s="77" t="s">
        <v>37</v>
      </c>
      <c r="AB186" s="76" t="s">
        <v>35</v>
      </c>
      <c r="AC186" s="77" t="s">
        <v>36</v>
      </c>
      <c r="AD186" s="77" t="s">
        <v>36</v>
      </c>
      <c r="AE186" s="77" t="s">
        <v>37</v>
      </c>
      <c r="AF186" s="78" t="s">
        <v>38</v>
      </c>
      <c r="AG186" s="72"/>
      <c r="AH186" s="77">
        <v>4309049</v>
      </c>
      <c r="AI186" s="76" t="s">
        <v>52</v>
      </c>
      <c r="AJ186" s="76" t="s">
        <v>36</v>
      </c>
      <c r="AK186" t="str">
        <f>_xlfn.CONCAT(PlayerList[[#This Row],[First Name]]," ",PlayerList[[#This Row],[Surname]])</f>
        <v>Ric Benitez</v>
      </c>
      <c r="AM186" s="71">
        <f>PlayerList[[#This Row],[Code]]*1</f>
        <v>13783</v>
      </c>
      <c r="AN186" s="71" t="str">
        <f>VLOOKUP(PlayerList[[#This Row],[NZCF ID]],$AP$2:$AQ$3850,2,FALSE)</f>
        <v>M</v>
      </c>
      <c r="AP186" s="71">
        <v>13783</v>
      </c>
      <c r="AQ186" s="71" t="s">
        <v>29</v>
      </c>
    </row>
    <row r="187" spans="13:43" x14ac:dyDescent="0.3">
      <c r="M187" s="75">
        <v>21141</v>
      </c>
      <c r="N187" s="72" t="s">
        <v>450</v>
      </c>
      <c r="O187" s="72" t="s">
        <v>247</v>
      </c>
      <c r="P187" s="73" t="s">
        <v>178</v>
      </c>
      <c r="Q187" s="74">
        <v>1966</v>
      </c>
      <c r="R187" s="73" t="s">
        <v>124</v>
      </c>
      <c r="S187" s="72"/>
      <c r="T187" s="77">
        <v>1266</v>
      </c>
      <c r="U187" s="76" t="s">
        <v>50</v>
      </c>
      <c r="V187" s="77">
        <v>1</v>
      </c>
      <c r="W187" s="77">
        <v>8</v>
      </c>
      <c r="X187" s="77">
        <v>16</v>
      </c>
      <c r="Y187" s="78" t="s">
        <v>4167</v>
      </c>
      <c r="Z187" s="72"/>
      <c r="AA187" s="77" t="s">
        <v>37</v>
      </c>
      <c r="AB187" s="76" t="s">
        <v>35</v>
      </c>
      <c r="AC187" s="77" t="s">
        <v>36</v>
      </c>
      <c r="AD187" s="77" t="s">
        <v>36</v>
      </c>
      <c r="AE187" s="77" t="s">
        <v>37</v>
      </c>
      <c r="AF187" s="78" t="s">
        <v>38</v>
      </c>
      <c r="AG187" s="72"/>
      <c r="AH187" s="77" t="s">
        <v>69</v>
      </c>
      <c r="AI187" s="76" t="s">
        <v>52</v>
      </c>
      <c r="AJ187" s="76" t="s">
        <v>36</v>
      </c>
      <c r="AK187" t="str">
        <f>_xlfn.CONCAT(PlayerList[[#This Row],[First Name]]," ",PlayerList[[#This Row],[Surname]])</f>
        <v>Andrew Bennett</v>
      </c>
      <c r="AM187" s="71">
        <f>PlayerList[[#This Row],[Code]]*1</f>
        <v>21141</v>
      </c>
      <c r="AN187" s="71" t="str">
        <f>VLOOKUP(PlayerList[[#This Row],[NZCF ID]],$AP$2:$AQ$3850,2,FALSE)</f>
        <v>M</v>
      </c>
      <c r="AP187" s="71">
        <v>21141</v>
      </c>
      <c r="AQ187" s="71" t="s">
        <v>29</v>
      </c>
    </row>
    <row r="188" spans="13:43" x14ac:dyDescent="0.3">
      <c r="M188" s="75">
        <v>15643</v>
      </c>
      <c r="N188" s="72" t="s">
        <v>450</v>
      </c>
      <c r="O188" s="72" t="s">
        <v>451</v>
      </c>
      <c r="P188" s="73" t="s">
        <v>83</v>
      </c>
      <c r="Q188" s="74">
        <v>2002</v>
      </c>
      <c r="R188" s="73" t="s">
        <v>35</v>
      </c>
      <c r="S188" s="72"/>
      <c r="T188" s="77">
        <v>1255</v>
      </c>
      <c r="U188" s="76" t="s">
        <v>35</v>
      </c>
      <c r="V188" s="77" t="s">
        <v>36</v>
      </c>
      <c r="W188" s="77" t="s">
        <v>36</v>
      </c>
      <c r="X188" s="77">
        <v>137</v>
      </c>
      <c r="Y188" s="78" t="s">
        <v>105</v>
      </c>
      <c r="Z188" s="72"/>
      <c r="AA188" s="77">
        <v>1052</v>
      </c>
      <c r="AB188" s="76" t="s">
        <v>35</v>
      </c>
      <c r="AC188" s="77" t="s">
        <v>36</v>
      </c>
      <c r="AD188" s="77" t="s">
        <v>36</v>
      </c>
      <c r="AE188" s="77">
        <v>28</v>
      </c>
      <c r="AF188" s="78" t="s">
        <v>452</v>
      </c>
      <c r="AG188" s="72"/>
      <c r="AH188" s="77" t="s">
        <v>69</v>
      </c>
      <c r="AI188" s="76" t="s">
        <v>52</v>
      </c>
      <c r="AJ188" s="76" t="s">
        <v>36</v>
      </c>
      <c r="AK188" t="str">
        <f>_xlfn.CONCAT(PlayerList[[#This Row],[First Name]]," ",PlayerList[[#This Row],[Surname]])</f>
        <v>Ezra Bennett</v>
      </c>
      <c r="AM188" s="71">
        <f>PlayerList[[#This Row],[Code]]*1</f>
        <v>15643</v>
      </c>
      <c r="AN188" s="71" t="str">
        <f>VLOOKUP(PlayerList[[#This Row],[NZCF ID]],$AP$2:$AQ$3850,2,FALSE)</f>
        <v>M</v>
      </c>
      <c r="AP188" s="71">
        <v>15643</v>
      </c>
      <c r="AQ188" s="71" t="s">
        <v>29</v>
      </c>
    </row>
    <row r="189" spans="13:43" x14ac:dyDescent="0.3">
      <c r="M189" s="75">
        <v>18289</v>
      </c>
      <c r="N189" s="72" t="s">
        <v>453</v>
      </c>
      <c r="O189" s="72" t="s">
        <v>454</v>
      </c>
      <c r="P189" s="73" t="s">
        <v>33</v>
      </c>
      <c r="Q189" s="74">
        <v>2014</v>
      </c>
      <c r="R189" s="73" t="s">
        <v>135</v>
      </c>
      <c r="S189" s="72"/>
      <c r="T189" s="77" t="s">
        <v>34</v>
      </c>
      <c r="U189" s="76" t="s">
        <v>35</v>
      </c>
      <c r="V189" s="77" t="s">
        <v>36</v>
      </c>
      <c r="W189" s="77" t="s">
        <v>36</v>
      </c>
      <c r="X189" s="77" t="s">
        <v>37</v>
      </c>
      <c r="Y189" s="78" t="s">
        <v>38</v>
      </c>
      <c r="Z189" s="72"/>
      <c r="AA189" s="77">
        <v>765</v>
      </c>
      <c r="AB189" s="76" t="s">
        <v>50</v>
      </c>
      <c r="AC189" s="77" t="s">
        <v>36</v>
      </c>
      <c r="AD189" s="77" t="s">
        <v>36</v>
      </c>
      <c r="AE189" s="77">
        <v>9</v>
      </c>
      <c r="AF189" s="78" t="s">
        <v>68</v>
      </c>
      <c r="AG189" s="72"/>
      <c r="AH189" s="77">
        <v>4318129</v>
      </c>
      <c r="AI189" s="76" t="s">
        <v>52</v>
      </c>
      <c r="AJ189" s="76" t="s">
        <v>36</v>
      </c>
      <c r="AK189" t="str">
        <f>_xlfn.CONCAT(PlayerList[[#This Row],[First Name]]," ",PlayerList[[#This Row],[Surname]])</f>
        <v>Joanna Benny</v>
      </c>
      <c r="AM189" s="71">
        <f>PlayerList[[#This Row],[Code]]*1</f>
        <v>18289</v>
      </c>
      <c r="AN189" s="71" t="str">
        <f>VLOOKUP(PlayerList[[#This Row],[NZCF ID]],$AP$2:$AQ$3850,2,FALSE)</f>
        <v>F</v>
      </c>
      <c r="AP189" s="71">
        <v>18289</v>
      </c>
      <c r="AQ189" s="71" t="s">
        <v>45</v>
      </c>
    </row>
    <row r="190" spans="13:43" x14ac:dyDescent="0.3">
      <c r="M190" s="75">
        <v>11087</v>
      </c>
      <c r="N190" s="72" t="s">
        <v>455</v>
      </c>
      <c r="O190" s="72" t="s">
        <v>1587</v>
      </c>
      <c r="P190" s="73" t="s">
        <v>161</v>
      </c>
      <c r="Q190" s="74">
        <v>1963</v>
      </c>
      <c r="R190" s="73" t="s">
        <v>124</v>
      </c>
      <c r="S190" s="72"/>
      <c r="T190" s="77">
        <v>1773</v>
      </c>
      <c r="U190" s="76" t="s">
        <v>35</v>
      </c>
      <c r="V190" s="77" t="s">
        <v>36</v>
      </c>
      <c r="W190" s="77" t="s">
        <v>36</v>
      </c>
      <c r="X190" s="77">
        <v>526</v>
      </c>
      <c r="Y190" s="78" t="s">
        <v>583</v>
      </c>
      <c r="Z190" s="72"/>
      <c r="AA190" s="77">
        <v>1686</v>
      </c>
      <c r="AB190" s="76" t="s">
        <v>35</v>
      </c>
      <c r="AC190" s="77" t="s">
        <v>36</v>
      </c>
      <c r="AD190" s="77" t="s">
        <v>36</v>
      </c>
      <c r="AE190" s="77">
        <v>52</v>
      </c>
      <c r="AF190" s="78" t="s">
        <v>2121</v>
      </c>
      <c r="AG190" s="72"/>
      <c r="AH190" s="77">
        <v>4301013</v>
      </c>
      <c r="AI190" s="76" t="s">
        <v>52</v>
      </c>
      <c r="AJ190" s="76" t="s">
        <v>36</v>
      </c>
      <c r="AK190" t="str">
        <f>_xlfn.CONCAT(PlayerList[[#This Row],[First Name]]," ",PlayerList[[#This Row],[Surname]])</f>
        <v>Christopher Benson</v>
      </c>
      <c r="AM190" s="71">
        <f>PlayerList[[#This Row],[Code]]*1</f>
        <v>11087</v>
      </c>
      <c r="AN190" s="71" t="str">
        <f>VLOOKUP(PlayerList[[#This Row],[NZCF ID]],$AP$2:$AQ$3850,2,FALSE)</f>
        <v>M</v>
      </c>
      <c r="AP190" s="71">
        <v>11087</v>
      </c>
      <c r="AQ190" s="71" t="s">
        <v>29</v>
      </c>
    </row>
    <row r="191" spans="13:43" x14ac:dyDescent="0.3">
      <c r="M191" s="75">
        <v>11101</v>
      </c>
      <c r="N191" s="72" t="s">
        <v>455</v>
      </c>
      <c r="O191" s="72" t="s">
        <v>139</v>
      </c>
      <c r="P191" s="73" t="s">
        <v>354</v>
      </c>
      <c r="Q191" s="74">
        <v>1952</v>
      </c>
      <c r="R191" s="73" t="s">
        <v>119</v>
      </c>
      <c r="S191" s="72"/>
      <c r="T191" s="77">
        <v>1439</v>
      </c>
      <c r="U191" s="76" t="s">
        <v>35</v>
      </c>
      <c r="V191" s="77">
        <v>1</v>
      </c>
      <c r="W191" s="77">
        <v>4</v>
      </c>
      <c r="X191" s="77">
        <v>244</v>
      </c>
      <c r="Y191" s="78" t="s">
        <v>4167</v>
      </c>
      <c r="Z191" s="72"/>
      <c r="AA191" s="77">
        <v>1416</v>
      </c>
      <c r="AB191" s="76" t="s">
        <v>35</v>
      </c>
      <c r="AC191" s="77" t="s">
        <v>36</v>
      </c>
      <c r="AD191" s="77" t="s">
        <v>36</v>
      </c>
      <c r="AE191" s="77">
        <v>167</v>
      </c>
      <c r="AF191" s="78" t="s">
        <v>219</v>
      </c>
      <c r="AG191" s="72"/>
      <c r="AH191" s="77">
        <v>4305965</v>
      </c>
      <c r="AI191" s="76" t="s">
        <v>52</v>
      </c>
      <c r="AJ191" s="76" t="s">
        <v>36</v>
      </c>
      <c r="AK191" t="str">
        <f>_xlfn.CONCAT(PlayerList[[#This Row],[First Name]]," ",PlayerList[[#This Row],[Surname]])</f>
        <v>James Benson</v>
      </c>
      <c r="AM191" s="71">
        <f>PlayerList[[#This Row],[Code]]*1</f>
        <v>11101</v>
      </c>
      <c r="AN191" s="71" t="str">
        <f>VLOOKUP(PlayerList[[#This Row],[NZCF ID]],$AP$2:$AQ$3850,2,FALSE)</f>
        <v>M</v>
      </c>
      <c r="AP191" s="71">
        <v>11101</v>
      </c>
      <c r="AQ191" s="71" t="s">
        <v>29</v>
      </c>
    </row>
    <row r="192" spans="13:43" x14ac:dyDescent="0.3">
      <c r="M192" s="75">
        <v>20578</v>
      </c>
      <c r="N192" s="72" t="s">
        <v>456</v>
      </c>
      <c r="O192" s="72" t="s">
        <v>457</v>
      </c>
      <c r="P192" s="73" t="s">
        <v>33</v>
      </c>
      <c r="Q192" s="74">
        <v>1983</v>
      </c>
      <c r="R192" s="73" t="s">
        <v>35</v>
      </c>
      <c r="S192" s="72"/>
      <c r="T192" s="77" t="s">
        <v>34</v>
      </c>
      <c r="U192" s="76" t="s">
        <v>35</v>
      </c>
      <c r="V192" s="77" t="s">
        <v>36</v>
      </c>
      <c r="W192" s="77" t="s">
        <v>36</v>
      </c>
      <c r="X192" s="77" t="s">
        <v>37</v>
      </c>
      <c r="Y192" s="78" t="s">
        <v>38</v>
      </c>
      <c r="Z192" s="72"/>
      <c r="AA192" s="77">
        <v>951</v>
      </c>
      <c r="AB192" s="76" t="s">
        <v>50</v>
      </c>
      <c r="AC192" s="77" t="s">
        <v>36</v>
      </c>
      <c r="AD192" s="77" t="s">
        <v>36</v>
      </c>
      <c r="AE192" s="77">
        <v>5</v>
      </c>
      <c r="AF192" s="78" t="s">
        <v>61</v>
      </c>
      <c r="AG192" s="72"/>
      <c r="AH192" s="77">
        <v>4329260</v>
      </c>
      <c r="AI192" s="76" t="s">
        <v>52</v>
      </c>
      <c r="AJ192" s="76" t="s">
        <v>36</v>
      </c>
      <c r="AK192" t="str">
        <f>_xlfn.CONCAT(PlayerList[[#This Row],[First Name]]," ",PlayerList[[#This Row],[Surname]])</f>
        <v>Christal Bernido</v>
      </c>
      <c r="AM192" s="71">
        <f>PlayerList[[#This Row],[Code]]*1</f>
        <v>20578</v>
      </c>
      <c r="AN192" s="71" t="str">
        <f>VLOOKUP(PlayerList[[#This Row],[NZCF ID]],$AP$2:$AQ$3850,2,FALSE)</f>
        <v>F</v>
      </c>
      <c r="AP192" s="71">
        <v>20578</v>
      </c>
      <c r="AQ192" s="71" t="s">
        <v>45</v>
      </c>
    </row>
    <row r="193" spans="13:43" x14ac:dyDescent="0.3">
      <c r="M193" s="75">
        <v>22870</v>
      </c>
      <c r="N193" s="72" t="s">
        <v>4189</v>
      </c>
      <c r="O193" s="72" t="s">
        <v>1322</v>
      </c>
      <c r="P193" s="73" t="s">
        <v>3204</v>
      </c>
      <c r="Q193" s="74">
        <v>1961</v>
      </c>
      <c r="R193" s="73" t="s">
        <v>124</v>
      </c>
      <c r="S193" s="72"/>
      <c r="T193" s="77">
        <v>934</v>
      </c>
      <c r="U193" s="76" t="s">
        <v>50</v>
      </c>
      <c r="V193" s="77">
        <v>1</v>
      </c>
      <c r="W193" s="77">
        <v>5</v>
      </c>
      <c r="X193" s="77">
        <v>5</v>
      </c>
      <c r="Y193" s="78" t="s">
        <v>4167</v>
      </c>
      <c r="Z193" s="72"/>
      <c r="AA193" s="77" t="s">
        <v>37</v>
      </c>
      <c r="AB193" s="76" t="s">
        <v>35</v>
      </c>
      <c r="AC193" s="77" t="s">
        <v>36</v>
      </c>
      <c r="AD193" s="77" t="s">
        <v>36</v>
      </c>
      <c r="AE193" s="77" t="s">
        <v>37</v>
      </c>
      <c r="AF193" s="78" t="s">
        <v>38</v>
      </c>
      <c r="AG193" s="72"/>
      <c r="AH193" s="77" t="s">
        <v>69</v>
      </c>
      <c r="AI193" s="76" t="s">
        <v>52</v>
      </c>
      <c r="AJ193" s="76" t="s">
        <v>36</v>
      </c>
      <c r="AK193" t="str">
        <f>_xlfn.CONCAT(PlayerList[[#This Row],[First Name]]," ",PlayerList[[#This Row],[Surname]])</f>
        <v>Brian Berryman</v>
      </c>
      <c r="AM193" s="71">
        <f>PlayerList[[#This Row],[Code]]*1</f>
        <v>22870</v>
      </c>
      <c r="AN193" s="71" t="str">
        <f>VLOOKUP(PlayerList[[#This Row],[NZCF ID]],$AP$2:$AQ$3850,2,FALSE)</f>
        <v>M</v>
      </c>
      <c r="AP193" s="71">
        <v>22870</v>
      </c>
      <c r="AQ193" s="71" t="s">
        <v>29</v>
      </c>
    </row>
    <row r="194" spans="13:43" x14ac:dyDescent="0.3">
      <c r="M194" s="75">
        <v>20828</v>
      </c>
      <c r="N194" s="72" t="s">
        <v>459</v>
      </c>
      <c r="O194" s="72" t="s">
        <v>460</v>
      </c>
      <c r="P194" s="73" t="s">
        <v>335</v>
      </c>
      <c r="Q194" s="74">
        <v>2015</v>
      </c>
      <c r="R194" s="73" t="s">
        <v>135</v>
      </c>
      <c r="S194" s="72"/>
      <c r="T194" s="77">
        <v>899</v>
      </c>
      <c r="U194" s="76" t="s">
        <v>50</v>
      </c>
      <c r="V194" s="77" t="s">
        <v>36</v>
      </c>
      <c r="W194" s="77" t="s">
        <v>36</v>
      </c>
      <c r="X194" s="77">
        <v>9</v>
      </c>
      <c r="Y194" s="78" t="s">
        <v>60</v>
      </c>
      <c r="Z194" s="72"/>
      <c r="AA194" s="77">
        <v>727</v>
      </c>
      <c r="AB194" s="76" t="s">
        <v>50</v>
      </c>
      <c r="AC194" s="77">
        <v>2</v>
      </c>
      <c r="AD194" s="77">
        <v>10</v>
      </c>
      <c r="AE194" s="77">
        <v>16</v>
      </c>
      <c r="AF194" s="78" t="s">
        <v>4167</v>
      </c>
      <c r="AG194" s="72"/>
      <c r="AH194" s="77">
        <v>4331583</v>
      </c>
      <c r="AI194" s="76" t="s">
        <v>52</v>
      </c>
      <c r="AJ194" s="76" t="s">
        <v>36</v>
      </c>
      <c r="AK194" t="str">
        <f>_xlfn.CONCAT(PlayerList[[#This Row],[First Name]]," ",PlayerList[[#This Row],[Surname]])</f>
        <v>Davi Bezerra de Oliveira</v>
      </c>
      <c r="AM194" s="71">
        <f>PlayerList[[#This Row],[Code]]*1</f>
        <v>20828</v>
      </c>
      <c r="AN194" s="71" t="str">
        <f>VLOOKUP(PlayerList[[#This Row],[NZCF ID]],$AP$2:$AQ$3850,2,FALSE)</f>
        <v>M</v>
      </c>
      <c r="AP194" s="71">
        <v>20828</v>
      </c>
      <c r="AQ194" s="71" t="s">
        <v>29</v>
      </c>
    </row>
    <row r="195" spans="13:43" x14ac:dyDescent="0.3">
      <c r="M195" s="75">
        <v>20017</v>
      </c>
      <c r="N195" s="72" t="s">
        <v>461</v>
      </c>
      <c r="O195" s="72" t="s">
        <v>437</v>
      </c>
      <c r="P195" s="73" t="s">
        <v>354</v>
      </c>
      <c r="Q195" s="74">
        <v>2011</v>
      </c>
      <c r="R195" s="73" t="s">
        <v>135</v>
      </c>
      <c r="S195" s="72"/>
      <c r="T195" s="77">
        <v>1443</v>
      </c>
      <c r="U195" s="76" t="s">
        <v>35</v>
      </c>
      <c r="V195" s="77">
        <v>2</v>
      </c>
      <c r="W195" s="77">
        <v>11</v>
      </c>
      <c r="X195" s="77">
        <v>77</v>
      </c>
      <c r="Y195" s="78" t="s">
        <v>4167</v>
      </c>
      <c r="Z195" s="72"/>
      <c r="AA195" s="77">
        <v>1414</v>
      </c>
      <c r="AB195" s="76" t="s">
        <v>35</v>
      </c>
      <c r="AC195" s="77">
        <v>3</v>
      </c>
      <c r="AD195" s="77">
        <v>18</v>
      </c>
      <c r="AE195" s="77">
        <v>62</v>
      </c>
      <c r="AF195" s="78" t="s">
        <v>4167</v>
      </c>
      <c r="AG195" s="72"/>
      <c r="AH195" s="77">
        <v>25116797</v>
      </c>
      <c r="AI195" s="76" t="s">
        <v>40</v>
      </c>
      <c r="AJ195" s="76" t="s">
        <v>36</v>
      </c>
      <c r="AK195" t="str">
        <f>_xlfn.CONCAT(PlayerList[[#This Row],[First Name]]," ",PlayerList[[#This Row],[Surname]])</f>
        <v>Ayaan Bhatia</v>
      </c>
      <c r="AM195" s="71">
        <f>PlayerList[[#This Row],[Code]]*1</f>
        <v>20017</v>
      </c>
      <c r="AN195" s="71" t="str">
        <f>VLOOKUP(PlayerList[[#This Row],[NZCF ID]],$AP$2:$AQ$3850,2,FALSE)</f>
        <v>M</v>
      </c>
      <c r="AP195" s="71">
        <v>20017</v>
      </c>
      <c r="AQ195" s="71" t="s">
        <v>29</v>
      </c>
    </row>
    <row r="196" spans="13:43" x14ac:dyDescent="0.3">
      <c r="M196" s="75">
        <v>20613</v>
      </c>
      <c r="N196" s="72" t="s">
        <v>461</v>
      </c>
      <c r="O196" s="72" t="s">
        <v>462</v>
      </c>
      <c r="P196" s="73" t="s">
        <v>33</v>
      </c>
      <c r="Q196" s="74">
        <v>2016</v>
      </c>
      <c r="R196" s="73" t="s">
        <v>135</v>
      </c>
      <c r="S196" s="72"/>
      <c r="T196" s="77" t="s">
        <v>34</v>
      </c>
      <c r="U196" s="76" t="s">
        <v>35</v>
      </c>
      <c r="V196" s="77" t="s">
        <v>36</v>
      </c>
      <c r="W196" s="77" t="s">
        <v>36</v>
      </c>
      <c r="X196" s="77" t="s">
        <v>37</v>
      </c>
      <c r="Y196" s="78" t="s">
        <v>38</v>
      </c>
      <c r="Z196" s="72"/>
      <c r="AA196" s="77">
        <v>617</v>
      </c>
      <c r="AB196" s="76" t="s">
        <v>50</v>
      </c>
      <c r="AC196" s="77" t="s">
        <v>36</v>
      </c>
      <c r="AD196" s="77" t="s">
        <v>36</v>
      </c>
      <c r="AE196" s="77">
        <v>5</v>
      </c>
      <c r="AF196" s="78" t="s">
        <v>61</v>
      </c>
      <c r="AG196" s="72"/>
      <c r="AH196" s="77">
        <v>4329830</v>
      </c>
      <c r="AI196" s="76" t="s">
        <v>52</v>
      </c>
      <c r="AJ196" s="76" t="s">
        <v>36</v>
      </c>
      <c r="AK196" t="str">
        <f>_xlfn.CONCAT(PlayerList[[#This Row],[First Name]]," ",PlayerList[[#This Row],[Surname]])</f>
        <v>Hetansh Bhatia</v>
      </c>
      <c r="AM196" s="71">
        <f>PlayerList[[#This Row],[Code]]*1</f>
        <v>20613</v>
      </c>
      <c r="AN196" s="71" t="str">
        <f>VLOOKUP(PlayerList[[#This Row],[NZCF ID]],$AP$2:$AQ$3850,2,FALSE)</f>
        <v>M</v>
      </c>
      <c r="AP196" s="71">
        <v>20613</v>
      </c>
      <c r="AQ196" s="71" t="s">
        <v>29</v>
      </c>
    </row>
    <row r="197" spans="13:43" x14ac:dyDescent="0.3">
      <c r="M197" s="75">
        <v>17770</v>
      </c>
      <c r="N197" s="72" t="s">
        <v>461</v>
      </c>
      <c r="O197" s="72" t="s">
        <v>463</v>
      </c>
      <c r="P197" s="73" t="s">
        <v>74</v>
      </c>
      <c r="Q197" s="74">
        <v>2011</v>
      </c>
      <c r="R197" s="73" t="s">
        <v>135</v>
      </c>
      <c r="S197" s="72"/>
      <c r="T197" s="77">
        <v>891</v>
      </c>
      <c r="U197" s="76" t="s">
        <v>35</v>
      </c>
      <c r="V197" s="77" t="s">
        <v>36</v>
      </c>
      <c r="W197" s="77" t="s">
        <v>36</v>
      </c>
      <c r="X197" s="77">
        <v>59</v>
      </c>
      <c r="Y197" s="78" t="s">
        <v>84</v>
      </c>
      <c r="Z197" s="72"/>
      <c r="AA197" s="77">
        <v>826</v>
      </c>
      <c r="AB197" s="76" t="s">
        <v>50</v>
      </c>
      <c r="AC197" s="77" t="s">
        <v>36</v>
      </c>
      <c r="AD197" s="77" t="s">
        <v>36</v>
      </c>
      <c r="AE197" s="77">
        <v>12</v>
      </c>
      <c r="AF197" s="78" t="s">
        <v>281</v>
      </c>
      <c r="AG197" s="72"/>
      <c r="AH197" s="77">
        <v>4322681</v>
      </c>
      <c r="AI197" s="76" t="s">
        <v>52</v>
      </c>
      <c r="AJ197" s="76" t="s">
        <v>36</v>
      </c>
      <c r="AK197" t="str">
        <f>_xlfn.CONCAT(PlayerList[[#This Row],[First Name]]," ",PlayerList[[#This Row],[Surname]])</f>
        <v>Maan Bhatia</v>
      </c>
      <c r="AM197" s="71">
        <f>PlayerList[[#This Row],[Code]]*1</f>
        <v>17770</v>
      </c>
      <c r="AN197" s="71" t="str">
        <f>VLOOKUP(PlayerList[[#This Row],[NZCF ID]],$AP$2:$AQ$3850,2,FALSE)</f>
        <v>M</v>
      </c>
      <c r="AP197" s="71">
        <v>17770</v>
      </c>
      <c r="AQ197" s="71" t="s">
        <v>29</v>
      </c>
    </row>
    <row r="198" spans="13:43" x14ac:dyDescent="0.3">
      <c r="M198" s="75">
        <v>20624</v>
      </c>
      <c r="N198" s="72" t="s">
        <v>461</v>
      </c>
      <c r="O198" s="72" t="s">
        <v>464</v>
      </c>
      <c r="P198" s="73" t="s">
        <v>161</v>
      </c>
      <c r="Q198" s="74">
        <v>2010</v>
      </c>
      <c r="R198" s="73" t="s">
        <v>135</v>
      </c>
      <c r="S198" s="72"/>
      <c r="T198" s="77" t="s">
        <v>34</v>
      </c>
      <c r="U198" s="76" t="s">
        <v>35</v>
      </c>
      <c r="V198" s="77" t="s">
        <v>36</v>
      </c>
      <c r="W198" s="77" t="s">
        <v>36</v>
      </c>
      <c r="X198" s="77" t="s">
        <v>37</v>
      </c>
      <c r="Y198" s="78" t="s">
        <v>38</v>
      </c>
      <c r="Z198" s="72"/>
      <c r="AA198" s="77">
        <v>1199</v>
      </c>
      <c r="AB198" s="76" t="s">
        <v>50</v>
      </c>
      <c r="AC198" s="77">
        <v>1</v>
      </c>
      <c r="AD198" s="77">
        <v>6</v>
      </c>
      <c r="AE198" s="77">
        <v>11</v>
      </c>
      <c r="AF198" s="78" t="s">
        <v>4167</v>
      </c>
      <c r="AG198" s="72"/>
      <c r="AH198" s="77" t="s">
        <v>69</v>
      </c>
      <c r="AI198" s="76" t="s">
        <v>52</v>
      </c>
      <c r="AJ198" s="76" t="s">
        <v>36</v>
      </c>
      <c r="AK198" t="str">
        <f>_xlfn.CONCAT(PlayerList[[#This Row],[First Name]]," ",PlayerList[[#This Row],[Surname]])</f>
        <v>Ravi Bhatia</v>
      </c>
      <c r="AM198" s="71">
        <f>PlayerList[[#This Row],[Code]]*1</f>
        <v>20624</v>
      </c>
      <c r="AN198" s="71" t="str">
        <f>VLOOKUP(PlayerList[[#This Row],[NZCF ID]],$AP$2:$AQ$3850,2,FALSE)</f>
        <v>M</v>
      </c>
      <c r="AP198" s="71">
        <v>20624</v>
      </c>
      <c r="AQ198" s="71" t="s">
        <v>29</v>
      </c>
    </row>
    <row r="199" spans="13:43" x14ac:dyDescent="0.3">
      <c r="M199" s="75">
        <v>17096</v>
      </c>
      <c r="N199" s="72" t="s">
        <v>465</v>
      </c>
      <c r="O199" s="72" t="s">
        <v>466</v>
      </c>
      <c r="P199" s="73" t="s">
        <v>74</v>
      </c>
      <c r="Q199" s="74">
        <v>2010</v>
      </c>
      <c r="R199" s="73" t="s">
        <v>135</v>
      </c>
      <c r="S199" s="72"/>
      <c r="T199" s="77">
        <v>1511</v>
      </c>
      <c r="U199" s="76" t="s">
        <v>35</v>
      </c>
      <c r="V199" s="77" t="s">
        <v>36</v>
      </c>
      <c r="W199" s="77" t="s">
        <v>36</v>
      </c>
      <c r="X199" s="77">
        <v>126</v>
      </c>
      <c r="Y199" s="78" t="s">
        <v>281</v>
      </c>
      <c r="Z199" s="72"/>
      <c r="AA199" s="77">
        <v>1318</v>
      </c>
      <c r="AB199" s="76" t="s">
        <v>35</v>
      </c>
      <c r="AC199" s="77" t="s">
        <v>36</v>
      </c>
      <c r="AD199" s="77" t="s">
        <v>36</v>
      </c>
      <c r="AE199" s="77">
        <v>109</v>
      </c>
      <c r="AF199" s="78" t="s">
        <v>281</v>
      </c>
      <c r="AG199" s="72"/>
      <c r="AH199" s="77">
        <v>4311981</v>
      </c>
      <c r="AI199" s="76" t="s">
        <v>52</v>
      </c>
      <c r="AJ199" s="76" t="s">
        <v>36</v>
      </c>
      <c r="AK199" t="str">
        <f>_xlfn.CONCAT(PlayerList[[#This Row],[First Name]]," ",PlayerList[[#This Row],[Surname]])</f>
        <v>Daksh Bhatt</v>
      </c>
      <c r="AM199" s="71">
        <f>PlayerList[[#This Row],[Code]]*1</f>
        <v>17096</v>
      </c>
      <c r="AN199" s="71" t="str">
        <f>VLOOKUP(PlayerList[[#This Row],[NZCF ID]],$AP$2:$AQ$3850,2,FALSE)</f>
        <v>M</v>
      </c>
      <c r="AP199" s="71">
        <v>17096</v>
      </c>
      <c r="AQ199" s="71" t="s">
        <v>29</v>
      </c>
    </row>
    <row r="200" spans="13:43" x14ac:dyDescent="0.3">
      <c r="M200" s="75">
        <v>20940</v>
      </c>
      <c r="N200" s="72" t="s">
        <v>465</v>
      </c>
      <c r="O200" s="72" t="s">
        <v>467</v>
      </c>
      <c r="P200" s="73" t="s">
        <v>161</v>
      </c>
      <c r="Q200" s="74">
        <v>2016</v>
      </c>
      <c r="R200" s="73" t="s">
        <v>135</v>
      </c>
      <c r="S200" s="72"/>
      <c r="T200" s="77" t="s">
        <v>34</v>
      </c>
      <c r="U200" s="76" t="s">
        <v>35</v>
      </c>
      <c r="V200" s="77" t="s">
        <v>36</v>
      </c>
      <c r="W200" s="77" t="s">
        <v>36</v>
      </c>
      <c r="X200" s="77" t="s">
        <v>37</v>
      </c>
      <c r="Y200" s="78" t="s">
        <v>38</v>
      </c>
      <c r="Z200" s="72"/>
      <c r="AA200" s="77">
        <v>660</v>
      </c>
      <c r="AB200" s="76" t="s">
        <v>50</v>
      </c>
      <c r="AC200" s="77" t="s">
        <v>36</v>
      </c>
      <c r="AD200" s="77" t="s">
        <v>36</v>
      </c>
      <c r="AE200" s="77">
        <v>5</v>
      </c>
      <c r="AF200" s="78" t="s">
        <v>60</v>
      </c>
      <c r="AG200" s="72"/>
      <c r="AH200" s="77" t="s">
        <v>69</v>
      </c>
      <c r="AI200" s="76" t="s">
        <v>52</v>
      </c>
      <c r="AJ200" s="76" t="s">
        <v>36</v>
      </c>
      <c r="AK200" t="str">
        <f>_xlfn.CONCAT(PlayerList[[#This Row],[First Name]]," ",PlayerList[[#This Row],[Surname]])</f>
        <v>Joy Bhatt</v>
      </c>
      <c r="AM200" s="71">
        <f>PlayerList[[#This Row],[Code]]*1</f>
        <v>20940</v>
      </c>
      <c r="AN200" s="71" t="str">
        <f>VLOOKUP(PlayerList[[#This Row],[NZCF ID]],$AP$2:$AQ$3850,2,FALSE)</f>
        <v>F</v>
      </c>
      <c r="AP200" s="71">
        <v>20940</v>
      </c>
      <c r="AQ200" s="71" t="s">
        <v>45</v>
      </c>
    </row>
    <row r="201" spans="13:43" x14ac:dyDescent="0.3">
      <c r="M201" s="75">
        <v>17061</v>
      </c>
      <c r="N201" s="72" t="s">
        <v>465</v>
      </c>
      <c r="O201" s="72" t="s">
        <v>468</v>
      </c>
      <c r="P201" s="73" t="s">
        <v>74</v>
      </c>
      <c r="Q201" s="74">
        <v>2008</v>
      </c>
      <c r="R201" s="73" t="s">
        <v>135</v>
      </c>
      <c r="S201" s="72"/>
      <c r="T201" s="77">
        <v>1501</v>
      </c>
      <c r="U201" s="76" t="s">
        <v>35</v>
      </c>
      <c r="V201" s="77" t="s">
        <v>36</v>
      </c>
      <c r="W201" s="77" t="s">
        <v>36</v>
      </c>
      <c r="X201" s="77">
        <v>123</v>
      </c>
      <c r="Y201" s="78" t="s">
        <v>281</v>
      </c>
      <c r="Z201" s="72"/>
      <c r="AA201" s="77">
        <v>1423</v>
      </c>
      <c r="AB201" s="76" t="s">
        <v>35</v>
      </c>
      <c r="AC201" s="77" t="s">
        <v>36</v>
      </c>
      <c r="AD201" s="77" t="s">
        <v>36</v>
      </c>
      <c r="AE201" s="77">
        <v>109</v>
      </c>
      <c r="AF201" s="78" t="s">
        <v>96</v>
      </c>
      <c r="AG201" s="72"/>
      <c r="AH201" s="77">
        <v>4311990</v>
      </c>
      <c r="AI201" s="76" t="s">
        <v>52</v>
      </c>
      <c r="AJ201" s="76" t="s">
        <v>36</v>
      </c>
      <c r="AK201" t="str">
        <f>_xlfn.CONCAT(PlayerList[[#This Row],[First Name]]," ",PlayerList[[#This Row],[Surname]])</f>
        <v>Mantra Bhatt</v>
      </c>
      <c r="AM201" s="71">
        <f>PlayerList[[#This Row],[Code]]*1</f>
        <v>17061</v>
      </c>
      <c r="AN201" s="71" t="str">
        <f>VLOOKUP(PlayerList[[#This Row],[NZCF ID]],$AP$2:$AQ$3850,2,FALSE)</f>
        <v>M</v>
      </c>
      <c r="AP201" s="71">
        <v>17061</v>
      </c>
      <c r="AQ201" s="71" t="s">
        <v>29</v>
      </c>
    </row>
    <row r="202" spans="13:43" x14ac:dyDescent="0.3">
      <c r="M202" s="75">
        <v>19035</v>
      </c>
      <c r="N202" s="72" t="s">
        <v>465</v>
      </c>
      <c r="O202" s="72" t="s">
        <v>469</v>
      </c>
      <c r="P202" s="73" t="s">
        <v>74</v>
      </c>
      <c r="Q202" s="74">
        <v>1986</v>
      </c>
      <c r="R202" s="73" t="s">
        <v>35</v>
      </c>
      <c r="S202" s="72"/>
      <c r="T202" s="77">
        <v>1068</v>
      </c>
      <c r="U202" s="76" t="s">
        <v>35</v>
      </c>
      <c r="V202" s="77" t="s">
        <v>36</v>
      </c>
      <c r="W202" s="77" t="s">
        <v>36</v>
      </c>
      <c r="X202" s="77">
        <v>40</v>
      </c>
      <c r="Y202" s="78" t="s">
        <v>60</v>
      </c>
      <c r="Z202" s="72"/>
      <c r="AA202" s="77">
        <v>1119</v>
      </c>
      <c r="AB202" s="76" t="s">
        <v>50</v>
      </c>
      <c r="AC202" s="77" t="s">
        <v>36</v>
      </c>
      <c r="AD202" s="77" t="s">
        <v>36</v>
      </c>
      <c r="AE202" s="77">
        <v>17</v>
      </c>
      <c r="AF202" s="78" t="s">
        <v>281</v>
      </c>
      <c r="AG202" s="72"/>
      <c r="AH202" s="77">
        <v>4322002</v>
      </c>
      <c r="AI202" s="76" t="s">
        <v>52</v>
      </c>
      <c r="AJ202" s="76" t="s">
        <v>36</v>
      </c>
      <c r="AK202" t="str">
        <f>_xlfn.CONCAT(PlayerList[[#This Row],[First Name]]," ",PlayerList[[#This Row],[Surname]])</f>
        <v>Mitesh Bhatt</v>
      </c>
      <c r="AM202" s="71">
        <f>PlayerList[[#This Row],[Code]]*1</f>
        <v>19035</v>
      </c>
      <c r="AN202" s="71" t="str">
        <f>VLOOKUP(PlayerList[[#This Row],[NZCF ID]],$AP$2:$AQ$3850,2,FALSE)</f>
        <v>M</v>
      </c>
      <c r="AP202" s="71">
        <v>19035</v>
      </c>
      <c r="AQ202" s="71" t="s">
        <v>29</v>
      </c>
    </row>
    <row r="203" spans="13:43" x14ac:dyDescent="0.3">
      <c r="M203" s="75">
        <v>19068</v>
      </c>
      <c r="N203" s="72" t="s">
        <v>465</v>
      </c>
      <c r="O203" s="72" t="s">
        <v>470</v>
      </c>
      <c r="P203" s="73" t="s">
        <v>161</v>
      </c>
      <c r="Q203" s="74">
        <v>2011</v>
      </c>
      <c r="R203" s="73" t="s">
        <v>135</v>
      </c>
      <c r="S203" s="72"/>
      <c r="T203" s="77" t="s">
        <v>34</v>
      </c>
      <c r="U203" s="76" t="s">
        <v>35</v>
      </c>
      <c r="V203" s="77" t="s">
        <v>36</v>
      </c>
      <c r="W203" s="77" t="s">
        <v>36</v>
      </c>
      <c r="X203" s="77" t="s">
        <v>37</v>
      </c>
      <c r="Y203" s="78" t="s">
        <v>38</v>
      </c>
      <c r="Z203" s="72"/>
      <c r="AA203" s="77">
        <v>1025</v>
      </c>
      <c r="AB203" s="76" t="s">
        <v>35</v>
      </c>
      <c r="AC203" s="77" t="s">
        <v>36</v>
      </c>
      <c r="AD203" s="77" t="s">
        <v>36</v>
      </c>
      <c r="AE203" s="77">
        <v>21</v>
      </c>
      <c r="AF203" s="78" t="s">
        <v>60</v>
      </c>
      <c r="AG203" s="72"/>
      <c r="AH203" s="77" t="s">
        <v>69</v>
      </c>
      <c r="AI203" s="76" t="s">
        <v>52</v>
      </c>
      <c r="AJ203" s="76" t="s">
        <v>36</v>
      </c>
      <c r="AK203" t="str">
        <f>_xlfn.CONCAT(PlayerList[[#This Row],[First Name]]," ",PlayerList[[#This Row],[Surname]])</f>
        <v>Vidit Bhatt</v>
      </c>
      <c r="AM203" s="71">
        <f>PlayerList[[#This Row],[Code]]*1</f>
        <v>19068</v>
      </c>
      <c r="AN203" s="71" t="str">
        <f>VLOOKUP(PlayerList[[#This Row],[NZCF ID]],$AP$2:$AQ$3850,2,FALSE)</f>
        <v>M</v>
      </c>
      <c r="AP203" s="71">
        <v>19068</v>
      </c>
      <c r="AQ203" s="71" t="s">
        <v>29</v>
      </c>
    </row>
    <row r="204" spans="13:43" x14ac:dyDescent="0.3">
      <c r="M204" s="75">
        <v>18376</v>
      </c>
      <c r="N204" s="72" t="s">
        <v>471</v>
      </c>
      <c r="O204" s="72" t="s">
        <v>472</v>
      </c>
      <c r="P204" s="73" t="s">
        <v>258</v>
      </c>
      <c r="Q204" s="74">
        <v>2014</v>
      </c>
      <c r="R204" s="73" t="s">
        <v>135</v>
      </c>
      <c r="S204" s="72"/>
      <c r="T204" s="77">
        <v>694</v>
      </c>
      <c r="U204" s="76" t="s">
        <v>50</v>
      </c>
      <c r="V204" s="77" t="s">
        <v>36</v>
      </c>
      <c r="W204" s="77" t="s">
        <v>36</v>
      </c>
      <c r="X204" s="77">
        <v>6</v>
      </c>
      <c r="Y204" s="78" t="s">
        <v>39</v>
      </c>
      <c r="Z204" s="72"/>
      <c r="AA204" s="77">
        <v>446</v>
      </c>
      <c r="AB204" s="76" t="s">
        <v>35</v>
      </c>
      <c r="AC204" s="77" t="s">
        <v>36</v>
      </c>
      <c r="AD204" s="77" t="s">
        <v>36</v>
      </c>
      <c r="AE204" s="77">
        <v>31</v>
      </c>
      <c r="AF204" s="78" t="s">
        <v>75</v>
      </c>
      <c r="AG204" s="72"/>
      <c r="AH204" s="77">
        <v>4319923</v>
      </c>
      <c r="AI204" s="76" t="s">
        <v>52</v>
      </c>
      <c r="AJ204" s="76" t="s">
        <v>36</v>
      </c>
      <c r="AK204" t="str">
        <f>_xlfn.CONCAT(PlayerList[[#This Row],[First Name]]," ",PlayerList[[#This Row],[Surname]])</f>
        <v>Dilan Bhikha</v>
      </c>
      <c r="AM204" s="71">
        <f>PlayerList[[#This Row],[Code]]*1</f>
        <v>18376</v>
      </c>
      <c r="AN204" s="71" t="str">
        <f>VLOOKUP(PlayerList[[#This Row],[NZCF ID]],$AP$2:$AQ$3850,2,FALSE)</f>
        <v>M</v>
      </c>
      <c r="AP204" s="71">
        <v>18376</v>
      </c>
      <c r="AQ204" s="71" t="s">
        <v>29</v>
      </c>
    </row>
    <row r="205" spans="13:43" x14ac:dyDescent="0.3">
      <c r="M205" s="75">
        <v>16893</v>
      </c>
      <c r="N205" s="72" t="s">
        <v>473</v>
      </c>
      <c r="O205" s="72" t="s">
        <v>4190</v>
      </c>
      <c r="P205" s="73" t="s">
        <v>33</v>
      </c>
      <c r="Q205" s="74">
        <v>2008</v>
      </c>
      <c r="R205" s="73" t="s">
        <v>135</v>
      </c>
      <c r="S205" s="72"/>
      <c r="T205" s="77" t="s">
        <v>34</v>
      </c>
      <c r="U205" s="76" t="s">
        <v>35</v>
      </c>
      <c r="V205" s="77" t="s">
        <v>36</v>
      </c>
      <c r="W205" s="77" t="s">
        <v>36</v>
      </c>
      <c r="X205" s="77" t="s">
        <v>37</v>
      </c>
      <c r="Y205" s="78" t="s">
        <v>38</v>
      </c>
      <c r="Z205" s="72"/>
      <c r="AA205" s="77">
        <v>535</v>
      </c>
      <c r="AB205" s="76" t="s">
        <v>35</v>
      </c>
      <c r="AC205" s="77" t="s">
        <v>36</v>
      </c>
      <c r="AD205" s="77" t="s">
        <v>36</v>
      </c>
      <c r="AE205" s="77">
        <v>24</v>
      </c>
      <c r="AF205" s="78" t="s">
        <v>530</v>
      </c>
      <c r="AG205" s="72"/>
      <c r="AH205" s="77">
        <v>4310560</v>
      </c>
      <c r="AI205" s="76" t="s">
        <v>52</v>
      </c>
      <c r="AJ205" s="76" t="s">
        <v>36</v>
      </c>
      <c r="AK205" t="str">
        <f>_xlfn.CONCAT(PlayerList[[#This Row],[First Name]]," ",PlayerList[[#This Row],[Surname]])</f>
        <v>Kevin Shiyuan Bi</v>
      </c>
      <c r="AM205" s="71">
        <f>PlayerList[[#This Row],[Code]]*1</f>
        <v>16893</v>
      </c>
      <c r="AN205" s="71" t="str">
        <f>VLOOKUP(PlayerList[[#This Row],[NZCF ID]],$AP$2:$AQ$3850,2,FALSE)</f>
        <v>M</v>
      </c>
      <c r="AP205" s="71">
        <v>16893</v>
      </c>
      <c r="AQ205" s="71" t="s">
        <v>29</v>
      </c>
    </row>
    <row r="206" spans="13:43" x14ac:dyDescent="0.3">
      <c r="M206" s="75">
        <v>16675</v>
      </c>
      <c r="N206" s="72" t="s">
        <v>473</v>
      </c>
      <c r="O206" s="72" t="s">
        <v>4191</v>
      </c>
      <c r="P206" s="73" t="s">
        <v>74</v>
      </c>
      <c r="Q206" s="74">
        <v>2006</v>
      </c>
      <c r="R206" s="73" t="s">
        <v>135</v>
      </c>
      <c r="S206" s="72"/>
      <c r="T206" s="77">
        <v>595</v>
      </c>
      <c r="U206" s="76" t="s">
        <v>35</v>
      </c>
      <c r="V206" s="77" t="s">
        <v>36</v>
      </c>
      <c r="W206" s="77" t="s">
        <v>36</v>
      </c>
      <c r="X206" s="77">
        <v>49</v>
      </c>
      <c r="Y206" s="78" t="s">
        <v>673</v>
      </c>
      <c r="Z206" s="72"/>
      <c r="AA206" s="77">
        <v>668</v>
      </c>
      <c r="AB206" s="76" t="s">
        <v>35</v>
      </c>
      <c r="AC206" s="77" t="s">
        <v>36</v>
      </c>
      <c r="AD206" s="77" t="s">
        <v>36</v>
      </c>
      <c r="AE206" s="77">
        <v>24</v>
      </c>
      <c r="AF206" s="78" t="s">
        <v>2121</v>
      </c>
      <c r="AG206" s="72"/>
      <c r="AH206" s="77">
        <v>4312007</v>
      </c>
      <c r="AI206" s="76" t="s">
        <v>52</v>
      </c>
      <c r="AJ206" s="76" t="s">
        <v>36</v>
      </c>
      <c r="AK206" t="str">
        <f>_xlfn.CONCAT(PlayerList[[#This Row],[First Name]]," ",PlayerList[[#This Row],[Surname]])</f>
        <v>Longbin Bi</v>
      </c>
      <c r="AM206" s="71">
        <f>PlayerList[[#This Row],[Code]]*1</f>
        <v>16675</v>
      </c>
      <c r="AN206" s="71" t="str">
        <f>VLOOKUP(PlayerList[[#This Row],[NZCF ID]],$AP$2:$AQ$3850,2,FALSE)</f>
        <v>M</v>
      </c>
      <c r="AP206" s="71">
        <v>16675</v>
      </c>
      <c r="AQ206" s="71" t="s">
        <v>29</v>
      </c>
    </row>
    <row r="207" spans="13:43" x14ac:dyDescent="0.3">
      <c r="M207" s="75">
        <v>18746</v>
      </c>
      <c r="N207" s="72" t="s">
        <v>473</v>
      </c>
      <c r="O207" s="72" t="s">
        <v>89</v>
      </c>
      <c r="P207" s="73" t="s">
        <v>167</v>
      </c>
      <c r="Q207" s="74">
        <v>2011</v>
      </c>
      <c r="R207" s="73" t="s">
        <v>135</v>
      </c>
      <c r="S207" s="72"/>
      <c r="T207" s="77" t="s">
        <v>34</v>
      </c>
      <c r="U207" s="76" t="s">
        <v>35</v>
      </c>
      <c r="V207" s="77" t="s">
        <v>36</v>
      </c>
      <c r="W207" s="77" t="s">
        <v>36</v>
      </c>
      <c r="X207" s="77" t="s">
        <v>37</v>
      </c>
      <c r="Y207" s="78" t="s">
        <v>38</v>
      </c>
      <c r="Z207" s="72"/>
      <c r="AA207" s="77">
        <v>788</v>
      </c>
      <c r="AB207" s="76" t="s">
        <v>50</v>
      </c>
      <c r="AC207" s="77" t="s">
        <v>36</v>
      </c>
      <c r="AD207" s="77" t="s">
        <v>36</v>
      </c>
      <c r="AE207" s="77">
        <v>8</v>
      </c>
      <c r="AF207" s="78" t="s">
        <v>51</v>
      </c>
      <c r="AG207" s="72"/>
      <c r="AH207" s="77">
        <v>4322819</v>
      </c>
      <c r="AI207" s="76" t="s">
        <v>52</v>
      </c>
      <c r="AJ207" s="76" t="s">
        <v>36</v>
      </c>
      <c r="AK207" t="str">
        <f>_xlfn.CONCAT(PlayerList[[#This Row],[First Name]]," ",PlayerList[[#This Row],[Surname]])</f>
        <v>William Bi</v>
      </c>
      <c r="AM207" s="71">
        <f>PlayerList[[#This Row],[Code]]*1</f>
        <v>18746</v>
      </c>
      <c r="AN207" s="71" t="str">
        <f>VLOOKUP(PlayerList[[#This Row],[NZCF ID]],$AP$2:$AQ$3850,2,FALSE)</f>
        <v>M</v>
      </c>
      <c r="AP207" s="71">
        <v>18746</v>
      </c>
      <c r="AQ207" s="71" t="s">
        <v>29</v>
      </c>
    </row>
    <row r="208" spans="13:43" x14ac:dyDescent="0.3">
      <c r="M208" s="75">
        <v>20534</v>
      </c>
      <c r="N208" s="72" t="s">
        <v>474</v>
      </c>
      <c r="O208" s="72" t="s">
        <v>475</v>
      </c>
      <c r="P208" s="73" t="s">
        <v>33</v>
      </c>
      <c r="Q208" s="74">
        <v>2008</v>
      </c>
      <c r="R208" s="73" t="s">
        <v>135</v>
      </c>
      <c r="S208" s="72"/>
      <c r="T208" s="77" t="s">
        <v>34</v>
      </c>
      <c r="U208" s="76" t="s">
        <v>35</v>
      </c>
      <c r="V208" s="77" t="s">
        <v>36</v>
      </c>
      <c r="W208" s="77" t="s">
        <v>36</v>
      </c>
      <c r="X208" s="77" t="s">
        <v>37</v>
      </c>
      <c r="Y208" s="78" t="s">
        <v>38</v>
      </c>
      <c r="Z208" s="72"/>
      <c r="AA208" s="77">
        <v>1303</v>
      </c>
      <c r="AB208" s="76" t="s">
        <v>50</v>
      </c>
      <c r="AC208" s="77" t="s">
        <v>36</v>
      </c>
      <c r="AD208" s="77" t="s">
        <v>36</v>
      </c>
      <c r="AE208" s="77">
        <v>7</v>
      </c>
      <c r="AF208" s="78" t="s">
        <v>150</v>
      </c>
      <c r="AG208" s="72"/>
      <c r="AH208" s="77" t="s">
        <v>69</v>
      </c>
      <c r="AI208" s="76" t="s">
        <v>52</v>
      </c>
      <c r="AJ208" s="76" t="s">
        <v>36</v>
      </c>
      <c r="AK208" t="str">
        <f>_xlfn.CONCAT(PlayerList[[#This Row],[First Name]]," ",PlayerList[[#This Row],[Surname]])</f>
        <v>Fred Bicahlo</v>
      </c>
      <c r="AM208" s="71">
        <f>PlayerList[[#This Row],[Code]]*1</f>
        <v>20534</v>
      </c>
      <c r="AN208" s="71" t="str">
        <f>VLOOKUP(PlayerList[[#This Row],[NZCF ID]],$AP$2:$AQ$3850,2,FALSE)</f>
        <v>M</v>
      </c>
      <c r="AP208" s="71">
        <v>20534</v>
      </c>
      <c r="AQ208" s="71" t="s">
        <v>29</v>
      </c>
    </row>
    <row r="209" spans="13:43" x14ac:dyDescent="0.3">
      <c r="M209" s="75">
        <v>20381</v>
      </c>
      <c r="N209" s="72" t="s">
        <v>476</v>
      </c>
      <c r="O209" s="72" t="s">
        <v>477</v>
      </c>
      <c r="P209" s="73" t="s">
        <v>83</v>
      </c>
      <c r="Q209" s="74">
        <v>2008</v>
      </c>
      <c r="R209" s="73" t="s">
        <v>135</v>
      </c>
      <c r="S209" s="72"/>
      <c r="T209" s="77">
        <v>1444</v>
      </c>
      <c r="U209" s="76" t="s">
        <v>50</v>
      </c>
      <c r="V209" s="77" t="s">
        <v>36</v>
      </c>
      <c r="W209" s="77" t="s">
        <v>36</v>
      </c>
      <c r="X209" s="77">
        <v>8</v>
      </c>
      <c r="Y209" s="78" t="s">
        <v>61</v>
      </c>
      <c r="Z209" s="72"/>
      <c r="AA209" s="77" t="s">
        <v>37</v>
      </c>
      <c r="AB209" s="76" t="s">
        <v>35</v>
      </c>
      <c r="AC209" s="77" t="s">
        <v>36</v>
      </c>
      <c r="AD209" s="77" t="s">
        <v>36</v>
      </c>
      <c r="AE209" s="77" t="s">
        <v>37</v>
      </c>
      <c r="AF209" s="78" t="s">
        <v>38</v>
      </c>
      <c r="AG209" s="72"/>
      <c r="AH209" s="77">
        <v>44794835</v>
      </c>
      <c r="AI209" s="76" t="s">
        <v>478</v>
      </c>
      <c r="AJ209" s="76" t="s">
        <v>36</v>
      </c>
      <c r="AK209" t="str">
        <f>_xlfn.CONCAT(PlayerList[[#This Row],[First Name]]," ",PlayerList[[#This Row],[Surname]])</f>
        <v>Frederico Meneses Bicalho</v>
      </c>
      <c r="AM209" s="71">
        <f>PlayerList[[#This Row],[Code]]*1</f>
        <v>20381</v>
      </c>
      <c r="AN209" s="71" t="str">
        <f>VLOOKUP(PlayerList[[#This Row],[NZCF ID]],$AP$2:$AQ$3850,2,FALSE)</f>
        <v>M</v>
      </c>
      <c r="AP209" s="71">
        <v>20381</v>
      </c>
      <c r="AQ209" s="71" t="s">
        <v>29</v>
      </c>
    </row>
    <row r="210" spans="13:43" x14ac:dyDescent="0.3">
      <c r="M210" s="75">
        <v>15311</v>
      </c>
      <c r="N210" s="72" t="s">
        <v>479</v>
      </c>
      <c r="O210" s="72" t="s">
        <v>480</v>
      </c>
      <c r="P210" s="73" t="s">
        <v>83</v>
      </c>
      <c r="Q210" s="74">
        <v>1995</v>
      </c>
      <c r="R210" s="73" t="s">
        <v>35</v>
      </c>
      <c r="S210" s="72"/>
      <c r="T210" s="77">
        <v>1353</v>
      </c>
      <c r="U210" s="76" t="s">
        <v>50</v>
      </c>
      <c r="V210" s="77" t="s">
        <v>36</v>
      </c>
      <c r="W210" s="77" t="s">
        <v>36</v>
      </c>
      <c r="X210" s="77">
        <v>11</v>
      </c>
      <c r="Y210" s="78" t="s">
        <v>105</v>
      </c>
      <c r="Z210" s="72"/>
      <c r="AA210" s="77" t="s">
        <v>37</v>
      </c>
      <c r="AB210" s="76" t="s">
        <v>35</v>
      </c>
      <c r="AC210" s="77" t="s">
        <v>36</v>
      </c>
      <c r="AD210" s="77" t="s">
        <v>36</v>
      </c>
      <c r="AE210" s="77" t="s">
        <v>37</v>
      </c>
      <c r="AF210" s="78" t="s">
        <v>38</v>
      </c>
      <c r="AG210" s="72"/>
      <c r="AH210" s="77" t="s">
        <v>69</v>
      </c>
      <c r="AI210" s="76" t="s">
        <v>52</v>
      </c>
      <c r="AJ210" s="76" t="s">
        <v>36</v>
      </c>
      <c r="AK210" t="str">
        <f>_xlfn.CONCAT(PlayerList[[#This Row],[First Name]]," ",PlayerList[[#This Row],[Surname]])</f>
        <v>Nik Bielski</v>
      </c>
      <c r="AM210" s="71">
        <f>PlayerList[[#This Row],[Code]]*1</f>
        <v>15311</v>
      </c>
      <c r="AN210" s="71" t="str">
        <f>VLOOKUP(PlayerList[[#This Row],[NZCF ID]],$AP$2:$AQ$3850,2,FALSE)</f>
        <v>M</v>
      </c>
      <c r="AP210" s="71">
        <v>15311</v>
      </c>
      <c r="AQ210" s="71" t="s">
        <v>29</v>
      </c>
    </row>
    <row r="211" spans="13:43" x14ac:dyDescent="0.3">
      <c r="M211" s="75">
        <v>17408</v>
      </c>
      <c r="N211" s="72" t="s">
        <v>481</v>
      </c>
      <c r="O211" s="72" t="s">
        <v>482</v>
      </c>
      <c r="P211" s="73" t="s">
        <v>252</v>
      </c>
      <c r="Q211" s="74">
        <v>1996</v>
      </c>
      <c r="R211" s="73" t="s">
        <v>35</v>
      </c>
      <c r="S211" s="72"/>
      <c r="T211" s="77">
        <v>1231</v>
      </c>
      <c r="U211" s="76" t="s">
        <v>35</v>
      </c>
      <c r="V211" s="77" t="s">
        <v>36</v>
      </c>
      <c r="W211" s="77" t="s">
        <v>36</v>
      </c>
      <c r="X211" s="77">
        <v>81</v>
      </c>
      <c r="Y211" s="78" t="s">
        <v>61</v>
      </c>
      <c r="Z211" s="72"/>
      <c r="AA211" s="77">
        <v>1117</v>
      </c>
      <c r="AB211" s="76" t="s">
        <v>35</v>
      </c>
      <c r="AC211" s="77" t="s">
        <v>36</v>
      </c>
      <c r="AD211" s="77" t="s">
        <v>36</v>
      </c>
      <c r="AE211" s="77">
        <v>22</v>
      </c>
      <c r="AF211" s="78" t="s">
        <v>61</v>
      </c>
      <c r="AG211" s="72"/>
      <c r="AH211" s="77">
        <v>4325931</v>
      </c>
      <c r="AI211" s="76" t="s">
        <v>52</v>
      </c>
      <c r="AJ211" s="76" t="s">
        <v>36</v>
      </c>
      <c r="AK211" t="str">
        <f>_xlfn.CONCAT(PlayerList[[#This Row],[First Name]]," ",PlayerList[[#This Row],[Surname]])</f>
        <v>Gagan Bihani</v>
      </c>
      <c r="AM211" s="71">
        <f>PlayerList[[#This Row],[Code]]*1</f>
        <v>17408</v>
      </c>
      <c r="AN211" s="71" t="str">
        <f>VLOOKUP(PlayerList[[#This Row],[NZCF ID]],$AP$2:$AQ$3850,2,FALSE)</f>
        <v>M</v>
      </c>
      <c r="AP211" s="71">
        <v>17408</v>
      </c>
      <c r="AQ211" s="71" t="s">
        <v>29</v>
      </c>
    </row>
    <row r="212" spans="13:43" x14ac:dyDescent="0.3">
      <c r="M212" s="75">
        <v>19426</v>
      </c>
      <c r="N212" s="72" t="s">
        <v>483</v>
      </c>
      <c r="O212" s="72" t="s">
        <v>484</v>
      </c>
      <c r="P212" s="73" t="s">
        <v>33</v>
      </c>
      <c r="Q212" s="74">
        <v>2012</v>
      </c>
      <c r="R212" s="73" t="s">
        <v>135</v>
      </c>
      <c r="S212" s="72"/>
      <c r="T212" s="77" t="s">
        <v>34</v>
      </c>
      <c r="U212" s="76" t="s">
        <v>35</v>
      </c>
      <c r="V212" s="77" t="s">
        <v>36</v>
      </c>
      <c r="W212" s="77" t="s">
        <v>36</v>
      </c>
      <c r="X212" s="77" t="s">
        <v>37</v>
      </c>
      <c r="Y212" s="78" t="s">
        <v>38</v>
      </c>
      <c r="Z212" s="72"/>
      <c r="AA212" s="77">
        <v>826</v>
      </c>
      <c r="AB212" s="76" t="s">
        <v>50</v>
      </c>
      <c r="AC212" s="77" t="s">
        <v>36</v>
      </c>
      <c r="AD212" s="77" t="s">
        <v>36</v>
      </c>
      <c r="AE212" s="77">
        <v>7</v>
      </c>
      <c r="AF212" s="78" t="s">
        <v>96</v>
      </c>
      <c r="AG212" s="72"/>
      <c r="AH212" s="77" t="s">
        <v>69</v>
      </c>
      <c r="AI212" s="76" t="s">
        <v>52</v>
      </c>
      <c r="AJ212" s="76" t="s">
        <v>36</v>
      </c>
      <c r="AK212" t="str">
        <f>_xlfn.CONCAT(PlayerList[[#This Row],[First Name]]," ",PlayerList[[#This Row],[Surname]])</f>
        <v>Alvin Biju</v>
      </c>
      <c r="AM212" s="71">
        <f>PlayerList[[#This Row],[Code]]*1</f>
        <v>19426</v>
      </c>
      <c r="AN212" s="71" t="str">
        <f>VLOOKUP(PlayerList[[#This Row],[NZCF ID]],$AP$2:$AQ$3850,2,FALSE)</f>
        <v>M</v>
      </c>
      <c r="AP212" s="71">
        <v>19426</v>
      </c>
      <c r="AQ212" s="71" t="s">
        <v>29</v>
      </c>
    </row>
    <row r="213" spans="13:43" x14ac:dyDescent="0.3">
      <c r="M213" s="75">
        <v>20486</v>
      </c>
      <c r="N213" s="72" t="s">
        <v>485</v>
      </c>
      <c r="O213" s="72" t="s">
        <v>486</v>
      </c>
      <c r="P213" s="73" t="s">
        <v>335</v>
      </c>
      <c r="Q213" s="74">
        <v>2013</v>
      </c>
      <c r="R213" s="73" t="s">
        <v>135</v>
      </c>
      <c r="S213" s="72"/>
      <c r="T213" s="77">
        <v>866</v>
      </c>
      <c r="U213" s="76" t="s">
        <v>50</v>
      </c>
      <c r="V213" s="77">
        <v>1</v>
      </c>
      <c r="W213" s="77">
        <v>2</v>
      </c>
      <c r="X213" s="77">
        <v>8</v>
      </c>
      <c r="Y213" s="78" t="s">
        <v>4167</v>
      </c>
      <c r="Z213" s="72"/>
      <c r="AA213" s="77">
        <v>824</v>
      </c>
      <c r="AB213" s="76" t="s">
        <v>50</v>
      </c>
      <c r="AC213" s="77" t="s">
        <v>36</v>
      </c>
      <c r="AD213" s="77" t="s">
        <v>36</v>
      </c>
      <c r="AE213" s="77">
        <v>6</v>
      </c>
      <c r="AF213" s="78" t="s">
        <v>61</v>
      </c>
      <c r="AG213" s="72"/>
      <c r="AH213" s="77">
        <v>4329848</v>
      </c>
      <c r="AI213" s="76" t="s">
        <v>52</v>
      </c>
      <c r="AJ213" s="76" t="s">
        <v>36</v>
      </c>
      <c r="AK213" t="str">
        <f>_xlfn.CONCAT(PlayerList[[#This Row],[First Name]]," ",PlayerList[[#This Row],[Surname]])</f>
        <v>Harry Binning</v>
      </c>
      <c r="AM213" s="71">
        <f>PlayerList[[#This Row],[Code]]*1</f>
        <v>20486</v>
      </c>
      <c r="AN213" s="71" t="str">
        <f>VLOOKUP(PlayerList[[#This Row],[NZCF ID]],$AP$2:$AQ$3850,2,FALSE)</f>
        <v>M</v>
      </c>
      <c r="AP213" s="71">
        <v>20486</v>
      </c>
      <c r="AQ213" s="71" t="s">
        <v>29</v>
      </c>
    </row>
    <row r="214" spans="13:43" x14ac:dyDescent="0.3">
      <c r="M214" s="75">
        <v>21037</v>
      </c>
      <c r="N214" s="72" t="s">
        <v>485</v>
      </c>
      <c r="O214" s="72" t="s">
        <v>487</v>
      </c>
      <c r="P214" s="73" t="s">
        <v>335</v>
      </c>
      <c r="Q214" s="74">
        <v>1982</v>
      </c>
      <c r="R214" s="73" t="s">
        <v>35</v>
      </c>
      <c r="S214" s="72"/>
      <c r="T214" s="77">
        <v>834</v>
      </c>
      <c r="U214" s="76" t="s">
        <v>50</v>
      </c>
      <c r="V214" s="77">
        <v>1</v>
      </c>
      <c r="W214" s="77">
        <v>1</v>
      </c>
      <c r="X214" s="77">
        <v>5</v>
      </c>
      <c r="Y214" s="78" t="s">
        <v>4167</v>
      </c>
      <c r="Z214" s="72"/>
      <c r="AA214" s="77" t="s">
        <v>37</v>
      </c>
      <c r="AB214" s="76" t="s">
        <v>35</v>
      </c>
      <c r="AC214" s="77" t="s">
        <v>36</v>
      </c>
      <c r="AD214" s="77" t="s">
        <v>36</v>
      </c>
      <c r="AE214" s="77" t="s">
        <v>37</v>
      </c>
      <c r="AF214" s="78" t="s">
        <v>38</v>
      </c>
      <c r="AG214" s="72"/>
      <c r="AH214" s="77" t="s">
        <v>69</v>
      </c>
      <c r="AI214" s="76" t="s">
        <v>52</v>
      </c>
      <c r="AJ214" s="76" t="s">
        <v>36</v>
      </c>
      <c r="AK214" t="str">
        <f>_xlfn.CONCAT(PlayerList[[#This Row],[First Name]]," ",PlayerList[[#This Row],[Surname]])</f>
        <v>Kelvin Binning</v>
      </c>
      <c r="AM214" s="71">
        <f>PlayerList[[#This Row],[Code]]*1</f>
        <v>21037</v>
      </c>
      <c r="AN214" s="71" t="str">
        <f>VLOOKUP(PlayerList[[#This Row],[NZCF ID]],$AP$2:$AQ$3850,2,FALSE)</f>
        <v>M</v>
      </c>
      <c r="AP214" s="71">
        <v>21037</v>
      </c>
      <c r="AQ214" s="71" t="s">
        <v>29</v>
      </c>
    </row>
    <row r="215" spans="13:43" x14ac:dyDescent="0.3">
      <c r="M215" s="75">
        <v>18475</v>
      </c>
      <c r="N215" s="72" t="s">
        <v>488</v>
      </c>
      <c r="O215" s="72" t="s">
        <v>489</v>
      </c>
      <c r="P215" s="73" t="s">
        <v>161</v>
      </c>
      <c r="Q215" s="74">
        <v>2012</v>
      </c>
      <c r="R215" s="73" t="s">
        <v>135</v>
      </c>
      <c r="S215" s="72"/>
      <c r="T215" s="77" t="s">
        <v>34</v>
      </c>
      <c r="U215" s="76" t="s">
        <v>35</v>
      </c>
      <c r="V215" s="77" t="s">
        <v>36</v>
      </c>
      <c r="W215" s="77" t="s">
        <v>36</v>
      </c>
      <c r="X215" s="77" t="s">
        <v>37</v>
      </c>
      <c r="Y215" s="78" t="s">
        <v>38</v>
      </c>
      <c r="Z215" s="72"/>
      <c r="AA215" s="77">
        <v>1204</v>
      </c>
      <c r="AB215" s="76" t="s">
        <v>35</v>
      </c>
      <c r="AC215" s="77" t="s">
        <v>36</v>
      </c>
      <c r="AD215" s="77" t="s">
        <v>36</v>
      </c>
      <c r="AE215" s="77">
        <v>25</v>
      </c>
      <c r="AF215" s="78" t="s">
        <v>84</v>
      </c>
      <c r="AG215" s="72"/>
      <c r="AH215" s="77">
        <v>4328256</v>
      </c>
      <c r="AI215" s="76" t="s">
        <v>52</v>
      </c>
      <c r="AJ215" s="76" t="s">
        <v>36</v>
      </c>
      <c r="AK215" t="str">
        <f>_xlfn.CONCAT(PlayerList[[#This Row],[First Name]]," ",PlayerList[[#This Row],[Surname]])</f>
        <v>Alan Binu</v>
      </c>
      <c r="AM215" s="71">
        <f>PlayerList[[#This Row],[Code]]*1</f>
        <v>18475</v>
      </c>
      <c r="AN215" s="71" t="str">
        <f>VLOOKUP(PlayerList[[#This Row],[NZCF ID]],$AP$2:$AQ$3850,2,FALSE)</f>
        <v>M</v>
      </c>
      <c r="AP215" s="71">
        <v>18475</v>
      </c>
      <c r="AQ215" s="71" t="s">
        <v>29</v>
      </c>
    </row>
    <row r="216" spans="13:43" x14ac:dyDescent="0.3">
      <c r="M216" s="75">
        <v>16300</v>
      </c>
      <c r="N216" s="72" t="s">
        <v>490</v>
      </c>
      <c r="O216" s="72" t="s">
        <v>491</v>
      </c>
      <c r="P216" s="73" t="s">
        <v>335</v>
      </c>
      <c r="Q216" s="74">
        <v>1971</v>
      </c>
      <c r="R216" s="73" t="s">
        <v>124</v>
      </c>
      <c r="S216" s="72"/>
      <c r="T216" s="77">
        <v>1845</v>
      </c>
      <c r="U216" s="76" t="s">
        <v>35</v>
      </c>
      <c r="V216" s="77" t="s">
        <v>36</v>
      </c>
      <c r="W216" s="77" t="s">
        <v>36</v>
      </c>
      <c r="X216" s="77">
        <v>88</v>
      </c>
      <c r="Y216" s="78" t="s">
        <v>61</v>
      </c>
      <c r="Z216" s="72"/>
      <c r="AA216" s="77" t="s">
        <v>37</v>
      </c>
      <c r="AB216" s="76" t="s">
        <v>35</v>
      </c>
      <c r="AC216" s="77" t="s">
        <v>36</v>
      </c>
      <c r="AD216" s="77" t="s">
        <v>36</v>
      </c>
      <c r="AE216" s="77" t="s">
        <v>37</v>
      </c>
      <c r="AF216" s="78" t="s">
        <v>38</v>
      </c>
      <c r="AG216" s="72"/>
      <c r="AH216" s="77">
        <v>110033680</v>
      </c>
      <c r="AI216" s="76" t="s">
        <v>52</v>
      </c>
      <c r="AJ216" s="76" t="s">
        <v>36</v>
      </c>
      <c r="AK216" t="str">
        <f>_xlfn.CONCAT(PlayerList[[#This Row],[First Name]]," ",PlayerList[[#This Row],[Surname]])</f>
        <v>Everett Bishop</v>
      </c>
      <c r="AM216" s="71">
        <f>PlayerList[[#This Row],[Code]]*1</f>
        <v>16300</v>
      </c>
      <c r="AN216" s="71" t="str">
        <f>VLOOKUP(PlayerList[[#This Row],[NZCF ID]],$AP$2:$AQ$3850,2,FALSE)</f>
        <v>M</v>
      </c>
      <c r="AP216" s="71">
        <v>16300</v>
      </c>
      <c r="AQ216" s="71" t="s">
        <v>29</v>
      </c>
    </row>
    <row r="217" spans="13:43" x14ac:dyDescent="0.3">
      <c r="M217" s="75">
        <v>22885</v>
      </c>
      <c r="N217" s="72" t="s">
        <v>490</v>
      </c>
      <c r="O217" s="72" t="s">
        <v>704</v>
      </c>
      <c r="P217" s="73" t="s">
        <v>3204</v>
      </c>
      <c r="Q217" s="74">
        <v>2004</v>
      </c>
      <c r="R217" s="73" t="s">
        <v>35</v>
      </c>
      <c r="S217" s="72"/>
      <c r="T217" s="77">
        <v>1408</v>
      </c>
      <c r="U217" s="76" t="s">
        <v>50</v>
      </c>
      <c r="V217" s="77">
        <v>1</v>
      </c>
      <c r="W217" s="77">
        <v>5</v>
      </c>
      <c r="X217" s="77">
        <v>5</v>
      </c>
      <c r="Y217" s="78" t="s">
        <v>4167</v>
      </c>
      <c r="Z217" s="72"/>
      <c r="AA217" s="77" t="s">
        <v>37</v>
      </c>
      <c r="AB217" s="76" t="s">
        <v>35</v>
      </c>
      <c r="AC217" s="77" t="s">
        <v>36</v>
      </c>
      <c r="AD217" s="77" t="s">
        <v>36</v>
      </c>
      <c r="AE217" s="77" t="s">
        <v>37</v>
      </c>
      <c r="AF217" s="78" t="s">
        <v>38</v>
      </c>
      <c r="AG217" s="72"/>
      <c r="AH217" s="77" t="s">
        <v>69</v>
      </c>
      <c r="AI217" s="76" t="s">
        <v>52</v>
      </c>
      <c r="AJ217" s="76" t="s">
        <v>36</v>
      </c>
      <c r="AK217" t="str">
        <f>_xlfn.CONCAT(PlayerList[[#This Row],[First Name]]," ",PlayerList[[#This Row],[Surname]])</f>
        <v>Josh Bishop</v>
      </c>
      <c r="AM217" s="71">
        <f>PlayerList[[#This Row],[Code]]*1</f>
        <v>22885</v>
      </c>
      <c r="AN217" s="71" t="str">
        <f>VLOOKUP(PlayerList[[#This Row],[NZCF ID]],$AP$2:$AQ$3850,2,FALSE)</f>
        <v>M</v>
      </c>
      <c r="AP217" s="71">
        <v>22885</v>
      </c>
      <c r="AQ217" s="71" t="s">
        <v>29</v>
      </c>
    </row>
    <row r="218" spans="13:43" x14ac:dyDescent="0.3">
      <c r="M218" s="75">
        <v>15118</v>
      </c>
      <c r="N218" s="72" t="s">
        <v>493</v>
      </c>
      <c r="O218" s="72" t="s">
        <v>494</v>
      </c>
      <c r="P218" s="73" t="s">
        <v>161</v>
      </c>
      <c r="Q218" s="74">
        <v>1960</v>
      </c>
      <c r="R218" s="73" t="s">
        <v>119</v>
      </c>
      <c r="S218" s="72"/>
      <c r="T218" s="77">
        <v>1547</v>
      </c>
      <c r="U218" s="76" t="s">
        <v>35</v>
      </c>
      <c r="V218" s="77">
        <v>1</v>
      </c>
      <c r="W218" s="77">
        <v>2</v>
      </c>
      <c r="X218" s="77">
        <v>382</v>
      </c>
      <c r="Y218" s="78" t="s">
        <v>4167</v>
      </c>
      <c r="Z218" s="72"/>
      <c r="AA218" s="77">
        <v>1378</v>
      </c>
      <c r="AB218" s="76" t="s">
        <v>35</v>
      </c>
      <c r="AC218" s="77" t="s">
        <v>36</v>
      </c>
      <c r="AD218" s="77" t="s">
        <v>36</v>
      </c>
      <c r="AE218" s="77">
        <v>183</v>
      </c>
      <c r="AF218" s="78" t="s">
        <v>84</v>
      </c>
      <c r="AG218" s="72"/>
      <c r="AH218" s="77">
        <v>4304047</v>
      </c>
      <c r="AI218" s="76" t="s">
        <v>52</v>
      </c>
      <c r="AJ218" s="76" t="s">
        <v>36</v>
      </c>
      <c r="AK218" t="str">
        <f>_xlfn.CONCAT(PlayerList[[#This Row],[First Name]]," ",PlayerList[[#This Row],[Surname]])</f>
        <v>Ross Black</v>
      </c>
      <c r="AM218" s="71">
        <f>PlayerList[[#This Row],[Code]]*1</f>
        <v>15118</v>
      </c>
      <c r="AN218" s="71" t="str">
        <f>VLOOKUP(PlayerList[[#This Row],[NZCF ID]],$AP$2:$AQ$3850,2,FALSE)</f>
        <v>M</v>
      </c>
      <c r="AP218" s="71">
        <v>15118</v>
      </c>
      <c r="AQ218" s="71" t="s">
        <v>29</v>
      </c>
    </row>
    <row r="219" spans="13:43" x14ac:dyDescent="0.3">
      <c r="M219" s="75">
        <v>20528</v>
      </c>
      <c r="N219" s="72" t="s">
        <v>495</v>
      </c>
      <c r="O219" s="72" t="s">
        <v>496</v>
      </c>
      <c r="P219" s="73" t="s">
        <v>33</v>
      </c>
      <c r="Q219" s="74">
        <v>2012</v>
      </c>
      <c r="R219" s="73" t="s">
        <v>135</v>
      </c>
      <c r="S219" s="72"/>
      <c r="T219" s="77" t="s">
        <v>34</v>
      </c>
      <c r="U219" s="76" t="s">
        <v>35</v>
      </c>
      <c r="V219" s="77" t="s">
        <v>36</v>
      </c>
      <c r="W219" s="77" t="s">
        <v>36</v>
      </c>
      <c r="X219" s="77" t="s">
        <v>37</v>
      </c>
      <c r="Y219" s="78" t="s">
        <v>38</v>
      </c>
      <c r="Z219" s="72"/>
      <c r="AA219" s="77">
        <v>1056</v>
      </c>
      <c r="AB219" s="76" t="s">
        <v>35</v>
      </c>
      <c r="AC219" s="77" t="s">
        <v>36</v>
      </c>
      <c r="AD219" s="77" t="s">
        <v>36</v>
      </c>
      <c r="AE219" s="77">
        <v>23</v>
      </c>
      <c r="AF219" s="78" t="s">
        <v>84</v>
      </c>
      <c r="AG219" s="72"/>
      <c r="AH219" s="77">
        <v>4330064</v>
      </c>
      <c r="AI219" s="76" t="s">
        <v>52</v>
      </c>
      <c r="AJ219" s="76" t="s">
        <v>36</v>
      </c>
      <c r="AK219" t="str">
        <f>_xlfn.CONCAT(PlayerList[[#This Row],[First Name]]," ",PlayerList[[#This Row],[Surname]])</f>
        <v>Reilly Blackmore</v>
      </c>
      <c r="AM219" s="71">
        <f>PlayerList[[#This Row],[Code]]*1</f>
        <v>20528</v>
      </c>
      <c r="AN219" s="71" t="str">
        <f>VLOOKUP(PlayerList[[#This Row],[NZCF ID]],$AP$2:$AQ$3850,2,FALSE)</f>
        <v>M</v>
      </c>
      <c r="AP219" s="71">
        <v>20528</v>
      </c>
      <c r="AQ219" s="71" t="s">
        <v>29</v>
      </c>
    </row>
    <row r="220" spans="13:43" x14ac:dyDescent="0.3">
      <c r="M220" s="75">
        <v>18224</v>
      </c>
      <c r="N220" s="72" t="s">
        <v>497</v>
      </c>
      <c r="O220" s="72" t="s">
        <v>498</v>
      </c>
      <c r="P220" s="73" t="s">
        <v>499</v>
      </c>
      <c r="Q220" s="74">
        <v>2007</v>
      </c>
      <c r="R220" s="73" t="s">
        <v>135</v>
      </c>
      <c r="S220" s="72"/>
      <c r="T220" s="77">
        <v>1119</v>
      </c>
      <c r="U220" s="76" t="s">
        <v>50</v>
      </c>
      <c r="V220" s="77" t="s">
        <v>36</v>
      </c>
      <c r="W220" s="77" t="s">
        <v>36</v>
      </c>
      <c r="X220" s="77">
        <v>13</v>
      </c>
      <c r="Y220" s="78" t="s">
        <v>96</v>
      </c>
      <c r="Z220" s="72"/>
      <c r="AA220" s="77">
        <v>997</v>
      </c>
      <c r="AB220" s="76" t="s">
        <v>35</v>
      </c>
      <c r="AC220" s="77" t="s">
        <v>36</v>
      </c>
      <c r="AD220" s="77" t="s">
        <v>36</v>
      </c>
      <c r="AE220" s="77">
        <v>26</v>
      </c>
      <c r="AF220" s="78" t="s">
        <v>96</v>
      </c>
      <c r="AG220" s="72"/>
      <c r="AH220" s="77">
        <v>4322029</v>
      </c>
      <c r="AI220" s="76" t="s">
        <v>52</v>
      </c>
      <c r="AJ220" s="76" t="s">
        <v>36</v>
      </c>
      <c r="AK220" t="str">
        <f>_xlfn.CONCAT(PlayerList[[#This Row],[First Name]]," ",PlayerList[[#This Row],[Surname]])</f>
        <v>Rowan Blair</v>
      </c>
      <c r="AM220" s="71">
        <f>PlayerList[[#This Row],[Code]]*1</f>
        <v>18224</v>
      </c>
      <c r="AN220" s="71" t="str">
        <f>VLOOKUP(PlayerList[[#This Row],[NZCF ID]],$AP$2:$AQ$3850,2,FALSE)</f>
        <v>M</v>
      </c>
      <c r="AP220" s="71">
        <v>18224</v>
      </c>
      <c r="AQ220" s="71" t="s">
        <v>29</v>
      </c>
    </row>
    <row r="221" spans="13:43" x14ac:dyDescent="0.3">
      <c r="M221" s="75">
        <v>20418</v>
      </c>
      <c r="N221" s="72" t="s">
        <v>500</v>
      </c>
      <c r="O221" s="72" t="s">
        <v>421</v>
      </c>
      <c r="P221" s="73" t="s">
        <v>33</v>
      </c>
      <c r="Q221" s="74">
        <v>2008</v>
      </c>
      <c r="R221" s="73" t="s">
        <v>135</v>
      </c>
      <c r="S221" s="72"/>
      <c r="T221" s="77" t="s">
        <v>34</v>
      </c>
      <c r="U221" s="76" t="s">
        <v>35</v>
      </c>
      <c r="V221" s="77" t="s">
        <v>36</v>
      </c>
      <c r="W221" s="77" t="s">
        <v>36</v>
      </c>
      <c r="X221" s="77" t="s">
        <v>37</v>
      </c>
      <c r="Y221" s="78" t="s">
        <v>38</v>
      </c>
      <c r="Z221" s="72"/>
      <c r="AA221" s="77">
        <v>983</v>
      </c>
      <c r="AB221" s="76" t="s">
        <v>50</v>
      </c>
      <c r="AC221" s="77" t="s">
        <v>36</v>
      </c>
      <c r="AD221" s="77" t="s">
        <v>36</v>
      </c>
      <c r="AE221" s="77">
        <v>14</v>
      </c>
      <c r="AF221" s="78" t="s">
        <v>84</v>
      </c>
      <c r="AG221" s="72"/>
      <c r="AH221" s="77" t="s">
        <v>69</v>
      </c>
      <c r="AI221" s="76" t="s">
        <v>52</v>
      </c>
      <c r="AJ221" s="76" t="s">
        <v>36</v>
      </c>
      <c r="AK221" t="str">
        <f>_xlfn.CONCAT(PlayerList[[#This Row],[First Name]]," ",PlayerList[[#This Row],[Surname]])</f>
        <v>Daniel Blakeley</v>
      </c>
      <c r="AM221" s="71">
        <f>PlayerList[[#This Row],[Code]]*1</f>
        <v>20418</v>
      </c>
      <c r="AN221" s="71" t="str">
        <f>VLOOKUP(PlayerList[[#This Row],[NZCF ID]],$AP$2:$AQ$3850,2,FALSE)</f>
        <v>M</v>
      </c>
      <c r="AP221" s="71">
        <v>20418</v>
      </c>
      <c r="AQ221" s="71" t="s">
        <v>29</v>
      </c>
    </row>
    <row r="222" spans="13:43" x14ac:dyDescent="0.3">
      <c r="M222" s="75">
        <v>20710</v>
      </c>
      <c r="N222" s="72" t="s">
        <v>501</v>
      </c>
      <c r="O222" s="72" t="s">
        <v>502</v>
      </c>
      <c r="P222" s="73" t="s">
        <v>167</v>
      </c>
      <c r="Q222" s="74">
        <v>1967</v>
      </c>
      <c r="R222" s="73" t="s">
        <v>124</v>
      </c>
      <c r="S222" s="72"/>
      <c r="T222" s="77">
        <v>1129</v>
      </c>
      <c r="U222" s="76" t="s">
        <v>50</v>
      </c>
      <c r="V222" s="77" t="s">
        <v>36</v>
      </c>
      <c r="W222" s="77" t="s">
        <v>36</v>
      </c>
      <c r="X222" s="77">
        <v>10</v>
      </c>
      <c r="Y222" s="78" t="s">
        <v>60</v>
      </c>
      <c r="Z222" s="72"/>
      <c r="AA222" s="77" t="s">
        <v>37</v>
      </c>
      <c r="AB222" s="76" t="s">
        <v>35</v>
      </c>
      <c r="AC222" s="77" t="s">
        <v>36</v>
      </c>
      <c r="AD222" s="77" t="s">
        <v>36</v>
      </c>
      <c r="AE222" s="77" t="s">
        <v>37</v>
      </c>
      <c r="AF222" s="78" t="s">
        <v>38</v>
      </c>
      <c r="AG222" s="72"/>
      <c r="AH222" s="77">
        <v>4330463</v>
      </c>
      <c r="AI222" s="76" t="s">
        <v>52</v>
      </c>
      <c r="AJ222" s="76" t="s">
        <v>36</v>
      </c>
      <c r="AK222" t="str">
        <f>_xlfn.CONCAT(PlayerList[[#This Row],[First Name]]," ",PlayerList[[#This Row],[Surname]])</f>
        <v>Tobin Blathwayt</v>
      </c>
      <c r="AM222" s="71">
        <f>PlayerList[[#This Row],[Code]]*1</f>
        <v>20710</v>
      </c>
      <c r="AN222" s="71" t="str">
        <f>VLOOKUP(PlayerList[[#This Row],[NZCF ID]],$AP$2:$AQ$3850,2,FALSE)</f>
        <v>M</v>
      </c>
      <c r="AP222" s="71">
        <v>20710</v>
      </c>
      <c r="AQ222" s="71" t="s">
        <v>29</v>
      </c>
    </row>
    <row r="223" spans="13:43" x14ac:dyDescent="0.3">
      <c r="M223" s="75">
        <v>17984</v>
      </c>
      <c r="N223" s="72" t="s">
        <v>503</v>
      </c>
      <c r="O223" s="72" t="s">
        <v>504</v>
      </c>
      <c r="P223" s="73" t="s">
        <v>167</v>
      </c>
      <c r="Q223" s="74">
        <v>2009</v>
      </c>
      <c r="R223" s="73" t="s">
        <v>135</v>
      </c>
      <c r="S223" s="72"/>
      <c r="T223" s="77" t="s">
        <v>34</v>
      </c>
      <c r="U223" s="76" t="s">
        <v>35</v>
      </c>
      <c r="V223" s="77" t="s">
        <v>36</v>
      </c>
      <c r="W223" s="77" t="s">
        <v>36</v>
      </c>
      <c r="X223" s="77" t="s">
        <v>37</v>
      </c>
      <c r="Y223" s="78" t="s">
        <v>38</v>
      </c>
      <c r="Z223" s="72"/>
      <c r="AA223" s="77">
        <v>1064</v>
      </c>
      <c r="AB223" s="76" t="s">
        <v>35</v>
      </c>
      <c r="AC223" s="77" t="s">
        <v>36</v>
      </c>
      <c r="AD223" s="77" t="s">
        <v>36</v>
      </c>
      <c r="AE223" s="77">
        <v>105</v>
      </c>
      <c r="AF223" s="78" t="s">
        <v>61</v>
      </c>
      <c r="AG223" s="72"/>
      <c r="AH223" s="77">
        <v>4315570</v>
      </c>
      <c r="AI223" s="76" t="s">
        <v>52</v>
      </c>
      <c r="AJ223" s="76" t="s">
        <v>36</v>
      </c>
      <c r="AK223" t="str">
        <f>_xlfn.CONCAT(PlayerList[[#This Row],[First Name]]," ",PlayerList[[#This Row],[Surname]])</f>
        <v>Nathan Blunden</v>
      </c>
      <c r="AM223" s="71">
        <f>PlayerList[[#This Row],[Code]]*1</f>
        <v>17984</v>
      </c>
      <c r="AN223" s="71" t="str">
        <f>VLOOKUP(PlayerList[[#This Row],[NZCF ID]],$AP$2:$AQ$3850,2,FALSE)</f>
        <v>M</v>
      </c>
      <c r="AP223" s="71">
        <v>17984</v>
      </c>
      <c r="AQ223" s="71" t="s">
        <v>29</v>
      </c>
    </row>
    <row r="224" spans="13:43" x14ac:dyDescent="0.3">
      <c r="M224" s="75">
        <v>12130</v>
      </c>
      <c r="N224" s="72" t="s">
        <v>4192</v>
      </c>
      <c r="O224" s="72" t="s">
        <v>4193</v>
      </c>
      <c r="P224" s="73" t="s">
        <v>83</v>
      </c>
      <c r="Q224" s="74">
        <v>1979</v>
      </c>
      <c r="R224" s="73" t="s">
        <v>35</v>
      </c>
      <c r="S224" s="72"/>
      <c r="T224" s="77">
        <v>1890</v>
      </c>
      <c r="U224" s="76" t="s">
        <v>35</v>
      </c>
      <c r="V224" s="77" t="s">
        <v>36</v>
      </c>
      <c r="W224" s="77" t="s">
        <v>36</v>
      </c>
      <c r="X224" s="77">
        <v>186</v>
      </c>
      <c r="Y224" s="78" t="s">
        <v>1194</v>
      </c>
      <c r="Z224" s="72"/>
      <c r="AA224" s="77">
        <v>1834</v>
      </c>
      <c r="AB224" s="76" t="s">
        <v>35</v>
      </c>
      <c r="AC224" s="77" t="s">
        <v>36</v>
      </c>
      <c r="AD224" s="77" t="s">
        <v>36</v>
      </c>
      <c r="AE224" s="77">
        <v>125</v>
      </c>
      <c r="AF224" s="78" t="s">
        <v>583</v>
      </c>
      <c r="AG224" s="72"/>
      <c r="AH224" s="77">
        <v>4301382</v>
      </c>
      <c r="AI224" s="76" t="s">
        <v>52</v>
      </c>
      <c r="AJ224" s="76" t="s">
        <v>36</v>
      </c>
      <c r="AK224" t="str">
        <f>_xlfn.CONCAT(PlayerList[[#This Row],[First Name]]," ",PlayerList[[#This Row],[Surname]])</f>
        <v>Jeffrey F Boardman</v>
      </c>
      <c r="AM224" s="71">
        <f>PlayerList[[#This Row],[Code]]*1</f>
        <v>12130</v>
      </c>
      <c r="AN224" s="71" t="str">
        <f>VLOOKUP(PlayerList[[#This Row],[NZCF ID]],$AP$2:$AQ$3850,2,FALSE)</f>
        <v>M</v>
      </c>
      <c r="AP224" s="71">
        <v>12130</v>
      </c>
      <c r="AQ224" s="71" t="s">
        <v>29</v>
      </c>
    </row>
    <row r="225" spans="13:43" x14ac:dyDescent="0.3">
      <c r="M225" s="75">
        <v>22769</v>
      </c>
      <c r="N225" s="72" t="s">
        <v>505</v>
      </c>
      <c r="O225" s="72" t="s">
        <v>506</v>
      </c>
      <c r="P225" s="73" t="s">
        <v>33</v>
      </c>
      <c r="Q225" s="74">
        <v>2013</v>
      </c>
      <c r="R225" s="73" t="s">
        <v>135</v>
      </c>
      <c r="S225" s="72"/>
      <c r="T225" s="77" t="s">
        <v>34</v>
      </c>
      <c r="U225" s="76" t="s">
        <v>35</v>
      </c>
      <c r="V225" s="77" t="s">
        <v>36</v>
      </c>
      <c r="W225" s="77" t="s">
        <v>36</v>
      </c>
      <c r="X225" s="77" t="s">
        <v>37</v>
      </c>
      <c r="Y225" s="78" t="s">
        <v>38</v>
      </c>
      <c r="Z225" s="72"/>
      <c r="AA225" s="77">
        <v>967</v>
      </c>
      <c r="AB225" s="76" t="s">
        <v>50</v>
      </c>
      <c r="AC225" s="77" t="s">
        <v>36</v>
      </c>
      <c r="AD225" s="77" t="s">
        <v>36</v>
      </c>
      <c r="AE225" s="77">
        <v>7</v>
      </c>
      <c r="AF225" s="78" t="s">
        <v>84</v>
      </c>
      <c r="AG225" s="72"/>
      <c r="AH225" s="77" t="s">
        <v>69</v>
      </c>
      <c r="AI225" s="76" t="s">
        <v>52</v>
      </c>
      <c r="AJ225" s="76" t="s">
        <v>36</v>
      </c>
      <c r="AK225" t="str">
        <f>_xlfn.CONCAT(PlayerList[[#This Row],[First Name]]," ",PlayerList[[#This Row],[Surname]])</f>
        <v>Shreyan Bobbali</v>
      </c>
      <c r="AM225" s="71">
        <f>PlayerList[[#This Row],[Code]]*1</f>
        <v>22769</v>
      </c>
      <c r="AN225" s="71" t="str">
        <f>VLOOKUP(PlayerList[[#This Row],[NZCF ID]],$AP$2:$AQ$3850,2,FALSE)</f>
        <v>M</v>
      </c>
      <c r="AP225" s="71">
        <v>22769</v>
      </c>
      <c r="AQ225" s="71" t="s">
        <v>29</v>
      </c>
    </row>
    <row r="226" spans="13:43" x14ac:dyDescent="0.3">
      <c r="M226" s="75">
        <v>19510</v>
      </c>
      <c r="N226" s="72" t="s">
        <v>507</v>
      </c>
      <c r="O226" s="72" t="s">
        <v>508</v>
      </c>
      <c r="P226" s="73" t="s">
        <v>83</v>
      </c>
      <c r="Q226" s="74">
        <v>2010</v>
      </c>
      <c r="R226" s="73" t="s">
        <v>135</v>
      </c>
      <c r="S226" s="72"/>
      <c r="T226" s="77">
        <v>1362</v>
      </c>
      <c r="U226" s="76" t="s">
        <v>35</v>
      </c>
      <c r="V226" s="77" t="s">
        <v>36</v>
      </c>
      <c r="W226" s="77" t="s">
        <v>36</v>
      </c>
      <c r="X226" s="77">
        <v>65</v>
      </c>
      <c r="Y226" s="78" t="s">
        <v>84</v>
      </c>
      <c r="Z226" s="72"/>
      <c r="AA226" s="77">
        <v>1295</v>
      </c>
      <c r="AB226" s="76" t="s">
        <v>35</v>
      </c>
      <c r="AC226" s="77" t="s">
        <v>36</v>
      </c>
      <c r="AD226" s="77" t="s">
        <v>36</v>
      </c>
      <c r="AE226" s="77">
        <v>17</v>
      </c>
      <c r="AF226" s="78" t="s">
        <v>60</v>
      </c>
      <c r="AG226" s="72"/>
      <c r="AH226" s="77">
        <v>2660270</v>
      </c>
      <c r="AI226" s="76" t="s">
        <v>509</v>
      </c>
      <c r="AJ226" s="76" t="s">
        <v>36</v>
      </c>
      <c r="AK226" t="str">
        <f>_xlfn.CONCAT(PlayerList[[#This Row],[First Name]]," ",PlayerList[[#This Row],[Surname]])</f>
        <v>Alex Bohme</v>
      </c>
      <c r="AM226" s="71">
        <f>PlayerList[[#This Row],[Code]]*1</f>
        <v>19510</v>
      </c>
      <c r="AN226" s="71" t="str">
        <f>VLOOKUP(PlayerList[[#This Row],[NZCF ID]],$AP$2:$AQ$3850,2,FALSE)</f>
        <v>M</v>
      </c>
      <c r="AP226" s="71">
        <v>19510</v>
      </c>
      <c r="AQ226" s="71" t="s">
        <v>29</v>
      </c>
    </row>
    <row r="227" spans="13:43" x14ac:dyDescent="0.3">
      <c r="M227" s="75">
        <v>18290</v>
      </c>
      <c r="N227" s="72" t="s">
        <v>510</v>
      </c>
      <c r="O227" s="72" t="s">
        <v>511</v>
      </c>
      <c r="P227" s="73" t="s">
        <v>67</v>
      </c>
      <c r="Q227" s="74">
        <v>1961</v>
      </c>
      <c r="R227" s="73" t="s">
        <v>124</v>
      </c>
      <c r="S227" s="72"/>
      <c r="T227" s="77" t="s">
        <v>34</v>
      </c>
      <c r="U227" s="76" t="s">
        <v>35</v>
      </c>
      <c r="V227" s="77" t="s">
        <v>36</v>
      </c>
      <c r="W227" s="77" t="s">
        <v>36</v>
      </c>
      <c r="X227" s="77" t="s">
        <v>37</v>
      </c>
      <c r="Y227" s="78" t="s">
        <v>38</v>
      </c>
      <c r="Z227" s="72"/>
      <c r="AA227" s="77">
        <v>1314</v>
      </c>
      <c r="AB227" s="76" t="s">
        <v>50</v>
      </c>
      <c r="AC227" s="77" t="s">
        <v>36</v>
      </c>
      <c r="AD227" s="77" t="s">
        <v>36</v>
      </c>
      <c r="AE227" s="77">
        <v>9</v>
      </c>
      <c r="AF227" s="78" t="s">
        <v>68</v>
      </c>
      <c r="AG227" s="72"/>
      <c r="AH227" s="77">
        <v>4318137</v>
      </c>
      <c r="AI227" s="76" t="s">
        <v>52</v>
      </c>
      <c r="AJ227" s="76" t="s">
        <v>36</v>
      </c>
      <c r="AK227" t="str">
        <f>_xlfn.CONCAT(PlayerList[[#This Row],[First Name]]," ",PlayerList[[#This Row],[Surname]])</f>
        <v>Victor Bokulic</v>
      </c>
      <c r="AM227" s="71">
        <f>PlayerList[[#This Row],[Code]]*1</f>
        <v>18290</v>
      </c>
      <c r="AN227" s="71" t="str">
        <f>VLOOKUP(PlayerList[[#This Row],[NZCF ID]],$AP$2:$AQ$3850,2,FALSE)</f>
        <v>M</v>
      </c>
      <c r="AP227" s="71">
        <v>18290</v>
      </c>
      <c r="AQ227" s="71" t="s">
        <v>29</v>
      </c>
    </row>
    <row r="228" spans="13:43" x14ac:dyDescent="0.3">
      <c r="M228" s="75">
        <v>20142</v>
      </c>
      <c r="N228" s="72" t="s">
        <v>512</v>
      </c>
      <c r="O228" s="72" t="s">
        <v>513</v>
      </c>
      <c r="P228" s="73" t="s">
        <v>33</v>
      </c>
      <c r="Q228" s="74">
        <v>2012</v>
      </c>
      <c r="R228" s="73" t="s">
        <v>135</v>
      </c>
      <c r="S228" s="72"/>
      <c r="T228" s="77">
        <v>522</v>
      </c>
      <c r="U228" s="76" t="s">
        <v>50</v>
      </c>
      <c r="V228" s="77" t="s">
        <v>36</v>
      </c>
      <c r="W228" s="77" t="s">
        <v>36</v>
      </c>
      <c r="X228" s="77">
        <v>6</v>
      </c>
      <c r="Y228" s="78" t="s">
        <v>75</v>
      </c>
      <c r="Z228" s="72"/>
      <c r="AA228" s="77">
        <v>1078</v>
      </c>
      <c r="AB228" s="76" t="s">
        <v>50</v>
      </c>
      <c r="AC228" s="77" t="s">
        <v>36</v>
      </c>
      <c r="AD228" s="77" t="s">
        <v>36</v>
      </c>
      <c r="AE228" s="77">
        <v>4</v>
      </c>
      <c r="AF228" s="78" t="s">
        <v>84</v>
      </c>
      <c r="AG228" s="72"/>
      <c r="AH228" s="77" t="s">
        <v>69</v>
      </c>
      <c r="AI228" s="76" t="s">
        <v>52</v>
      </c>
      <c r="AJ228" s="76" t="s">
        <v>36</v>
      </c>
      <c r="AK228" t="str">
        <f>_xlfn.CONCAT(PlayerList[[#This Row],[First Name]]," ",PlayerList[[#This Row],[Surname]])</f>
        <v>Alisa Bolgova</v>
      </c>
      <c r="AM228" s="71">
        <f>PlayerList[[#This Row],[Code]]*1</f>
        <v>20142</v>
      </c>
      <c r="AN228" s="71" t="str">
        <f>VLOOKUP(PlayerList[[#This Row],[NZCF ID]],$AP$2:$AQ$3850,2,FALSE)</f>
        <v>F</v>
      </c>
      <c r="AP228" s="71">
        <v>20142</v>
      </c>
      <c r="AQ228" s="71" t="s">
        <v>45</v>
      </c>
    </row>
    <row r="229" spans="13:43" x14ac:dyDescent="0.3">
      <c r="M229" s="75">
        <v>18124</v>
      </c>
      <c r="N229" s="72" t="s">
        <v>514</v>
      </c>
      <c r="O229" s="72" t="s">
        <v>515</v>
      </c>
      <c r="P229" s="73" t="s">
        <v>161</v>
      </c>
      <c r="Q229" s="74">
        <v>1998</v>
      </c>
      <c r="R229" s="73" t="s">
        <v>35</v>
      </c>
      <c r="S229" s="72"/>
      <c r="T229" s="77">
        <v>1585</v>
      </c>
      <c r="U229" s="76" t="s">
        <v>35</v>
      </c>
      <c r="V229" s="77" t="s">
        <v>36</v>
      </c>
      <c r="W229" s="77" t="s">
        <v>36</v>
      </c>
      <c r="X229" s="77">
        <v>77</v>
      </c>
      <c r="Y229" s="78" t="s">
        <v>60</v>
      </c>
      <c r="Z229" s="72"/>
      <c r="AA229" s="77">
        <v>1493</v>
      </c>
      <c r="AB229" s="76" t="s">
        <v>35</v>
      </c>
      <c r="AC229" s="77" t="s">
        <v>36</v>
      </c>
      <c r="AD229" s="77" t="s">
        <v>36</v>
      </c>
      <c r="AE229" s="77">
        <v>31</v>
      </c>
      <c r="AF229" s="78" t="s">
        <v>39</v>
      </c>
      <c r="AG229" s="72"/>
      <c r="AH229" s="77">
        <v>4319435</v>
      </c>
      <c r="AI229" s="76" t="s">
        <v>52</v>
      </c>
      <c r="AJ229" s="76" t="s">
        <v>36</v>
      </c>
      <c r="AK229" t="str">
        <f>_xlfn.CONCAT(PlayerList[[#This Row],[First Name]]," ",PlayerList[[#This Row],[Surname]])</f>
        <v>Caolan Bolster</v>
      </c>
      <c r="AM229" s="71">
        <f>PlayerList[[#This Row],[Code]]*1</f>
        <v>18124</v>
      </c>
      <c r="AN229" s="71" t="str">
        <f>VLOOKUP(PlayerList[[#This Row],[NZCF ID]],$AP$2:$AQ$3850,2,FALSE)</f>
        <v>M</v>
      </c>
      <c r="AP229" s="71">
        <v>18124</v>
      </c>
      <c r="AQ229" s="71" t="s">
        <v>29</v>
      </c>
    </row>
    <row r="230" spans="13:43" x14ac:dyDescent="0.3">
      <c r="M230" s="75">
        <v>20682</v>
      </c>
      <c r="N230" s="72" t="s">
        <v>516</v>
      </c>
      <c r="O230" s="72" t="s">
        <v>517</v>
      </c>
      <c r="P230" s="73" t="s">
        <v>178</v>
      </c>
      <c r="Q230" s="74">
        <v>1996</v>
      </c>
      <c r="R230" s="73" t="s">
        <v>35</v>
      </c>
      <c r="S230" s="72"/>
      <c r="T230" s="77">
        <v>1279</v>
      </c>
      <c r="U230" s="76" t="s">
        <v>50</v>
      </c>
      <c r="V230" s="77" t="s">
        <v>36</v>
      </c>
      <c r="W230" s="77" t="s">
        <v>36</v>
      </c>
      <c r="X230" s="77">
        <v>3</v>
      </c>
      <c r="Y230" s="78" t="s">
        <v>39</v>
      </c>
      <c r="Z230" s="72"/>
      <c r="AA230" s="77" t="s">
        <v>37</v>
      </c>
      <c r="AB230" s="76" t="s">
        <v>35</v>
      </c>
      <c r="AC230" s="77" t="s">
        <v>36</v>
      </c>
      <c r="AD230" s="77" t="s">
        <v>36</v>
      </c>
      <c r="AE230" s="77" t="s">
        <v>37</v>
      </c>
      <c r="AF230" s="78" t="s">
        <v>38</v>
      </c>
      <c r="AG230" s="72"/>
      <c r="AH230" s="77" t="s">
        <v>69</v>
      </c>
      <c r="AI230" s="76" t="s">
        <v>52</v>
      </c>
      <c r="AJ230" s="76" t="s">
        <v>36</v>
      </c>
      <c r="AK230" t="str">
        <f>_xlfn.CONCAT(PlayerList[[#This Row],[First Name]]," ",PlayerList[[#This Row],[Surname]])</f>
        <v>Luca Bonci</v>
      </c>
      <c r="AM230" s="71">
        <f>PlayerList[[#This Row],[Code]]*1</f>
        <v>20682</v>
      </c>
      <c r="AN230" s="71" t="str">
        <f>VLOOKUP(PlayerList[[#This Row],[NZCF ID]],$AP$2:$AQ$3850,2,FALSE)</f>
        <v>M</v>
      </c>
      <c r="AP230" s="71">
        <v>20682</v>
      </c>
      <c r="AQ230" s="71" t="s">
        <v>29</v>
      </c>
    </row>
    <row r="231" spans="13:43" x14ac:dyDescent="0.3">
      <c r="M231" s="75">
        <v>17124</v>
      </c>
      <c r="N231" s="72" t="s">
        <v>518</v>
      </c>
      <c r="O231" s="72" t="s">
        <v>486</v>
      </c>
      <c r="P231" s="73" t="s">
        <v>252</v>
      </c>
      <c r="Q231" s="74">
        <v>1989</v>
      </c>
      <c r="R231" s="73" t="s">
        <v>35</v>
      </c>
      <c r="S231" s="72"/>
      <c r="T231" s="77">
        <v>1517</v>
      </c>
      <c r="U231" s="76" t="s">
        <v>35</v>
      </c>
      <c r="V231" s="77">
        <v>1</v>
      </c>
      <c r="W231" s="77">
        <v>3</v>
      </c>
      <c r="X231" s="77">
        <v>109</v>
      </c>
      <c r="Y231" s="78" t="s">
        <v>4167</v>
      </c>
      <c r="Z231" s="72"/>
      <c r="AA231" s="77">
        <v>1218</v>
      </c>
      <c r="AB231" s="76" t="s">
        <v>35</v>
      </c>
      <c r="AC231" s="77">
        <v>1</v>
      </c>
      <c r="AD231" s="77">
        <v>3</v>
      </c>
      <c r="AE231" s="77">
        <v>45</v>
      </c>
      <c r="AF231" s="78" t="s">
        <v>4167</v>
      </c>
      <c r="AG231" s="72"/>
      <c r="AH231" s="77" t="s">
        <v>69</v>
      </c>
      <c r="AI231" s="76" t="s">
        <v>52</v>
      </c>
      <c r="AJ231" s="76" t="s">
        <v>36</v>
      </c>
      <c r="AK231" t="str">
        <f>_xlfn.CONCAT(PlayerList[[#This Row],[First Name]]," ",PlayerList[[#This Row],[Surname]])</f>
        <v>Harry Bong</v>
      </c>
      <c r="AM231" s="71">
        <f>PlayerList[[#This Row],[Code]]*1</f>
        <v>17124</v>
      </c>
      <c r="AN231" s="71" t="str">
        <f>VLOOKUP(PlayerList[[#This Row],[NZCF ID]],$AP$2:$AQ$3850,2,FALSE)</f>
        <v>M</v>
      </c>
      <c r="AP231" s="71">
        <v>17124</v>
      </c>
      <c r="AQ231" s="71" t="s">
        <v>29</v>
      </c>
    </row>
    <row r="232" spans="13:43" x14ac:dyDescent="0.3">
      <c r="M232" s="75">
        <v>16761</v>
      </c>
      <c r="N232" s="72" t="s">
        <v>4194</v>
      </c>
      <c r="O232" s="72" t="s">
        <v>4195</v>
      </c>
      <c r="P232" s="73" t="s">
        <v>426</v>
      </c>
      <c r="Q232" s="74">
        <v>2006</v>
      </c>
      <c r="R232" s="73" t="s">
        <v>135</v>
      </c>
      <c r="S232" s="72"/>
      <c r="T232" s="77">
        <v>1228</v>
      </c>
      <c r="U232" s="76" t="s">
        <v>35</v>
      </c>
      <c r="V232" s="77" t="s">
        <v>36</v>
      </c>
      <c r="W232" s="77" t="s">
        <v>36</v>
      </c>
      <c r="X232" s="77">
        <v>33</v>
      </c>
      <c r="Y232" s="78" t="s">
        <v>212</v>
      </c>
      <c r="Z232" s="72"/>
      <c r="AA232" s="77">
        <v>1079</v>
      </c>
      <c r="AB232" s="76" t="s">
        <v>35</v>
      </c>
      <c r="AC232" s="77" t="s">
        <v>36</v>
      </c>
      <c r="AD232" s="77" t="s">
        <v>36</v>
      </c>
      <c r="AE232" s="77">
        <v>30</v>
      </c>
      <c r="AF232" s="78" t="s">
        <v>902</v>
      </c>
      <c r="AG232" s="72"/>
      <c r="AH232" s="77" t="s">
        <v>69</v>
      </c>
      <c r="AI232" s="76" t="s">
        <v>52</v>
      </c>
      <c r="AJ232" s="76" t="s">
        <v>36</v>
      </c>
      <c r="AK232" t="str">
        <f>_xlfn.CONCAT(PlayerList[[#This Row],[First Name]]," ",PlayerList[[#This Row],[Surname]])</f>
        <v>Valera Bonyushkin</v>
      </c>
      <c r="AM232" s="71">
        <f>PlayerList[[#This Row],[Code]]*1</f>
        <v>16761</v>
      </c>
      <c r="AN232" s="71" t="str">
        <f>VLOOKUP(PlayerList[[#This Row],[NZCF ID]],$AP$2:$AQ$3850,2,FALSE)</f>
        <v>M</v>
      </c>
      <c r="AP232" s="71">
        <v>16761</v>
      </c>
      <c r="AQ232" s="71" t="s">
        <v>29</v>
      </c>
    </row>
    <row r="233" spans="13:43" x14ac:dyDescent="0.3">
      <c r="M233" s="75">
        <v>10259</v>
      </c>
      <c r="N233" s="72" t="s">
        <v>519</v>
      </c>
      <c r="O233" s="72" t="s">
        <v>520</v>
      </c>
      <c r="P233" s="73" t="s">
        <v>354</v>
      </c>
      <c r="Q233" s="74">
        <v>1938</v>
      </c>
      <c r="R233" s="73" t="s">
        <v>119</v>
      </c>
      <c r="S233" s="72"/>
      <c r="T233" s="77">
        <v>1242</v>
      </c>
      <c r="U233" s="76" t="s">
        <v>35</v>
      </c>
      <c r="V233" s="77">
        <v>2</v>
      </c>
      <c r="W233" s="77">
        <v>12</v>
      </c>
      <c r="X233" s="77">
        <v>784</v>
      </c>
      <c r="Y233" s="78" t="s">
        <v>4167</v>
      </c>
      <c r="Z233" s="72"/>
      <c r="AA233" s="77">
        <v>912</v>
      </c>
      <c r="AB233" s="76" t="s">
        <v>35</v>
      </c>
      <c r="AC233" s="77">
        <v>1</v>
      </c>
      <c r="AD233" s="77">
        <v>6</v>
      </c>
      <c r="AE233" s="77">
        <v>460</v>
      </c>
      <c r="AF233" s="78" t="s">
        <v>4167</v>
      </c>
      <c r="AG233" s="72"/>
      <c r="AH233" s="77">
        <v>4302699</v>
      </c>
      <c r="AI233" s="76" t="s">
        <v>52</v>
      </c>
      <c r="AJ233" s="76" t="s">
        <v>36</v>
      </c>
      <c r="AK233" t="str">
        <f>_xlfn.CONCAT(PlayerList[[#This Row],[First Name]]," ",PlayerList[[#This Row],[Surname]])</f>
        <v>Anthony J Booth</v>
      </c>
      <c r="AM233" s="71">
        <f>PlayerList[[#This Row],[Code]]*1</f>
        <v>10259</v>
      </c>
      <c r="AN233" s="71" t="str">
        <f>VLOOKUP(PlayerList[[#This Row],[NZCF ID]],$AP$2:$AQ$3850,2,FALSE)</f>
        <v>M</v>
      </c>
      <c r="AP233" s="71">
        <v>10259</v>
      </c>
      <c r="AQ233" s="71" t="s">
        <v>29</v>
      </c>
    </row>
    <row r="234" spans="13:43" x14ac:dyDescent="0.3">
      <c r="M234" s="75">
        <v>22897</v>
      </c>
      <c r="N234" s="72" t="s">
        <v>519</v>
      </c>
      <c r="O234" s="72" t="s">
        <v>256</v>
      </c>
      <c r="P234" s="73" t="s">
        <v>83</v>
      </c>
      <c r="Q234" s="74">
        <v>2000</v>
      </c>
      <c r="R234" s="73" t="s">
        <v>35</v>
      </c>
      <c r="S234" s="72"/>
      <c r="T234" s="77">
        <v>1097</v>
      </c>
      <c r="U234" s="76" t="s">
        <v>50</v>
      </c>
      <c r="V234" s="77">
        <v>1</v>
      </c>
      <c r="W234" s="77">
        <v>4</v>
      </c>
      <c r="X234" s="77">
        <v>4</v>
      </c>
      <c r="Y234" s="78" t="s">
        <v>4167</v>
      </c>
      <c r="Z234" s="72"/>
      <c r="AA234" s="77" t="s">
        <v>37</v>
      </c>
      <c r="AB234" s="76" t="s">
        <v>35</v>
      </c>
      <c r="AC234" s="77" t="s">
        <v>36</v>
      </c>
      <c r="AD234" s="77" t="s">
        <v>36</v>
      </c>
      <c r="AE234" s="77" t="s">
        <v>37</v>
      </c>
      <c r="AF234" s="78" t="s">
        <v>38</v>
      </c>
      <c r="AG234" s="72"/>
      <c r="AH234" s="77" t="s">
        <v>69</v>
      </c>
      <c r="AI234" s="76" t="s">
        <v>52</v>
      </c>
      <c r="AJ234" s="76" t="s">
        <v>36</v>
      </c>
      <c r="AK234" t="str">
        <f>_xlfn.CONCAT(PlayerList[[#This Row],[First Name]]," ",PlayerList[[#This Row],[Surname]])</f>
        <v>Thomas Booth</v>
      </c>
      <c r="AM234" s="71">
        <f>PlayerList[[#This Row],[Code]]*1</f>
        <v>22897</v>
      </c>
      <c r="AN234" s="71" t="str">
        <f>VLOOKUP(PlayerList[[#This Row],[NZCF ID]],$AP$2:$AQ$3850,2,FALSE)</f>
        <v>M</v>
      </c>
      <c r="AP234" s="71">
        <v>22897</v>
      </c>
      <c r="AQ234" s="71" t="s">
        <v>29</v>
      </c>
    </row>
    <row r="235" spans="13:43" x14ac:dyDescent="0.3">
      <c r="M235" s="75">
        <v>18715</v>
      </c>
      <c r="N235" s="72" t="s">
        <v>521</v>
      </c>
      <c r="O235" s="72" t="s">
        <v>208</v>
      </c>
      <c r="P235" s="73" t="s">
        <v>49</v>
      </c>
      <c r="Q235" s="74">
        <v>1999</v>
      </c>
      <c r="R235" s="73" t="s">
        <v>35</v>
      </c>
      <c r="S235" s="72"/>
      <c r="T235" s="77" t="s">
        <v>34</v>
      </c>
      <c r="U235" s="76" t="s">
        <v>35</v>
      </c>
      <c r="V235" s="77" t="s">
        <v>36</v>
      </c>
      <c r="W235" s="77" t="s">
        <v>36</v>
      </c>
      <c r="X235" s="77" t="s">
        <v>37</v>
      </c>
      <c r="Y235" s="78" t="s">
        <v>38</v>
      </c>
      <c r="Z235" s="72"/>
      <c r="AA235" s="77">
        <v>1399</v>
      </c>
      <c r="AB235" s="76" t="s">
        <v>50</v>
      </c>
      <c r="AC235" s="77" t="s">
        <v>36</v>
      </c>
      <c r="AD235" s="77" t="s">
        <v>36</v>
      </c>
      <c r="AE235" s="77">
        <v>6</v>
      </c>
      <c r="AF235" s="78" t="s">
        <v>173</v>
      </c>
      <c r="AG235" s="72"/>
      <c r="AH235" s="77">
        <v>4321324</v>
      </c>
      <c r="AI235" s="76" t="s">
        <v>52</v>
      </c>
      <c r="AJ235" s="76" t="s">
        <v>36</v>
      </c>
      <c r="AK235" t="str">
        <f>_xlfn.CONCAT(PlayerList[[#This Row],[First Name]]," ",PlayerList[[#This Row],[Surname]])</f>
        <v>Alexander Borawski</v>
      </c>
      <c r="AM235" s="71">
        <f>PlayerList[[#This Row],[Code]]*1</f>
        <v>18715</v>
      </c>
      <c r="AN235" s="71" t="str">
        <f>VLOOKUP(PlayerList[[#This Row],[NZCF ID]],$AP$2:$AQ$3850,2,FALSE)</f>
        <v>M</v>
      </c>
      <c r="AP235" s="71">
        <v>18715</v>
      </c>
      <c r="AQ235" s="71" t="s">
        <v>29</v>
      </c>
    </row>
    <row r="236" spans="13:43" x14ac:dyDescent="0.3">
      <c r="M236" s="75">
        <v>18704</v>
      </c>
      <c r="N236" s="72" t="s">
        <v>522</v>
      </c>
      <c r="O236" s="72" t="s">
        <v>523</v>
      </c>
      <c r="P236" s="73" t="s">
        <v>258</v>
      </c>
      <c r="Q236" s="74">
        <v>2014</v>
      </c>
      <c r="R236" s="73" t="s">
        <v>135</v>
      </c>
      <c r="S236" s="72"/>
      <c r="T236" s="77">
        <v>825</v>
      </c>
      <c r="U236" s="76" t="s">
        <v>35</v>
      </c>
      <c r="V236" s="77" t="s">
        <v>36</v>
      </c>
      <c r="W236" s="77" t="s">
        <v>36</v>
      </c>
      <c r="X236" s="77">
        <v>88</v>
      </c>
      <c r="Y236" s="78" t="s">
        <v>61</v>
      </c>
      <c r="Z236" s="72"/>
      <c r="AA236" s="77">
        <v>825</v>
      </c>
      <c r="AB236" s="76" t="s">
        <v>35</v>
      </c>
      <c r="AC236" s="77" t="s">
        <v>36</v>
      </c>
      <c r="AD236" s="77" t="s">
        <v>36</v>
      </c>
      <c r="AE236" s="77">
        <v>99</v>
      </c>
      <c r="AF236" s="78" t="s">
        <v>61</v>
      </c>
      <c r="AG236" s="72"/>
      <c r="AH236" s="77">
        <v>4321723</v>
      </c>
      <c r="AI236" s="76" t="s">
        <v>52</v>
      </c>
      <c r="AJ236" s="76" t="s">
        <v>36</v>
      </c>
      <c r="AK236" t="str">
        <f>_xlfn.CONCAT(PlayerList[[#This Row],[First Name]]," ",PlayerList[[#This Row],[Surname]])</f>
        <v>Gregory Borsh</v>
      </c>
      <c r="AM236" s="71">
        <f>PlayerList[[#This Row],[Code]]*1</f>
        <v>18704</v>
      </c>
      <c r="AN236" s="71" t="str">
        <f>VLOOKUP(PlayerList[[#This Row],[NZCF ID]],$AP$2:$AQ$3850,2,FALSE)</f>
        <v>M</v>
      </c>
      <c r="AP236" s="71">
        <v>18704</v>
      </c>
      <c r="AQ236" s="71" t="s">
        <v>29</v>
      </c>
    </row>
    <row r="237" spans="13:43" x14ac:dyDescent="0.3">
      <c r="M237" s="75">
        <v>18706</v>
      </c>
      <c r="N237" s="72" t="s">
        <v>522</v>
      </c>
      <c r="O237" s="72" t="s">
        <v>296</v>
      </c>
      <c r="P237" s="73" t="s">
        <v>258</v>
      </c>
      <c r="Q237" s="74">
        <v>2012</v>
      </c>
      <c r="R237" s="73" t="s">
        <v>135</v>
      </c>
      <c r="S237" s="72"/>
      <c r="T237" s="77">
        <v>1000</v>
      </c>
      <c r="U237" s="76" t="s">
        <v>35</v>
      </c>
      <c r="V237" s="77" t="s">
        <v>36</v>
      </c>
      <c r="W237" s="77" t="s">
        <v>36</v>
      </c>
      <c r="X237" s="77">
        <v>46</v>
      </c>
      <c r="Y237" s="78" t="s">
        <v>75</v>
      </c>
      <c r="Z237" s="72"/>
      <c r="AA237" s="77">
        <v>666</v>
      </c>
      <c r="AB237" s="76" t="s">
        <v>35</v>
      </c>
      <c r="AC237" s="77" t="s">
        <v>36</v>
      </c>
      <c r="AD237" s="77" t="s">
        <v>36</v>
      </c>
      <c r="AE237" s="77">
        <v>69</v>
      </c>
      <c r="AF237" s="78" t="s">
        <v>169</v>
      </c>
      <c r="AG237" s="72"/>
      <c r="AH237" s="77">
        <v>4321731</v>
      </c>
      <c r="AI237" s="76" t="s">
        <v>52</v>
      </c>
      <c r="AJ237" s="76" t="s">
        <v>36</v>
      </c>
      <c r="AK237" t="str">
        <f>_xlfn.CONCAT(PlayerList[[#This Row],[First Name]]," ",PlayerList[[#This Row],[Surname]])</f>
        <v>Maria Borsh</v>
      </c>
      <c r="AM237" s="71">
        <f>PlayerList[[#This Row],[Code]]*1</f>
        <v>18706</v>
      </c>
      <c r="AN237" s="71" t="str">
        <f>VLOOKUP(PlayerList[[#This Row],[NZCF ID]],$AP$2:$AQ$3850,2,FALSE)</f>
        <v>F</v>
      </c>
      <c r="AP237" s="71">
        <v>18706</v>
      </c>
      <c r="AQ237" s="71" t="s">
        <v>45</v>
      </c>
    </row>
    <row r="238" spans="13:43" x14ac:dyDescent="0.3">
      <c r="M238" s="75">
        <v>19168</v>
      </c>
      <c r="N238" s="72" t="s">
        <v>524</v>
      </c>
      <c r="O238" s="72" t="s">
        <v>525</v>
      </c>
      <c r="P238" s="73" t="s">
        <v>33</v>
      </c>
      <c r="Q238" s="74">
        <v>2011</v>
      </c>
      <c r="R238" s="73" t="s">
        <v>135</v>
      </c>
      <c r="S238" s="72"/>
      <c r="T238" s="77" t="s">
        <v>34</v>
      </c>
      <c r="U238" s="76" t="s">
        <v>35</v>
      </c>
      <c r="V238" s="77" t="s">
        <v>36</v>
      </c>
      <c r="W238" s="77" t="s">
        <v>36</v>
      </c>
      <c r="X238" s="77" t="s">
        <v>37</v>
      </c>
      <c r="Y238" s="78" t="s">
        <v>38</v>
      </c>
      <c r="Z238" s="72"/>
      <c r="AA238" s="77">
        <v>732</v>
      </c>
      <c r="AB238" s="76" t="s">
        <v>50</v>
      </c>
      <c r="AC238" s="77" t="s">
        <v>36</v>
      </c>
      <c r="AD238" s="77" t="s">
        <v>36</v>
      </c>
      <c r="AE238" s="77">
        <v>6</v>
      </c>
      <c r="AF238" s="78" t="s">
        <v>154</v>
      </c>
      <c r="AG238" s="72"/>
      <c r="AH238" s="77" t="s">
        <v>69</v>
      </c>
      <c r="AI238" s="76" t="s">
        <v>52</v>
      </c>
      <c r="AJ238" s="76" t="s">
        <v>36</v>
      </c>
      <c r="AK238" t="str">
        <f>_xlfn.CONCAT(PlayerList[[#This Row],[First Name]]," ",PlayerList[[#This Row],[Surname]])</f>
        <v>Blake Botha</v>
      </c>
      <c r="AM238" s="71">
        <f>PlayerList[[#This Row],[Code]]*1</f>
        <v>19168</v>
      </c>
      <c r="AN238" s="71" t="str">
        <f>VLOOKUP(PlayerList[[#This Row],[NZCF ID]],$AP$2:$AQ$3850,2,FALSE)</f>
        <v>M</v>
      </c>
      <c r="AP238" s="71">
        <v>19168</v>
      </c>
      <c r="AQ238" s="71" t="s">
        <v>29</v>
      </c>
    </row>
    <row r="239" spans="13:43" x14ac:dyDescent="0.3">
      <c r="M239" s="75">
        <v>20078</v>
      </c>
      <c r="N239" s="72" t="s">
        <v>526</v>
      </c>
      <c r="O239" s="72" t="s">
        <v>527</v>
      </c>
      <c r="P239" s="73" t="s">
        <v>335</v>
      </c>
      <c r="Q239" s="74">
        <v>1996</v>
      </c>
      <c r="R239" s="73" t="s">
        <v>35</v>
      </c>
      <c r="S239" s="72"/>
      <c r="T239" s="77">
        <v>930</v>
      </c>
      <c r="U239" s="76" t="s">
        <v>50</v>
      </c>
      <c r="V239" s="77" t="s">
        <v>36</v>
      </c>
      <c r="W239" s="77" t="s">
        <v>36</v>
      </c>
      <c r="X239" s="77">
        <v>3</v>
      </c>
      <c r="Y239" s="78" t="s">
        <v>75</v>
      </c>
      <c r="Z239" s="72"/>
      <c r="AA239" s="77">
        <v>773</v>
      </c>
      <c r="AB239" s="76" t="s">
        <v>50</v>
      </c>
      <c r="AC239" s="77" t="s">
        <v>36</v>
      </c>
      <c r="AD239" s="77" t="s">
        <v>36</v>
      </c>
      <c r="AE239" s="77">
        <v>4</v>
      </c>
      <c r="AF239" s="78" t="s">
        <v>75</v>
      </c>
      <c r="AG239" s="72"/>
      <c r="AH239" s="77" t="s">
        <v>69</v>
      </c>
      <c r="AI239" s="76" t="s">
        <v>52</v>
      </c>
      <c r="AJ239" s="76" t="s">
        <v>36</v>
      </c>
      <c r="AK239" t="str">
        <f>_xlfn.CONCAT(PlayerList[[#This Row],[First Name]]," ",PlayerList[[#This Row],[Surname]])</f>
        <v>Rohan Botica</v>
      </c>
      <c r="AM239" s="71">
        <f>PlayerList[[#This Row],[Code]]*1</f>
        <v>20078</v>
      </c>
      <c r="AN239" s="71" t="str">
        <f>VLOOKUP(PlayerList[[#This Row],[NZCF ID]],$AP$2:$AQ$3850,2,FALSE)</f>
        <v>M</v>
      </c>
      <c r="AP239" s="71">
        <v>20078</v>
      </c>
      <c r="AQ239" s="71" t="s">
        <v>29</v>
      </c>
    </row>
    <row r="240" spans="13:43" x14ac:dyDescent="0.3">
      <c r="M240" s="75">
        <v>15122</v>
      </c>
      <c r="N240" s="72" t="s">
        <v>4196</v>
      </c>
      <c r="O240" s="72" t="s">
        <v>4197</v>
      </c>
      <c r="P240" s="73" t="s">
        <v>74</v>
      </c>
      <c r="Q240" s="74" t="s">
        <v>37</v>
      </c>
      <c r="R240" s="73" t="s">
        <v>35</v>
      </c>
      <c r="S240" s="72"/>
      <c r="T240" s="77">
        <v>900</v>
      </c>
      <c r="U240" s="76" t="s">
        <v>35</v>
      </c>
      <c r="V240" s="77" t="s">
        <v>36</v>
      </c>
      <c r="W240" s="77" t="s">
        <v>36</v>
      </c>
      <c r="X240" s="77">
        <v>25</v>
      </c>
      <c r="Y240" s="78" t="s">
        <v>1045</v>
      </c>
      <c r="Z240" s="72"/>
      <c r="AA240" s="77">
        <v>926</v>
      </c>
      <c r="AB240" s="76" t="s">
        <v>35</v>
      </c>
      <c r="AC240" s="77" t="s">
        <v>36</v>
      </c>
      <c r="AD240" s="77" t="s">
        <v>36</v>
      </c>
      <c r="AE240" s="77">
        <v>3</v>
      </c>
      <c r="AF240" s="78" t="s">
        <v>1045</v>
      </c>
      <c r="AG240" s="72"/>
      <c r="AH240" s="77" t="s">
        <v>69</v>
      </c>
      <c r="AI240" s="76" t="s">
        <v>52</v>
      </c>
      <c r="AJ240" s="76" t="s">
        <v>36</v>
      </c>
      <c r="AK240" t="str">
        <f>_xlfn.CONCAT(PlayerList[[#This Row],[First Name]]," ",PlayerList[[#This Row],[Surname]])</f>
        <v>Robin Bourdot</v>
      </c>
      <c r="AM240" s="71">
        <f>PlayerList[[#This Row],[Code]]*1</f>
        <v>15122</v>
      </c>
      <c r="AN240" s="71" t="str">
        <f>VLOOKUP(PlayerList[[#This Row],[NZCF ID]],$AP$2:$AQ$3850,2,FALSE)</f>
        <v>M</v>
      </c>
      <c r="AP240" s="71">
        <v>15122</v>
      </c>
      <c r="AQ240" s="71" t="s">
        <v>29</v>
      </c>
    </row>
    <row r="241" spans="13:43" x14ac:dyDescent="0.3">
      <c r="M241" s="75">
        <v>12240</v>
      </c>
      <c r="N241" s="72" t="s">
        <v>528</v>
      </c>
      <c r="O241" s="72" t="s">
        <v>529</v>
      </c>
      <c r="P241" s="73" t="s">
        <v>121</v>
      </c>
      <c r="Q241" s="74">
        <v>1948</v>
      </c>
      <c r="R241" s="73" t="s">
        <v>119</v>
      </c>
      <c r="S241" s="72"/>
      <c r="T241" s="77">
        <v>1298</v>
      </c>
      <c r="U241" s="76" t="s">
        <v>35</v>
      </c>
      <c r="V241" s="77" t="s">
        <v>36</v>
      </c>
      <c r="W241" s="77" t="s">
        <v>36</v>
      </c>
      <c r="X241" s="77">
        <v>169</v>
      </c>
      <c r="Y241" s="78" t="s">
        <v>209</v>
      </c>
      <c r="Z241" s="72"/>
      <c r="AA241" s="77">
        <v>1117</v>
      </c>
      <c r="AB241" s="76" t="s">
        <v>35</v>
      </c>
      <c r="AC241" s="77" t="s">
        <v>36</v>
      </c>
      <c r="AD241" s="77" t="s">
        <v>36</v>
      </c>
      <c r="AE241" s="77">
        <v>48</v>
      </c>
      <c r="AF241" s="78" t="s">
        <v>530</v>
      </c>
      <c r="AG241" s="72"/>
      <c r="AH241" s="77" t="s">
        <v>69</v>
      </c>
      <c r="AI241" s="76" t="s">
        <v>52</v>
      </c>
      <c r="AJ241" s="76" t="s">
        <v>36</v>
      </c>
      <c r="AK241" t="str">
        <f>_xlfn.CONCAT(PlayerList[[#This Row],[First Name]]," ",PlayerList[[#This Row],[Surname]])</f>
        <v>Paul Bowden</v>
      </c>
      <c r="AM241" s="71">
        <f>PlayerList[[#This Row],[Code]]*1</f>
        <v>12240</v>
      </c>
      <c r="AN241" s="71" t="str">
        <f>VLOOKUP(PlayerList[[#This Row],[NZCF ID]],$AP$2:$AQ$3850,2,FALSE)</f>
        <v>M</v>
      </c>
      <c r="AP241" s="71">
        <v>12240</v>
      </c>
      <c r="AQ241" s="71" t="s">
        <v>29</v>
      </c>
    </row>
    <row r="242" spans="13:43" x14ac:dyDescent="0.3">
      <c r="M242" s="75">
        <v>18580</v>
      </c>
      <c r="N242" s="72" t="s">
        <v>531</v>
      </c>
      <c r="O242" s="72" t="s">
        <v>532</v>
      </c>
      <c r="P242" s="73" t="s">
        <v>190</v>
      </c>
      <c r="Q242" s="74" t="s">
        <v>37</v>
      </c>
      <c r="R242" s="73" t="s">
        <v>35</v>
      </c>
      <c r="S242" s="72"/>
      <c r="T242" s="77" t="s">
        <v>34</v>
      </c>
      <c r="U242" s="76" t="s">
        <v>35</v>
      </c>
      <c r="V242" s="77" t="s">
        <v>36</v>
      </c>
      <c r="W242" s="77" t="s">
        <v>36</v>
      </c>
      <c r="X242" s="77" t="s">
        <v>37</v>
      </c>
      <c r="Y242" s="78" t="s">
        <v>38</v>
      </c>
      <c r="Z242" s="72"/>
      <c r="AA242" s="77">
        <v>836</v>
      </c>
      <c r="AB242" s="76" t="s">
        <v>50</v>
      </c>
      <c r="AC242" s="77" t="s">
        <v>36</v>
      </c>
      <c r="AD242" s="77" t="s">
        <v>36</v>
      </c>
      <c r="AE242" s="77">
        <v>6</v>
      </c>
      <c r="AF242" s="78" t="s">
        <v>173</v>
      </c>
      <c r="AG242" s="72"/>
      <c r="AH242" s="77" t="s">
        <v>69</v>
      </c>
      <c r="AI242" s="76" t="s">
        <v>52</v>
      </c>
      <c r="AJ242" s="76" t="s">
        <v>36</v>
      </c>
      <c r="AK242" t="str">
        <f>_xlfn.CONCAT(PlayerList[[#This Row],[First Name]]," ",PlayerList[[#This Row],[Surname]])</f>
        <v>River Bowen</v>
      </c>
      <c r="AM242" s="71">
        <f>PlayerList[[#This Row],[Code]]*1</f>
        <v>18580</v>
      </c>
      <c r="AN242" s="71" t="str">
        <f>VLOOKUP(PlayerList[[#This Row],[NZCF ID]],$AP$2:$AQ$3850,2,FALSE)</f>
        <v>M</v>
      </c>
      <c r="AP242" s="71">
        <v>18580</v>
      </c>
      <c r="AQ242" s="71" t="s">
        <v>29</v>
      </c>
    </row>
    <row r="243" spans="13:43" x14ac:dyDescent="0.3">
      <c r="M243" s="75">
        <v>14479</v>
      </c>
      <c r="N243" s="72" t="s">
        <v>4198</v>
      </c>
      <c r="O243" s="72" t="s">
        <v>4199</v>
      </c>
      <c r="P243" s="73" t="s">
        <v>115</v>
      </c>
      <c r="Q243" s="74">
        <v>1998</v>
      </c>
      <c r="R243" s="73" t="s">
        <v>35</v>
      </c>
      <c r="S243" s="72"/>
      <c r="T243" s="77">
        <v>1414</v>
      </c>
      <c r="U243" s="76" t="s">
        <v>35</v>
      </c>
      <c r="V243" s="77" t="s">
        <v>36</v>
      </c>
      <c r="W243" s="77" t="s">
        <v>36</v>
      </c>
      <c r="X243" s="77">
        <v>28</v>
      </c>
      <c r="Y243" s="78" t="s">
        <v>4200</v>
      </c>
      <c r="Z243" s="72"/>
      <c r="AA243" s="77">
        <v>1293</v>
      </c>
      <c r="AB243" s="76" t="s">
        <v>35</v>
      </c>
      <c r="AC243" s="77" t="s">
        <v>36</v>
      </c>
      <c r="AD243" s="77" t="s">
        <v>36</v>
      </c>
      <c r="AE243" s="77">
        <v>66</v>
      </c>
      <c r="AF243" s="78" t="s">
        <v>235</v>
      </c>
      <c r="AG243" s="72"/>
      <c r="AH243" s="77">
        <v>4307909</v>
      </c>
      <c r="AI243" s="76" t="s">
        <v>52</v>
      </c>
      <c r="AJ243" s="76" t="s">
        <v>36</v>
      </c>
      <c r="AK243" t="str">
        <f>_xlfn.CONCAT(PlayerList[[#This Row],[First Name]]," ",PlayerList[[#This Row],[Surname]])</f>
        <v>Taine Box</v>
      </c>
      <c r="AM243" s="71">
        <f>PlayerList[[#This Row],[Code]]*1</f>
        <v>14479</v>
      </c>
      <c r="AN243" s="71" t="str">
        <f>VLOOKUP(PlayerList[[#This Row],[NZCF ID]],$AP$2:$AQ$3850,2,FALSE)</f>
        <v>M</v>
      </c>
      <c r="AP243" s="71">
        <v>14479</v>
      </c>
      <c r="AQ243" s="71" t="s">
        <v>29</v>
      </c>
    </row>
    <row r="244" spans="13:43" x14ac:dyDescent="0.3">
      <c r="M244" s="75">
        <v>17865</v>
      </c>
      <c r="N244" s="72" t="s">
        <v>533</v>
      </c>
      <c r="O244" s="72" t="s">
        <v>360</v>
      </c>
      <c r="P244" s="73" t="s">
        <v>499</v>
      </c>
      <c r="Q244" s="74">
        <v>2007</v>
      </c>
      <c r="R244" s="73" t="s">
        <v>135</v>
      </c>
      <c r="S244" s="72"/>
      <c r="T244" s="77" t="s">
        <v>34</v>
      </c>
      <c r="U244" s="76" t="s">
        <v>35</v>
      </c>
      <c r="V244" s="77" t="s">
        <v>36</v>
      </c>
      <c r="W244" s="77" t="s">
        <v>36</v>
      </c>
      <c r="X244" s="77" t="s">
        <v>37</v>
      </c>
      <c r="Y244" s="78" t="s">
        <v>38</v>
      </c>
      <c r="Z244" s="72"/>
      <c r="AA244" s="77">
        <v>1072</v>
      </c>
      <c r="AB244" s="76" t="s">
        <v>50</v>
      </c>
      <c r="AC244" s="77" t="s">
        <v>36</v>
      </c>
      <c r="AD244" s="77" t="s">
        <v>36</v>
      </c>
      <c r="AE244" s="77">
        <v>16</v>
      </c>
      <c r="AF244" s="78" t="s">
        <v>154</v>
      </c>
      <c r="AG244" s="72"/>
      <c r="AH244" s="77">
        <v>4324110</v>
      </c>
      <c r="AI244" s="76" t="s">
        <v>52</v>
      </c>
      <c r="AJ244" s="76" t="s">
        <v>36</v>
      </c>
      <c r="AK244" t="str">
        <f>_xlfn.CONCAT(PlayerList[[#This Row],[First Name]]," ",PlayerList[[#This Row],[Surname]])</f>
        <v>Mitchell Bradford</v>
      </c>
      <c r="AM244" s="71">
        <f>PlayerList[[#This Row],[Code]]*1</f>
        <v>17865</v>
      </c>
      <c r="AN244" s="71" t="str">
        <f>VLOOKUP(PlayerList[[#This Row],[NZCF ID]],$AP$2:$AQ$3850,2,FALSE)</f>
        <v>M</v>
      </c>
      <c r="AP244" s="71">
        <v>17865</v>
      </c>
      <c r="AQ244" s="71" t="s">
        <v>29</v>
      </c>
    </row>
    <row r="245" spans="13:43" x14ac:dyDescent="0.3">
      <c r="M245" s="75">
        <v>18511</v>
      </c>
      <c r="N245" s="72" t="s">
        <v>534</v>
      </c>
      <c r="O245" s="72" t="s">
        <v>535</v>
      </c>
      <c r="P245" s="73" t="s">
        <v>74</v>
      </c>
      <c r="Q245" s="74">
        <v>1982</v>
      </c>
      <c r="R245" s="73" t="s">
        <v>35</v>
      </c>
      <c r="S245" s="72"/>
      <c r="T245" s="77">
        <v>940</v>
      </c>
      <c r="U245" s="76" t="s">
        <v>50</v>
      </c>
      <c r="V245" s="77" t="s">
        <v>36</v>
      </c>
      <c r="W245" s="77" t="s">
        <v>36</v>
      </c>
      <c r="X245" s="77">
        <v>3</v>
      </c>
      <c r="Y245" s="78" t="s">
        <v>51</v>
      </c>
      <c r="Z245" s="72"/>
      <c r="AA245" s="77" t="s">
        <v>37</v>
      </c>
      <c r="AB245" s="76" t="s">
        <v>35</v>
      </c>
      <c r="AC245" s="77" t="s">
        <v>36</v>
      </c>
      <c r="AD245" s="77" t="s">
        <v>36</v>
      </c>
      <c r="AE245" s="77" t="s">
        <v>37</v>
      </c>
      <c r="AF245" s="78" t="s">
        <v>38</v>
      </c>
      <c r="AG245" s="72"/>
      <c r="AH245" s="77">
        <v>4319362</v>
      </c>
      <c r="AI245" s="76" t="s">
        <v>52</v>
      </c>
      <c r="AJ245" s="76" t="s">
        <v>36</v>
      </c>
      <c r="AK245" t="str">
        <f>_xlfn.CONCAT(PlayerList[[#This Row],[First Name]]," ",PlayerList[[#This Row],[Surname]])</f>
        <v>Neil C Bradley</v>
      </c>
      <c r="AM245" s="71">
        <f>PlayerList[[#This Row],[Code]]*1</f>
        <v>18511</v>
      </c>
      <c r="AN245" s="71" t="str">
        <f>VLOOKUP(PlayerList[[#This Row],[NZCF ID]],$AP$2:$AQ$3850,2,FALSE)</f>
        <v>M</v>
      </c>
      <c r="AP245" s="71">
        <v>18511</v>
      </c>
      <c r="AQ245" s="71" t="s">
        <v>29</v>
      </c>
    </row>
    <row r="246" spans="13:43" x14ac:dyDescent="0.3">
      <c r="M246" s="75">
        <v>19491</v>
      </c>
      <c r="N246" s="72" t="s">
        <v>536</v>
      </c>
      <c r="O246" s="72" t="s">
        <v>416</v>
      </c>
      <c r="P246" s="73" t="s">
        <v>161</v>
      </c>
      <c r="Q246" s="74">
        <v>2010</v>
      </c>
      <c r="R246" s="73" t="s">
        <v>135</v>
      </c>
      <c r="S246" s="72"/>
      <c r="T246" s="77">
        <v>632</v>
      </c>
      <c r="U246" s="76" t="s">
        <v>50</v>
      </c>
      <c r="V246" s="77" t="s">
        <v>36</v>
      </c>
      <c r="W246" s="77" t="s">
        <v>36</v>
      </c>
      <c r="X246" s="77">
        <v>3</v>
      </c>
      <c r="Y246" s="78" t="s">
        <v>96</v>
      </c>
      <c r="Z246" s="72"/>
      <c r="AA246" s="77" t="s">
        <v>37</v>
      </c>
      <c r="AB246" s="76" t="s">
        <v>35</v>
      </c>
      <c r="AC246" s="77" t="s">
        <v>36</v>
      </c>
      <c r="AD246" s="77" t="s">
        <v>36</v>
      </c>
      <c r="AE246" s="77" t="s">
        <v>37</v>
      </c>
      <c r="AF246" s="78" t="s">
        <v>38</v>
      </c>
      <c r="AG246" s="72"/>
      <c r="AH246" s="77" t="s">
        <v>69</v>
      </c>
      <c r="AI246" s="76" t="s">
        <v>52</v>
      </c>
      <c r="AJ246" s="76" t="s">
        <v>36</v>
      </c>
      <c r="AK246" t="str">
        <f>_xlfn.CONCAT(PlayerList[[#This Row],[First Name]]," ",PlayerList[[#This Row],[Surname]])</f>
        <v>Noah Bradnock-Bates</v>
      </c>
      <c r="AM246" s="71">
        <f>PlayerList[[#This Row],[Code]]*1</f>
        <v>19491</v>
      </c>
      <c r="AN246" s="71" t="str">
        <f>VLOOKUP(PlayerList[[#This Row],[NZCF ID]],$AP$2:$AQ$3850,2,FALSE)</f>
        <v>M</v>
      </c>
      <c r="AP246" s="71">
        <v>19491</v>
      </c>
      <c r="AQ246" s="71" t="s">
        <v>29</v>
      </c>
    </row>
    <row r="247" spans="13:43" x14ac:dyDescent="0.3">
      <c r="M247" s="75">
        <v>15918</v>
      </c>
      <c r="N247" s="72" t="s">
        <v>537</v>
      </c>
      <c r="O247" s="72" t="s">
        <v>538</v>
      </c>
      <c r="P247" s="73" t="s">
        <v>178</v>
      </c>
      <c r="Q247" s="74">
        <v>2005</v>
      </c>
      <c r="R247" s="73" t="s">
        <v>135</v>
      </c>
      <c r="S247" s="72"/>
      <c r="T247" s="77">
        <v>1768</v>
      </c>
      <c r="U247" s="76" t="s">
        <v>35</v>
      </c>
      <c r="V247" s="77">
        <v>1</v>
      </c>
      <c r="W247" s="77">
        <v>6</v>
      </c>
      <c r="X247" s="77">
        <v>580</v>
      </c>
      <c r="Y247" s="78" t="s">
        <v>4167</v>
      </c>
      <c r="Z247" s="72"/>
      <c r="AA247" s="77">
        <v>1729</v>
      </c>
      <c r="AB247" s="76" t="s">
        <v>35</v>
      </c>
      <c r="AC247" s="77">
        <v>1</v>
      </c>
      <c r="AD247" s="77">
        <v>6</v>
      </c>
      <c r="AE247" s="77">
        <v>178</v>
      </c>
      <c r="AF247" s="78" t="s">
        <v>4167</v>
      </c>
      <c r="AG247" s="72"/>
      <c r="AH247" s="77">
        <v>4305337</v>
      </c>
      <c r="AI247" s="76" t="s">
        <v>52</v>
      </c>
      <c r="AJ247" s="76" t="s">
        <v>539</v>
      </c>
      <c r="AK247" t="str">
        <f>_xlfn.CONCAT(PlayerList[[#This Row],[First Name]]," ",PlayerList[[#This Row],[Surname]])</f>
        <v>Nadia Braganza</v>
      </c>
      <c r="AM247" s="71">
        <f>PlayerList[[#This Row],[Code]]*1</f>
        <v>15918</v>
      </c>
      <c r="AN247" s="71" t="str">
        <f>VLOOKUP(PlayerList[[#This Row],[NZCF ID]],$AP$2:$AQ$3850,2,FALSE)</f>
        <v>F</v>
      </c>
      <c r="AP247" s="71">
        <v>15918</v>
      </c>
      <c r="AQ247" s="71" t="s">
        <v>45</v>
      </c>
    </row>
    <row r="248" spans="13:43" x14ac:dyDescent="0.3">
      <c r="M248" s="75">
        <v>16052</v>
      </c>
      <c r="N248" s="72" t="s">
        <v>537</v>
      </c>
      <c r="O248" s="72" t="s">
        <v>540</v>
      </c>
      <c r="P248" s="73" t="s">
        <v>167</v>
      </c>
      <c r="Q248" s="74">
        <v>1967</v>
      </c>
      <c r="R248" s="73" t="s">
        <v>124</v>
      </c>
      <c r="S248" s="72"/>
      <c r="T248" s="77">
        <v>883</v>
      </c>
      <c r="U248" s="76" t="s">
        <v>35</v>
      </c>
      <c r="V248" s="77" t="s">
        <v>36</v>
      </c>
      <c r="W248" s="77" t="s">
        <v>36</v>
      </c>
      <c r="X248" s="77">
        <v>44</v>
      </c>
      <c r="Y248" s="78" t="s">
        <v>75</v>
      </c>
      <c r="Z248" s="72"/>
      <c r="AA248" s="77">
        <v>820</v>
      </c>
      <c r="AB248" s="76" t="s">
        <v>35</v>
      </c>
      <c r="AC248" s="77" t="s">
        <v>36</v>
      </c>
      <c r="AD248" s="77" t="s">
        <v>36</v>
      </c>
      <c r="AE248" s="77">
        <v>30</v>
      </c>
      <c r="AF248" s="78" t="s">
        <v>75</v>
      </c>
      <c r="AG248" s="72"/>
      <c r="AH248" s="77">
        <v>4306791</v>
      </c>
      <c r="AI248" s="76" t="s">
        <v>52</v>
      </c>
      <c r="AJ248" s="76" t="s">
        <v>36</v>
      </c>
      <c r="AK248" t="str">
        <f>_xlfn.CONCAT(PlayerList[[#This Row],[First Name]]," ",PlayerList[[#This Row],[Surname]])</f>
        <v>Pierre Braganza</v>
      </c>
      <c r="AM248" s="71">
        <f>PlayerList[[#This Row],[Code]]*1</f>
        <v>16052</v>
      </c>
      <c r="AN248" s="71" t="str">
        <f>VLOOKUP(PlayerList[[#This Row],[NZCF ID]],$AP$2:$AQ$3850,2,FALSE)</f>
        <v>M</v>
      </c>
      <c r="AP248" s="71">
        <v>16052</v>
      </c>
      <c r="AQ248" s="71" t="s">
        <v>29</v>
      </c>
    </row>
    <row r="249" spans="13:43" x14ac:dyDescent="0.3">
      <c r="M249" s="75">
        <v>17959</v>
      </c>
      <c r="N249" s="72" t="s">
        <v>541</v>
      </c>
      <c r="O249" s="72" t="s">
        <v>542</v>
      </c>
      <c r="P249" s="73" t="s">
        <v>115</v>
      </c>
      <c r="Q249" s="74">
        <v>2010</v>
      </c>
      <c r="R249" s="73" t="s">
        <v>135</v>
      </c>
      <c r="S249" s="72"/>
      <c r="T249" s="77" t="s">
        <v>34</v>
      </c>
      <c r="U249" s="76" t="s">
        <v>35</v>
      </c>
      <c r="V249" s="77" t="s">
        <v>36</v>
      </c>
      <c r="W249" s="77" t="s">
        <v>36</v>
      </c>
      <c r="X249" s="77" t="s">
        <v>37</v>
      </c>
      <c r="Y249" s="78" t="s">
        <v>38</v>
      </c>
      <c r="Z249" s="72"/>
      <c r="AA249" s="77">
        <v>1362</v>
      </c>
      <c r="AB249" s="76" t="s">
        <v>50</v>
      </c>
      <c r="AC249" s="77" t="s">
        <v>36</v>
      </c>
      <c r="AD249" s="77" t="s">
        <v>36</v>
      </c>
      <c r="AE249" s="77">
        <v>18</v>
      </c>
      <c r="AF249" s="78" t="s">
        <v>150</v>
      </c>
      <c r="AG249" s="72"/>
      <c r="AH249" s="77" t="s">
        <v>69</v>
      </c>
      <c r="AI249" s="76" t="s">
        <v>52</v>
      </c>
      <c r="AJ249" s="76" t="s">
        <v>36</v>
      </c>
      <c r="AK249" t="str">
        <f>_xlfn.CONCAT(PlayerList[[#This Row],[First Name]]," ",PlayerList[[#This Row],[Surname]])</f>
        <v>Avadhoot Brahme</v>
      </c>
      <c r="AM249" s="71">
        <f>PlayerList[[#This Row],[Code]]*1</f>
        <v>17959</v>
      </c>
      <c r="AN249" s="71" t="str">
        <f>VLOOKUP(PlayerList[[#This Row],[NZCF ID]],$AP$2:$AQ$3850,2,FALSE)</f>
        <v>M</v>
      </c>
      <c r="AP249" s="71">
        <v>17959</v>
      </c>
      <c r="AQ249" s="71" t="s">
        <v>29</v>
      </c>
    </row>
    <row r="250" spans="13:43" x14ac:dyDescent="0.3">
      <c r="M250" s="75">
        <v>19533</v>
      </c>
      <c r="N250" s="72" t="s">
        <v>543</v>
      </c>
      <c r="O250" s="72" t="s">
        <v>139</v>
      </c>
      <c r="P250" s="73" t="s">
        <v>499</v>
      </c>
      <c r="Q250" s="74">
        <v>2008</v>
      </c>
      <c r="R250" s="73" t="s">
        <v>135</v>
      </c>
      <c r="S250" s="72"/>
      <c r="T250" s="77" t="s">
        <v>34</v>
      </c>
      <c r="U250" s="76" t="s">
        <v>35</v>
      </c>
      <c r="V250" s="77" t="s">
        <v>36</v>
      </c>
      <c r="W250" s="77" t="s">
        <v>36</v>
      </c>
      <c r="X250" s="77" t="s">
        <v>37</v>
      </c>
      <c r="Y250" s="78" t="s">
        <v>38</v>
      </c>
      <c r="Z250" s="72"/>
      <c r="AA250" s="77">
        <v>1029</v>
      </c>
      <c r="AB250" s="76" t="s">
        <v>50</v>
      </c>
      <c r="AC250" s="77" t="s">
        <v>36</v>
      </c>
      <c r="AD250" s="77" t="s">
        <v>36</v>
      </c>
      <c r="AE250" s="77">
        <v>12</v>
      </c>
      <c r="AF250" s="78" t="s">
        <v>281</v>
      </c>
      <c r="AG250" s="72"/>
      <c r="AH250" s="77">
        <v>4324188</v>
      </c>
      <c r="AI250" s="76" t="s">
        <v>52</v>
      </c>
      <c r="AJ250" s="76" t="s">
        <v>36</v>
      </c>
      <c r="AK250" t="str">
        <f>_xlfn.CONCAT(PlayerList[[#This Row],[First Name]]," ",PlayerList[[#This Row],[Surname]])</f>
        <v>James Brake</v>
      </c>
      <c r="AM250" s="71">
        <f>PlayerList[[#This Row],[Code]]*1</f>
        <v>19533</v>
      </c>
      <c r="AN250" s="71" t="str">
        <f>VLOOKUP(PlayerList[[#This Row],[NZCF ID]],$AP$2:$AQ$3850,2,FALSE)</f>
        <v>M</v>
      </c>
      <c r="AP250" s="71">
        <v>19533</v>
      </c>
      <c r="AQ250" s="71" t="s">
        <v>29</v>
      </c>
    </row>
    <row r="251" spans="13:43" x14ac:dyDescent="0.3">
      <c r="M251" s="75">
        <v>19418</v>
      </c>
      <c r="N251" s="72" t="s">
        <v>544</v>
      </c>
      <c r="O251" s="72" t="s">
        <v>545</v>
      </c>
      <c r="P251" s="73" t="s">
        <v>127</v>
      </c>
      <c r="Q251" s="74">
        <v>2014</v>
      </c>
      <c r="R251" s="73" t="s">
        <v>135</v>
      </c>
      <c r="S251" s="72"/>
      <c r="T251" s="77">
        <v>664</v>
      </c>
      <c r="U251" s="76" t="s">
        <v>50</v>
      </c>
      <c r="V251" s="77" t="s">
        <v>36</v>
      </c>
      <c r="W251" s="77" t="s">
        <v>36</v>
      </c>
      <c r="X251" s="77">
        <v>7</v>
      </c>
      <c r="Y251" s="78" t="s">
        <v>84</v>
      </c>
      <c r="Z251" s="72"/>
      <c r="AA251" s="77">
        <v>569</v>
      </c>
      <c r="AB251" s="76" t="s">
        <v>50</v>
      </c>
      <c r="AC251" s="77" t="s">
        <v>36</v>
      </c>
      <c r="AD251" s="77" t="s">
        <v>36</v>
      </c>
      <c r="AE251" s="77">
        <v>19</v>
      </c>
      <c r="AF251" s="78" t="s">
        <v>150</v>
      </c>
      <c r="AG251" s="72"/>
      <c r="AH251" s="77">
        <v>4324447</v>
      </c>
      <c r="AI251" s="76" t="s">
        <v>52</v>
      </c>
      <c r="AJ251" s="76" t="s">
        <v>36</v>
      </c>
      <c r="AK251" t="str">
        <f>_xlfn.CONCAT(PlayerList[[#This Row],[First Name]]," ",PlayerList[[#This Row],[Surname]])</f>
        <v>Miko Branca</v>
      </c>
      <c r="AM251" s="71">
        <f>PlayerList[[#This Row],[Code]]*1</f>
        <v>19418</v>
      </c>
      <c r="AN251" s="71" t="str">
        <f>VLOOKUP(PlayerList[[#This Row],[NZCF ID]],$AP$2:$AQ$3850,2,FALSE)</f>
        <v>M</v>
      </c>
      <c r="AP251" s="71">
        <v>19418</v>
      </c>
      <c r="AQ251" s="71" t="s">
        <v>29</v>
      </c>
    </row>
    <row r="252" spans="13:43" x14ac:dyDescent="0.3">
      <c r="M252" s="75">
        <v>21158</v>
      </c>
      <c r="N252" s="72" t="s">
        <v>546</v>
      </c>
      <c r="O252" s="72" t="s">
        <v>547</v>
      </c>
      <c r="P252" s="73" t="s">
        <v>161</v>
      </c>
      <c r="Q252" s="74">
        <v>2007</v>
      </c>
      <c r="R252" s="73" t="s">
        <v>135</v>
      </c>
      <c r="S252" s="72"/>
      <c r="T252" s="77">
        <v>1278</v>
      </c>
      <c r="U252" s="76" t="s">
        <v>50</v>
      </c>
      <c r="V252" s="77">
        <v>1</v>
      </c>
      <c r="W252" s="77">
        <v>6</v>
      </c>
      <c r="X252" s="77">
        <v>10</v>
      </c>
      <c r="Y252" s="78" t="s">
        <v>4167</v>
      </c>
      <c r="Z252" s="72"/>
      <c r="AA252" s="77" t="s">
        <v>37</v>
      </c>
      <c r="AB252" s="76" t="s">
        <v>35</v>
      </c>
      <c r="AC252" s="77" t="s">
        <v>36</v>
      </c>
      <c r="AD252" s="77" t="s">
        <v>36</v>
      </c>
      <c r="AE252" s="77" t="s">
        <v>37</v>
      </c>
      <c r="AF252" s="78" t="s">
        <v>38</v>
      </c>
      <c r="AG252" s="72"/>
      <c r="AH252" s="77">
        <v>4332601</v>
      </c>
      <c r="AI252" s="76" t="s">
        <v>52</v>
      </c>
      <c r="AJ252" s="76" t="s">
        <v>36</v>
      </c>
      <c r="AK252" t="str">
        <f>_xlfn.CONCAT(PlayerList[[#This Row],[First Name]]," ",PlayerList[[#This Row],[Surname]])</f>
        <v>Miriam Brand</v>
      </c>
      <c r="AM252" s="71">
        <f>PlayerList[[#This Row],[Code]]*1</f>
        <v>21158</v>
      </c>
      <c r="AN252" s="71" t="str">
        <f>VLOOKUP(PlayerList[[#This Row],[NZCF ID]],$AP$2:$AQ$3850,2,FALSE)</f>
        <v>F</v>
      </c>
      <c r="AP252" s="71">
        <v>21158</v>
      </c>
      <c r="AQ252" s="71" t="s">
        <v>45</v>
      </c>
    </row>
    <row r="253" spans="13:43" x14ac:dyDescent="0.3">
      <c r="M253" s="75">
        <v>17658</v>
      </c>
      <c r="N253" s="72" t="s">
        <v>548</v>
      </c>
      <c r="O253" s="72" t="s">
        <v>549</v>
      </c>
      <c r="P253" s="73" t="s">
        <v>33</v>
      </c>
      <c r="Q253" s="74">
        <v>2004</v>
      </c>
      <c r="R253" s="73" t="s">
        <v>35</v>
      </c>
      <c r="S253" s="72"/>
      <c r="T253" s="77" t="s">
        <v>34</v>
      </c>
      <c r="U253" s="76" t="s">
        <v>35</v>
      </c>
      <c r="V253" s="77" t="s">
        <v>36</v>
      </c>
      <c r="W253" s="77" t="s">
        <v>36</v>
      </c>
      <c r="X253" s="77" t="s">
        <v>37</v>
      </c>
      <c r="Y253" s="78" t="s">
        <v>38</v>
      </c>
      <c r="Z253" s="72"/>
      <c r="AA253" s="77">
        <v>1027</v>
      </c>
      <c r="AB253" s="76" t="s">
        <v>50</v>
      </c>
      <c r="AC253" s="77" t="s">
        <v>36</v>
      </c>
      <c r="AD253" s="77" t="s">
        <v>36</v>
      </c>
      <c r="AE253" s="77">
        <v>5</v>
      </c>
      <c r="AF253" s="78" t="s">
        <v>232</v>
      </c>
      <c r="AG253" s="72"/>
      <c r="AH253" s="77">
        <v>4314905</v>
      </c>
      <c r="AI253" s="76" t="s">
        <v>52</v>
      </c>
      <c r="AJ253" s="76" t="s">
        <v>36</v>
      </c>
      <c r="AK253" t="str">
        <f>_xlfn.CONCAT(PlayerList[[#This Row],[First Name]]," ",PlayerList[[#This Row],[Surname]])</f>
        <v>Jolan Brasell-Chaudhry</v>
      </c>
      <c r="AM253" s="71">
        <f>PlayerList[[#This Row],[Code]]*1</f>
        <v>17658</v>
      </c>
      <c r="AN253" s="71" t="str">
        <f>VLOOKUP(PlayerList[[#This Row],[NZCF ID]],$AP$2:$AQ$3850,2,FALSE)</f>
        <v>M</v>
      </c>
      <c r="AP253" s="71">
        <v>17658</v>
      </c>
      <c r="AQ253" s="71" t="s">
        <v>29</v>
      </c>
    </row>
    <row r="254" spans="13:43" x14ac:dyDescent="0.3">
      <c r="M254" s="75">
        <v>19953</v>
      </c>
      <c r="N254" s="72" t="s">
        <v>550</v>
      </c>
      <c r="O254" s="72" t="s">
        <v>551</v>
      </c>
      <c r="P254" s="73" t="s">
        <v>49</v>
      </c>
      <c r="Q254" s="74">
        <v>2017</v>
      </c>
      <c r="R254" s="73" t="s">
        <v>135</v>
      </c>
      <c r="S254" s="72"/>
      <c r="T254" s="77" t="s">
        <v>34</v>
      </c>
      <c r="U254" s="76" t="s">
        <v>35</v>
      </c>
      <c r="V254" s="77" t="s">
        <v>36</v>
      </c>
      <c r="W254" s="77" t="s">
        <v>36</v>
      </c>
      <c r="X254" s="77" t="s">
        <v>37</v>
      </c>
      <c r="Y254" s="78" t="s">
        <v>38</v>
      </c>
      <c r="Z254" s="72"/>
      <c r="AA254" s="77">
        <v>625</v>
      </c>
      <c r="AB254" s="76" t="s">
        <v>50</v>
      </c>
      <c r="AC254" s="77" t="s">
        <v>36</v>
      </c>
      <c r="AD254" s="77" t="s">
        <v>36</v>
      </c>
      <c r="AE254" s="77">
        <v>6</v>
      </c>
      <c r="AF254" s="78" t="s">
        <v>169</v>
      </c>
      <c r="AG254" s="72"/>
      <c r="AH254" s="77" t="s">
        <v>69</v>
      </c>
      <c r="AI254" s="76" t="s">
        <v>52</v>
      </c>
      <c r="AJ254" s="76" t="s">
        <v>36</v>
      </c>
      <c r="AK254" t="str">
        <f>_xlfn.CONCAT(PlayerList[[#This Row],[First Name]]," ",PlayerList[[#This Row],[Surname]])</f>
        <v>Nixon Bredin</v>
      </c>
      <c r="AM254" s="71">
        <f>PlayerList[[#This Row],[Code]]*1</f>
        <v>19953</v>
      </c>
      <c r="AN254" s="71" t="str">
        <f>VLOOKUP(PlayerList[[#This Row],[NZCF ID]],$AP$2:$AQ$3850,2,FALSE)</f>
        <v>M</v>
      </c>
      <c r="AP254" s="71">
        <v>19953</v>
      </c>
      <c r="AQ254" s="71" t="s">
        <v>29</v>
      </c>
    </row>
    <row r="255" spans="13:43" x14ac:dyDescent="0.3">
      <c r="M255" s="75">
        <v>16647</v>
      </c>
      <c r="N255" s="72" t="s">
        <v>552</v>
      </c>
      <c r="O255" s="72" t="s">
        <v>360</v>
      </c>
      <c r="P255" s="73" t="s">
        <v>167</v>
      </c>
      <c r="Q255" s="74">
        <v>1999</v>
      </c>
      <c r="R255" s="73" t="s">
        <v>35</v>
      </c>
      <c r="S255" s="72"/>
      <c r="T255" s="77">
        <v>1073</v>
      </c>
      <c r="U255" s="76" t="s">
        <v>50</v>
      </c>
      <c r="V255" s="77" t="s">
        <v>36</v>
      </c>
      <c r="W255" s="77" t="s">
        <v>36</v>
      </c>
      <c r="X255" s="77">
        <v>9</v>
      </c>
      <c r="Y255" s="78" t="s">
        <v>281</v>
      </c>
      <c r="Z255" s="72"/>
      <c r="AA255" s="77" t="s">
        <v>37</v>
      </c>
      <c r="AB255" s="76" t="s">
        <v>35</v>
      </c>
      <c r="AC255" s="77" t="s">
        <v>36</v>
      </c>
      <c r="AD255" s="77" t="s">
        <v>36</v>
      </c>
      <c r="AE255" s="77" t="s">
        <v>37</v>
      </c>
      <c r="AF255" s="78" t="s">
        <v>38</v>
      </c>
      <c r="AG255" s="72"/>
      <c r="AH255" s="77">
        <v>4317092</v>
      </c>
      <c r="AI255" s="76" t="s">
        <v>52</v>
      </c>
      <c r="AJ255" s="76" t="s">
        <v>36</v>
      </c>
      <c r="AK255" t="str">
        <f>_xlfn.CONCAT(PlayerList[[#This Row],[First Name]]," ",PlayerList[[#This Row],[Surname]])</f>
        <v>Mitchell Bremner</v>
      </c>
      <c r="AM255" s="71">
        <f>PlayerList[[#This Row],[Code]]*1</f>
        <v>16647</v>
      </c>
      <c r="AN255" s="71" t="str">
        <f>VLOOKUP(PlayerList[[#This Row],[NZCF ID]],$AP$2:$AQ$3850,2,FALSE)</f>
        <v>M</v>
      </c>
      <c r="AP255" s="71">
        <v>16647</v>
      </c>
      <c r="AQ255" s="71" t="s">
        <v>29</v>
      </c>
    </row>
    <row r="256" spans="13:43" x14ac:dyDescent="0.3">
      <c r="M256" s="75">
        <v>22768</v>
      </c>
      <c r="N256" s="72" t="s">
        <v>553</v>
      </c>
      <c r="O256" s="72" t="s">
        <v>283</v>
      </c>
      <c r="P256" s="73" t="s">
        <v>33</v>
      </c>
      <c r="Q256" s="74">
        <v>2012</v>
      </c>
      <c r="R256" s="73" t="s">
        <v>135</v>
      </c>
      <c r="S256" s="72"/>
      <c r="T256" s="77" t="s">
        <v>34</v>
      </c>
      <c r="U256" s="76" t="s">
        <v>35</v>
      </c>
      <c r="V256" s="77" t="s">
        <v>36</v>
      </c>
      <c r="W256" s="77" t="s">
        <v>36</v>
      </c>
      <c r="X256" s="77" t="s">
        <v>37</v>
      </c>
      <c r="Y256" s="78" t="s">
        <v>38</v>
      </c>
      <c r="Z256" s="72"/>
      <c r="AA256" s="77">
        <v>1058</v>
      </c>
      <c r="AB256" s="76" t="s">
        <v>50</v>
      </c>
      <c r="AC256" s="77" t="s">
        <v>36</v>
      </c>
      <c r="AD256" s="77" t="s">
        <v>36</v>
      </c>
      <c r="AE256" s="77">
        <v>5</v>
      </c>
      <c r="AF256" s="78" t="s">
        <v>84</v>
      </c>
      <c r="AG256" s="72"/>
      <c r="AH256" s="77" t="s">
        <v>69</v>
      </c>
      <c r="AI256" s="76" t="s">
        <v>52</v>
      </c>
      <c r="AJ256" s="76" t="s">
        <v>36</v>
      </c>
      <c r="AK256" t="str">
        <f>_xlfn.CONCAT(PlayerList[[#This Row],[First Name]]," ",PlayerList[[#This Row],[Surname]])</f>
        <v>George Brennan</v>
      </c>
      <c r="AM256" s="71">
        <f>PlayerList[[#This Row],[Code]]*1</f>
        <v>22768</v>
      </c>
      <c r="AN256" s="71" t="str">
        <f>VLOOKUP(PlayerList[[#This Row],[NZCF ID]],$AP$2:$AQ$3850,2,FALSE)</f>
        <v>M</v>
      </c>
      <c r="AP256" s="71">
        <v>22768</v>
      </c>
      <c r="AQ256" s="71" t="s">
        <v>29</v>
      </c>
    </row>
    <row r="257" spans="13:43" x14ac:dyDescent="0.3">
      <c r="M257" s="75">
        <v>19066</v>
      </c>
      <c r="N257" s="72" t="s">
        <v>554</v>
      </c>
      <c r="O257" s="72" t="s">
        <v>555</v>
      </c>
      <c r="P257" s="73" t="s">
        <v>121</v>
      </c>
      <c r="Q257" s="74">
        <v>2011</v>
      </c>
      <c r="R257" s="73" t="s">
        <v>135</v>
      </c>
      <c r="S257" s="72"/>
      <c r="T257" s="77">
        <v>878</v>
      </c>
      <c r="U257" s="76" t="s">
        <v>50</v>
      </c>
      <c r="V257" s="77" t="s">
        <v>36</v>
      </c>
      <c r="W257" s="77" t="s">
        <v>36</v>
      </c>
      <c r="X257" s="77">
        <v>5</v>
      </c>
      <c r="Y257" s="78" t="s">
        <v>281</v>
      </c>
      <c r="Z257" s="72"/>
      <c r="AA257" s="77">
        <v>1042</v>
      </c>
      <c r="AB257" s="76" t="s">
        <v>50</v>
      </c>
      <c r="AC257" s="77" t="s">
        <v>36</v>
      </c>
      <c r="AD257" s="77" t="s">
        <v>36</v>
      </c>
      <c r="AE257" s="77">
        <v>12</v>
      </c>
      <c r="AF257" s="78" t="s">
        <v>154</v>
      </c>
      <c r="AG257" s="72"/>
      <c r="AH257" s="77">
        <v>4322118</v>
      </c>
      <c r="AI257" s="76" t="s">
        <v>52</v>
      </c>
      <c r="AJ257" s="76" t="s">
        <v>36</v>
      </c>
      <c r="AK257" t="str">
        <f>_xlfn.CONCAT(PlayerList[[#This Row],[First Name]]," ",PlayerList[[#This Row],[Surname]])</f>
        <v>Archie Bretherton</v>
      </c>
      <c r="AM257" s="71">
        <f>PlayerList[[#This Row],[Code]]*1</f>
        <v>19066</v>
      </c>
      <c r="AN257" s="71" t="str">
        <f>VLOOKUP(PlayerList[[#This Row],[NZCF ID]],$AP$2:$AQ$3850,2,FALSE)</f>
        <v>M</v>
      </c>
      <c r="AP257" s="71">
        <v>19066</v>
      </c>
      <c r="AQ257" s="71" t="s">
        <v>29</v>
      </c>
    </row>
    <row r="258" spans="13:43" x14ac:dyDescent="0.3">
      <c r="M258" s="75">
        <v>19169</v>
      </c>
      <c r="N258" s="72" t="s">
        <v>556</v>
      </c>
      <c r="O258" s="72" t="s">
        <v>557</v>
      </c>
      <c r="P258" s="73" t="s">
        <v>33</v>
      </c>
      <c r="Q258" s="74">
        <v>2011</v>
      </c>
      <c r="R258" s="73" t="s">
        <v>135</v>
      </c>
      <c r="S258" s="72"/>
      <c r="T258" s="77" t="s">
        <v>34</v>
      </c>
      <c r="U258" s="76" t="s">
        <v>35</v>
      </c>
      <c r="V258" s="77" t="s">
        <v>36</v>
      </c>
      <c r="W258" s="77" t="s">
        <v>36</v>
      </c>
      <c r="X258" s="77" t="s">
        <v>37</v>
      </c>
      <c r="Y258" s="78" t="s">
        <v>38</v>
      </c>
      <c r="Z258" s="72"/>
      <c r="AA258" s="77">
        <v>745</v>
      </c>
      <c r="AB258" s="76" t="s">
        <v>50</v>
      </c>
      <c r="AC258" s="77" t="s">
        <v>36</v>
      </c>
      <c r="AD258" s="77" t="s">
        <v>36</v>
      </c>
      <c r="AE258" s="77">
        <v>6</v>
      </c>
      <c r="AF258" s="78" t="s">
        <v>154</v>
      </c>
      <c r="AG258" s="72"/>
      <c r="AH258" s="77" t="s">
        <v>69</v>
      </c>
      <c r="AI258" s="76" t="s">
        <v>52</v>
      </c>
      <c r="AJ258" s="76" t="s">
        <v>36</v>
      </c>
      <c r="AK258" t="str">
        <f>_xlfn.CONCAT(PlayerList[[#This Row],[First Name]]," ",PlayerList[[#This Row],[Surname]])</f>
        <v>Jethro Brewerton</v>
      </c>
      <c r="AM258" s="71">
        <f>PlayerList[[#This Row],[Code]]*1</f>
        <v>19169</v>
      </c>
      <c r="AN258" s="71" t="str">
        <f>VLOOKUP(PlayerList[[#This Row],[NZCF ID]],$AP$2:$AQ$3850,2,FALSE)</f>
        <v>M</v>
      </c>
      <c r="AP258" s="71">
        <v>19169</v>
      </c>
      <c r="AQ258" s="71" t="s">
        <v>29</v>
      </c>
    </row>
    <row r="259" spans="13:43" x14ac:dyDescent="0.3">
      <c r="M259" s="75">
        <v>10218</v>
      </c>
      <c r="N259" s="72" t="s">
        <v>558</v>
      </c>
      <c r="O259" s="72" t="s">
        <v>559</v>
      </c>
      <c r="P259" s="73" t="s">
        <v>74</v>
      </c>
      <c r="Q259" s="74">
        <v>1957</v>
      </c>
      <c r="R259" s="73" t="s">
        <v>119</v>
      </c>
      <c r="S259" s="72"/>
      <c r="T259" s="77">
        <v>1742</v>
      </c>
      <c r="U259" s="76" t="s">
        <v>35</v>
      </c>
      <c r="V259" s="77" t="s">
        <v>36</v>
      </c>
      <c r="W259" s="77" t="s">
        <v>36</v>
      </c>
      <c r="X259" s="77">
        <v>542</v>
      </c>
      <c r="Y259" s="78" t="s">
        <v>560</v>
      </c>
      <c r="Z259" s="72"/>
      <c r="AA259" s="77">
        <v>1599</v>
      </c>
      <c r="AB259" s="76" t="s">
        <v>35</v>
      </c>
      <c r="AC259" s="77" t="s">
        <v>36</v>
      </c>
      <c r="AD259" s="77" t="s">
        <v>36</v>
      </c>
      <c r="AE259" s="77">
        <v>84</v>
      </c>
      <c r="AF259" s="78" t="s">
        <v>61</v>
      </c>
      <c r="AG259" s="72"/>
      <c r="AH259" s="77">
        <v>4301889</v>
      </c>
      <c r="AI259" s="76" t="s">
        <v>52</v>
      </c>
      <c r="AJ259" s="76" t="s">
        <v>36</v>
      </c>
      <c r="AK259" t="str">
        <f>_xlfn.CONCAT(PlayerList[[#This Row],[First Name]]," ",PlayerList[[#This Row],[Surname]])</f>
        <v>Mark T Brimble</v>
      </c>
      <c r="AM259" s="71">
        <f>PlayerList[[#This Row],[Code]]*1</f>
        <v>10218</v>
      </c>
      <c r="AN259" s="71" t="str">
        <f>VLOOKUP(PlayerList[[#This Row],[NZCF ID]],$AP$2:$AQ$3850,2,FALSE)</f>
        <v>M</v>
      </c>
      <c r="AP259" s="71">
        <v>10218</v>
      </c>
      <c r="AQ259" s="71" t="s">
        <v>29</v>
      </c>
    </row>
    <row r="260" spans="13:43" x14ac:dyDescent="0.3">
      <c r="M260" s="75">
        <v>17600</v>
      </c>
      <c r="N260" s="72" t="s">
        <v>561</v>
      </c>
      <c r="O260" s="72" t="s">
        <v>562</v>
      </c>
      <c r="P260" s="73" t="s">
        <v>161</v>
      </c>
      <c r="Q260" s="74">
        <v>1991</v>
      </c>
      <c r="R260" s="73" t="s">
        <v>35</v>
      </c>
      <c r="S260" s="72"/>
      <c r="T260" s="77">
        <v>1604</v>
      </c>
      <c r="U260" s="76" t="s">
        <v>35</v>
      </c>
      <c r="V260" s="77">
        <v>1</v>
      </c>
      <c r="W260" s="77">
        <v>6</v>
      </c>
      <c r="X260" s="77">
        <v>131</v>
      </c>
      <c r="Y260" s="78" t="s">
        <v>4167</v>
      </c>
      <c r="Z260" s="72"/>
      <c r="AA260" s="77">
        <v>1526</v>
      </c>
      <c r="AB260" s="76" t="s">
        <v>35</v>
      </c>
      <c r="AC260" s="77">
        <v>1</v>
      </c>
      <c r="AD260" s="77">
        <v>6</v>
      </c>
      <c r="AE260" s="77">
        <v>86</v>
      </c>
      <c r="AF260" s="78" t="s">
        <v>4167</v>
      </c>
      <c r="AG260" s="72"/>
      <c r="AH260" s="77">
        <v>4317220</v>
      </c>
      <c r="AI260" s="76" t="s">
        <v>52</v>
      </c>
      <c r="AJ260" s="76" t="s">
        <v>36</v>
      </c>
      <c r="AK260" t="str">
        <f>_xlfn.CONCAT(PlayerList[[#This Row],[First Name]]," ",PlayerList[[#This Row],[Surname]])</f>
        <v>Cory Broad</v>
      </c>
      <c r="AM260" s="71">
        <f>PlayerList[[#This Row],[Code]]*1</f>
        <v>17600</v>
      </c>
      <c r="AN260" s="71" t="str">
        <f>VLOOKUP(PlayerList[[#This Row],[NZCF ID]],$AP$2:$AQ$3850,2,FALSE)</f>
        <v>M</v>
      </c>
      <c r="AP260" s="71">
        <v>17600</v>
      </c>
      <c r="AQ260" s="71" t="s">
        <v>29</v>
      </c>
    </row>
    <row r="261" spans="13:43" x14ac:dyDescent="0.3">
      <c r="M261" s="75">
        <v>19396</v>
      </c>
      <c r="N261" s="72" t="s">
        <v>563</v>
      </c>
      <c r="O261" s="72" t="s">
        <v>564</v>
      </c>
      <c r="P261" s="73" t="s">
        <v>33</v>
      </c>
      <c r="Q261" s="74">
        <v>2010</v>
      </c>
      <c r="R261" s="73" t="s">
        <v>135</v>
      </c>
      <c r="S261" s="72"/>
      <c r="T261" s="77" t="s">
        <v>34</v>
      </c>
      <c r="U261" s="76" t="s">
        <v>35</v>
      </c>
      <c r="V261" s="77" t="s">
        <v>36</v>
      </c>
      <c r="W261" s="77" t="s">
        <v>36</v>
      </c>
      <c r="X261" s="77" t="s">
        <v>37</v>
      </c>
      <c r="Y261" s="78" t="s">
        <v>38</v>
      </c>
      <c r="Z261" s="72"/>
      <c r="AA261" s="77">
        <v>400</v>
      </c>
      <c r="AB261" s="76" t="s">
        <v>50</v>
      </c>
      <c r="AC261" s="77" t="s">
        <v>36</v>
      </c>
      <c r="AD261" s="77" t="s">
        <v>36</v>
      </c>
      <c r="AE261" s="77">
        <v>7</v>
      </c>
      <c r="AF261" s="78" t="s">
        <v>96</v>
      </c>
      <c r="AG261" s="72"/>
      <c r="AH261" s="77" t="s">
        <v>69</v>
      </c>
      <c r="AI261" s="76" t="s">
        <v>52</v>
      </c>
      <c r="AJ261" s="76" t="s">
        <v>36</v>
      </c>
      <c r="AK261" t="str">
        <f>_xlfn.CONCAT(PlayerList[[#This Row],[First Name]]," ",PlayerList[[#This Row],[Surname]])</f>
        <v>Conner Brocherie</v>
      </c>
      <c r="AM261" s="71">
        <f>PlayerList[[#This Row],[Code]]*1</f>
        <v>19396</v>
      </c>
      <c r="AN261" s="71" t="str">
        <f>VLOOKUP(PlayerList[[#This Row],[NZCF ID]],$AP$2:$AQ$3850,2,FALSE)</f>
        <v>M</v>
      </c>
      <c r="AP261" s="71">
        <v>19396</v>
      </c>
      <c r="AQ261" s="71" t="s">
        <v>29</v>
      </c>
    </row>
    <row r="262" spans="13:43" x14ac:dyDescent="0.3">
      <c r="M262" s="75">
        <v>19098</v>
      </c>
      <c r="N262" s="72" t="s">
        <v>563</v>
      </c>
      <c r="O262" s="72" t="s">
        <v>565</v>
      </c>
      <c r="P262" s="73" t="s">
        <v>161</v>
      </c>
      <c r="Q262" s="74">
        <v>2014</v>
      </c>
      <c r="R262" s="73" t="s">
        <v>135</v>
      </c>
      <c r="S262" s="72"/>
      <c r="T262" s="77" t="s">
        <v>34</v>
      </c>
      <c r="U262" s="76" t="s">
        <v>35</v>
      </c>
      <c r="V262" s="77" t="s">
        <v>36</v>
      </c>
      <c r="W262" s="77" t="s">
        <v>36</v>
      </c>
      <c r="X262" s="77" t="s">
        <v>37</v>
      </c>
      <c r="Y262" s="78" t="s">
        <v>38</v>
      </c>
      <c r="Z262" s="72"/>
      <c r="AA262" s="77">
        <v>576</v>
      </c>
      <c r="AB262" s="76" t="s">
        <v>50</v>
      </c>
      <c r="AC262" s="77" t="s">
        <v>36</v>
      </c>
      <c r="AD262" s="77" t="s">
        <v>36</v>
      </c>
      <c r="AE262" s="77">
        <v>15</v>
      </c>
      <c r="AF262" s="78" t="s">
        <v>169</v>
      </c>
      <c r="AG262" s="72"/>
      <c r="AH262" s="77" t="s">
        <v>69</v>
      </c>
      <c r="AI262" s="76" t="s">
        <v>52</v>
      </c>
      <c r="AJ262" s="76" t="s">
        <v>36</v>
      </c>
      <c r="AK262" t="str">
        <f>_xlfn.CONCAT(PlayerList[[#This Row],[First Name]]," ",PlayerList[[#This Row],[Surname]])</f>
        <v>Harvey Brocherie</v>
      </c>
      <c r="AM262" s="71">
        <f>PlayerList[[#This Row],[Code]]*1</f>
        <v>19098</v>
      </c>
      <c r="AN262" s="71" t="str">
        <f>VLOOKUP(PlayerList[[#This Row],[NZCF ID]],$AP$2:$AQ$3850,2,FALSE)</f>
        <v>M</v>
      </c>
      <c r="AP262" s="71">
        <v>19098</v>
      </c>
      <c r="AQ262" s="71" t="s">
        <v>29</v>
      </c>
    </row>
    <row r="263" spans="13:43" x14ac:dyDescent="0.3">
      <c r="M263" s="75">
        <v>13702</v>
      </c>
      <c r="N263" s="72" t="s">
        <v>566</v>
      </c>
      <c r="O263" s="72" t="s">
        <v>247</v>
      </c>
      <c r="P263" s="73" t="s">
        <v>83</v>
      </c>
      <c r="Q263" s="74">
        <v>1959</v>
      </c>
      <c r="R263" s="73" t="s">
        <v>119</v>
      </c>
      <c r="S263" s="72"/>
      <c r="T263" s="77">
        <v>1568</v>
      </c>
      <c r="U263" s="76" t="s">
        <v>35</v>
      </c>
      <c r="V263" s="77">
        <v>1</v>
      </c>
      <c r="W263" s="77">
        <v>6</v>
      </c>
      <c r="X263" s="77">
        <v>781</v>
      </c>
      <c r="Y263" s="78" t="s">
        <v>4167</v>
      </c>
      <c r="Z263" s="72"/>
      <c r="AA263" s="77">
        <v>1488</v>
      </c>
      <c r="AB263" s="76" t="s">
        <v>35</v>
      </c>
      <c r="AC263" s="77" t="s">
        <v>36</v>
      </c>
      <c r="AD263" s="77" t="s">
        <v>36</v>
      </c>
      <c r="AE263" s="77">
        <v>486</v>
      </c>
      <c r="AF263" s="78" t="s">
        <v>60</v>
      </c>
      <c r="AG263" s="72"/>
      <c r="AH263" s="77">
        <v>4301340</v>
      </c>
      <c r="AI263" s="76" t="s">
        <v>52</v>
      </c>
      <c r="AJ263" s="76" t="s">
        <v>36</v>
      </c>
      <c r="AK263" t="str">
        <f>_xlfn.CONCAT(PlayerList[[#This Row],[First Name]]," ",PlayerList[[#This Row],[Surname]])</f>
        <v>Andrew Brockway</v>
      </c>
      <c r="AM263" s="71">
        <f>PlayerList[[#This Row],[Code]]*1</f>
        <v>13702</v>
      </c>
      <c r="AN263" s="71" t="str">
        <f>VLOOKUP(PlayerList[[#This Row],[NZCF ID]],$AP$2:$AQ$3850,2,FALSE)</f>
        <v>M</v>
      </c>
      <c r="AP263" s="71">
        <v>13702</v>
      </c>
      <c r="AQ263" s="71" t="s">
        <v>29</v>
      </c>
    </row>
    <row r="264" spans="13:43" x14ac:dyDescent="0.3">
      <c r="M264" s="75">
        <v>17659</v>
      </c>
      <c r="N264" s="72" t="s">
        <v>567</v>
      </c>
      <c r="O264" s="72" t="s">
        <v>421</v>
      </c>
      <c r="P264" s="73" t="s">
        <v>33</v>
      </c>
      <c r="Q264" s="74">
        <v>2004</v>
      </c>
      <c r="R264" s="73" t="s">
        <v>35</v>
      </c>
      <c r="S264" s="72"/>
      <c r="T264" s="77" t="s">
        <v>34</v>
      </c>
      <c r="U264" s="76" t="s">
        <v>35</v>
      </c>
      <c r="V264" s="77" t="s">
        <v>36</v>
      </c>
      <c r="W264" s="77" t="s">
        <v>36</v>
      </c>
      <c r="X264" s="77" t="s">
        <v>37</v>
      </c>
      <c r="Y264" s="78" t="s">
        <v>38</v>
      </c>
      <c r="Z264" s="72"/>
      <c r="AA264" s="77">
        <v>619</v>
      </c>
      <c r="AB264" s="76" t="s">
        <v>50</v>
      </c>
      <c r="AC264" s="77" t="s">
        <v>36</v>
      </c>
      <c r="AD264" s="77" t="s">
        <v>36</v>
      </c>
      <c r="AE264" s="77">
        <v>5</v>
      </c>
      <c r="AF264" s="78" t="s">
        <v>232</v>
      </c>
      <c r="AG264" s="72"/>
      <c r="AH264" s="77">
        <v>4314913</v>
      </c>
      <c r="AI264" s="76" t="s">
        <v>52</v>
      </c>
      <c r="AJ264" s="76" t="s">
        <v>36</v>
      </c>
      <c r="AK264" t="str">
        <f>_xlfn.CONCAT(PlayerList[[#This Row],[First Name]]," ",PlayerList[[#This Row],[Surname]])</f>
        <v>Daniel Brodie</v>
      </c>
      <c r="AM264" s="71">
        <f>PlayerList[[#This Row],[Code]]*1</f>
        <v>17659</v>
      </c>
      <c r="AN264" s="71" t="str">
        <f>VLOOKUP(PlayerList[[#This Row],[NZCF ID]],$AP$2:$AQ$3850,2,FALSE)</f>
        <v>M</v>
      </c>
      <c r="AP264" s="71">
        <v>17659</v>
      </c>
      <c r="AQ264" s="71" t="s">
        <v>29</v>
      </c>
    </row>
    <row r="265" spans="13:43" x14ac:dyDescent="0.3">
      <c r="M265" s="75">
        <v>18428</v>
      </c>
      <c r="N265" s="72" t="s">
        <v>568</v>
      </c>
      <c r="O265" s="72" t="s">
        <v>569</v>
      </c>
      <c r="P265" s="73" t="s">
        <v>33</v>
      </c>
      <c r="Q265" s="74">
        <v>2008</v>
      </c>
      <c r="R265" s="73" t="s">
        <v>135</v>
      </c>
      <c r="S265" s="72"/>
      <c r="T265" s="77" t="s">
        <v>34</v>
      </c>
      <c r="U265" s="76" t="s">
        <v>35</v>
      </c>
      <c r="V265" s="77" t="s">
        <v>36</v>
      </c>
      <c r="W265" s="77" t="s">
        <v>36</v>
      </c>
      <c r="X265" s="77" t="s">
        <v>37</v>
      </c>
      <c r="Y265" s="78" t="s">
        <v>38</v>
      </c>
      <c r="Z265" s="72"/>
      <c r="AA265" s="77">
        <v>1041</v>
      </c>
      <c r="AB265" s="76" t="s">
        <v>35</v>
      </c>
      <c r="AC265" s="77" t="s">
        <v>36</v>
      </c>
      <c r="AD265" s="77" t="s">
        <v>36</v>
      </c>
      <c r="AE265" s="77">
        <v>21</v>
      </c>
      <c r="AF265" s="78" t="s">
        <v>169</v>
      </c>
      <c r="AG265" s="72"/>
      <c r="AH265" s="77" t="s">
        <v>69</v>
      </c>
      <c r="AI265" s="76" t="s">
        <v>52</v>
      </c>
      <c r="AJ265" s="76" t="s">
        <v>36</v>
      </c>
      <c r="AK265" t="str">
        <f>_xlfn.CONCAT(PlayerList[[#This Row],[First Name]]," ",PlayerList[[#This Row],[Surname]])</f>
        <v>Heidi Brook</v>
      </c>
      <c r="AM265" s="71">
        <f>PlayerList[[#This Row],[Code]]*1</f>
        <v>18428</v>
      </c>
      <c r="AN265" s="71" t="str">
        <f>VLOOKUP(PlayerList[[#This Row],[NZCF ID]],$AP$2:$AQ$3850,2,FALSE)</f>
        <v>F</v>
      </c>
      <c r="AP265" s="71">
        <v>18428</v>
      </c>
      <c r="AQ265" s="71" t="s">
        <v>45</v>
      </c>
    </row>
    <row r="266" spans="13:43" x14ac:dyDescent="0.3">
      <c r="M266" s="75">
        <v>16401</v>
      </c>
      <c r="N266" s="72" t="s">
        <v>568</v>
      </c>
      <c r="O266" s="72" t="s">
        <v>1102</v>
      </c>
      <c r="P266" s="73" t="s">
        <v>115</v>
      </c>
      <c r="Q266" s="74">
        <v>2005</v>
      </c>
      <c r="R266" s="73" t="s">
        <v>135</v>
      </c>
      <c r="S266" s="72"/>
      <c r="T266" s="77">
        <v>1310</v>
      </c>
      <c r="U266" s="76" t="s">
        <v>35</v>
      </c>
      <c r="V266" s="77" t="s">
        <v>36</v>
      </c>
      <c r="W266" s="77" t="s">
        <v>36</v>
      </c>
      <c r="X266" s="77">
        <v>20</v>
      </c>
      <c r="Y266" s="78" t="s">
        <v>4200</v>
      </c>
      <c r="Z266" s="72"/>
      <c r="AA266" s="77">
        <v>1243</v>
      </c>
      <c r="AB266" s="76" t="s">
        <v>35</v>
      </c>
      <c r="AC266" s="77" t="s">
        <v>36</v>
      </c>
      <c r="AD266" s="77" t="s">
        <v>36</v>
      </c>
      <c r="AE266" s="77">
        <v>26</v>
      </c>
      <c r="AF266" s="78" t="s">
        <v>235</v>
      </c>
      <c r="AG266" s="72"/>
      <c r="AH266" s="77">
        <v>4307917</v>
      </c>
      <c r="AI266" s="76" t="s">
        <v>52</v>
      </c>
      <c r="AJ266" s="76" t="s">
        <v>36</v>
      </c>
      <c r="AK266" t="str">
        <f>_xlfn.CONCAT(PlayerList[[#This Row],[First Name]]," ",PlayerList[[#This Row],[Surname]])</f>
        <v>Martin Brook</v>
      </c>
      <c r="AM266" s="71">
        <f>PlayerList[[#This Row],[Code]]*1</f>
        <v>16401</v>
      </c>
      <c r="AN266" s="71" t="str">
        <f>VLOOKUP(PlayerList[[#This Row],[NZCF ID]],$AP$2:$AQ$3850,2,FALSE)</f>
        <v>M</v>
      </c>
      <c r="AP266" s="71">
        <v>16401</v>
      </c>
      <c r="AQ266" s="71" t="s">
        <v>29</v>
      </c>
    </row>
    <row r="267" spans="13:43" x14ac:dyDescent="0.3">
      <c r="M267" s="75">
        <v>17706</v>
      </c>
      <c r="N267" s="72" t="s">
        <v>570</v>
      </c>
      <c r="O267" s="72" t="s">
        <v>89</v>
      </c>
      <c r="P267" s="73" t="s">
        <v>74</v>
      </c>
      <c r="Q267" s="74">
        <v>2003</v>
      </c>
      <c r="R267" s="73" t="s">
        <v>35</v>
      </c>
      <c r="S267" s="72"/>
      <c r="T267" s="77">
        <v>1236</v>
      </c>
      <c r="U267" s="76" t="s">
        <v>50</v>
      </c>
      <c r="V267" s="77" t="s">
        <v>36</v>
      </c>
      <c r="W267" s="77" t="s">
        <v>36</v>
      </c>
      <c r="X267" s="77">
        <v>14</v>
      </c>
      <c r="Y267" s="78" t="s">
        <v>90</v>
      </c>
      <c r="Z267" s="72"/>
      <c r="AA267" s="77">
        <v>1230</v>
      </c>
      <c r="AB267" s="76" t="s">
        <v>50</v>
      </c>
      <c r="AC267" s="77" t="s">
        <v>36</v>
      </c>
      <c r="AD267" s="77" t="s">
        <v>36</v>
      </c>
      <c r="AE267" s="77">
        <v>9</v>
      </c>
      <c r="AF267" s="78" t="s">
        <v>90</v>
      </c>
      <c r="AG267" s="72"/>
      <c r="AH267" s="77">
        <v>4315243</v>
      </c>
      <c r="AI267" s="76" t="s">
        <v>52</v>
      </c>
      <c r="AJ267" s="76" t="s">
        <v>36</v>
      </c>
      <c r="AK267" t="str">
        <f>_xlfn.CONCAT(PlayerList[[#This Row],[First Name]]," ",PlayerList[[#This Row],[Surname]])</f>
        <v>William Brooker</v>
      </c>
      <c r="AM267" s="71">
        <f>PlayerList[[#This Row],[Code]]*1</f>
        <v>17706</v>
      </c>
      <c r="AN267" s="71" t="str">
        <f>VLOOKUP(PlayerList[[#This Row],[NZCF ID]],$AP$2:$AQ$3850,2,FALSE)</f>
        <v>M</v>
      </c>
      <c r="AP267" s="71">
        <v>17706</v>
      </c>
      <c r="AQ267" s="71" t="s">
        <v>29</v>
      </c>
    </row>
    <row r="268" spans="13:43" x14ac:dyDescent="0.3">
      <c r="M268" s="75">
        <v>21134</v>
      </c>
      <c r="N268" s="72" t="s">
        <v>571</v>
      </c>
      <c r="O268" s="72" t="s">
        <v>277</v>
      </c>
      <c r="P268" s="73" t="s">
        <v>33</v>
      </c>
      <c r="Q268" s="74">
        <v>2017</v>
      </c>
      <c r="R268" s="73" t="s">
        <v>135</v>
      </c>
      <c r="S268" s="72"/>
      <c r="T268" s="77" t="s">
        <v>34</v>
      </c>
      <c r="U268" s="76" t="s">
        <v>35</v>
      </c>
      <c r="V268" s="77" t="s">
        <v>36</v>
      </c>
      <c r="W268" s="77" t="s">
        <v>36</v>
      </c>
      <c r="X268" s="77" t="s">
        <v>37</v>
      </c>
      <c r="Y268" s="78" t="s">
        <v>38</v>
      </c>
      <c r="Z268" s="72"/>
      <c r="AA268" s="77">
        <v>400</v>
      </c>
      <c r="AB268" s="76" t="s">
        <v>50</v>
      </c>
      <c r="AC268" s="77" t="s">
        <v>36</v>
      </c>
      <c r="AD268" s="77" t="s">
        <v>36</v>
      </c>
      <c r="AE268" s="77">
        <v>12</v>
      </c>
      <c r="AF268" s="78" t="s">
        <v>96</v>
      </c>
      <c r="AG268" s="72"/>
      <c r="AH268" s="77" t="s">
        <v>69</v>
      </c>
      <c r="AI268" s="76" t="s">
        <v>52</v>
      </c>
      <c r="AJ268" s="76" t="s">
        <v>36</v>
      </c>
      <c r="AK268" t="str">
        <f>_xlfn.CONCAT(PlayerList[[#This Row],[First Name]]," ",PlayerList[[#This Row],[Surname]])</f>
        <v>Anthony Brown</v>
      </c>
      <c r="AM268" s="71">
        <f>PlayerList[[#This Row],[Code]]*1</f>
        <v>21134</v>
      </c>
      <c r="AN268" s="71" t="str">
        <f>VLOOKUP(PlayerList[[#This Row],[NZCF ID]],$AP$2:$AQ$3850,2,FALSE)</f>
        <v>M</v>
      </c>
      <c r="AP268" s="71">
        <v>21134</v>
      </c>
      <c r="AQ268" s="71" t="s">
        <v>29</v>
      </c>
    </row>
    <row r="269" spans="13:43" x14ac:dyDescent="0.3">
      <c r="M269" s="75">
        <v>18138</v>
      </c>
      <c r="N269" s="72" t="s">
        <v>571</v>
      </c>
      <c r="O269" s="72" t="s">
        <v>572</v>
      </c>
      <c r="P269" s="73" t="s">
        <v>167</v>
      </c>
      <c r="Q269" s="74">
        <v>2015</v>
      </c>
      <c r="R269" s="73" t="s">
        <v>135</v>
      </c>
      <c r="S269" s="72"/>
      <c r="T269" s="77">
        <v>642</v>
      </c>
      <c r="U269" s="76" t="s">
        <v>50</v>
      </c>
      <c r="V269" s="77" t="s">
        <v>36</v>
      </c>
      <c r="W269" s="77" t="s">
        <v>36</v>
      </c>
      <c r="X269" s="77">
        <v>13</v>
      </c>
      <c r="Y269" s="78" t="s">
        <v>154</v>
      </c>
      <c r="Z269" s="72"/>
      <c r="AA269" s="77">
        <v>866</v>
      </c>
      <c r="AB269" s="76" t="s">
        <v>35</v>
      </c>
      <c r="AC269" s="77" t="s">
        <v>36</v>
      </c>
      <c r="AD269" s="77" t="s">
        <v>36</v>
      </c>
      <c r="AE269" s="77">
        <v>128</v>
      </c>
      <c r="AF269" s="78" t="s">
        <v>60</v>
      </c>
      <c r="AG269" s="72"/>
      <c r="AH269" s="77">
        <v>110105368</v>
      </c>
      <c r="AI269" s="76" t="s">
        <v>52</v>
      </c>
      <c r="AJ269" s="76" t="s">
        <v>36</v>
      </c>
      <c r="AK269" t="str">
        <f>_xlfn.CONCAT(PlayerList[[#This Row],[First Name]]," ",PlayerList[[#This Row],[Surname]])</f>
        <v>Jemima Brown</v>
      </c>
      <c r="AM269" s="71">
        <f>PlayerList[[#This Row],[Code]]*1</f>
        <v>18138</v>
      </c>
      <c r="AN269" s="71" t="str">
        <f>VLOOKUP(PlayerList[[#This Row],[NZCF ID]],$AP$2:$AQ$3850,2,FALSE)</f>
        <v>F</v>
      </c>
      <c r="AP269" s="71">
        <v>18138</v>
      </c>
      <c r="AQ269" s="71" t="s">
        <v>45</v>
      </c>
    </row>
    <row r="270" spans="13:43" x14ac:dyDescent="0.3">
      <c r="M270" s="75">
        <v>14282</v>
      </c>
      <c r="N270" s="72" t="s">
        <v>571</v>
      </c>
      <c r="O270" s="72" t="s">
        <v>573</v>
      </c>
      <c r="P270" s="73" t="s">
        <v>115</v>
      </c>
      <c r="Q270" s="74">
        <v>1996</v>
      </c>
      <c r="R270" s="73" t="s">
        <v>35</v>
      </c>
      <c r="S270" s="72"/>
      <c r="T270" s="77">
        <v>1412</v>
      </c>
      <c r="U270" s="76" t="s">
        <v>35</v>
      </c>
      <c r="V270" s="77" t="s">
        <v>36</v>
      </c>
      <c r="W270" s="77" t="s">
        <v>36</v>
      </c>
      <c r="X270" s="77">
        <v>35</v>
      </c>
      <c r="Y270" s="78" t="s">
        <v>60</v>
      </c>
      <c r="Z270" s="72"/>
      <c r="AA270" s="77">
        <v>1208</v>
      </c>
      <c r="AB270" s="76" t="s">
        <v>35</v>
      </c>
      <c r="AC270" s="77" t="s">
        <v>36</v>
      </c>
      <c r="AD270" s="77" t="s">
        <v>36</v>
      </c>
      <c r="AE270" s="77">
        <v>49</v>
      </c>
      <c r="AF270" s="78" t="s">
        <v>574</v>
      </c>
      <c r="AG270" s="72"/>
      <c r="AH270" s="77" t="s">
        <v>69</v>
      </c>
      <c r="AI270" s="76" t="s">
        <v>52</v>
      </c>
      <c r="AJ270" s="76" t="s">
        <v>36</v>
      </c>
      <c r="AK270" t="str">
        <f>_xlfn.CONCAT(PlayerList[[#This Row],[First Name]]," ",PlayerList[[#This Row],[Surname]])</f>
        <v>Joseph Brown</v>
      </c>
      <c r="AM270" s="71">
        <f>PlayerList[[#This Row],[Code]]*1</f>
        <v>14282</v>
      </c>
      <c r="AN270" s="71" t="str">
        <f>VLOOKUP(PlayerList[[#This Row],[NZCF ID]],$AP$2:$AQ$3850,2,FALSE)</f>
        <v>M</v>
      </c>
      <c r="AP270" s="71">
        <v>14282</v>
      </c>
      <c r="AQ270" s="71" t="s">
        <v>29</v>
      </c>
    </row>
    <row r="271" spans="13:43" x14ac:dyDescent="0.3">
      <c r="M271" s="75">
        <v>19516</v>
      </c>
      <c r="N271" s="72" t="s">
        <v>571</v>
      </c>
      <c r="O271" s="72" t="s">
        <v>575</v>
      </c>
      <c r="P271" s="73" t="s">
        <v>33</v>
      </c>
      <c r="Q271" s="74">
        <v>2011</v>
      </c>
      <c r="R271" s="73" t="s">
        <v>135</v>
      </c>
      <c r="S271" s="72"/>
      <c r="T271" s="77">
        <v>1255</v>
      </c>
      <c r="U271" s="76" t="s">
        <v>50</v>
      </c>
      <c r="V271" s="77" t="s">
        <v>36</v>
      </c>
      <c r="W271" s="77" t="s">
        <v>36</v>
      </c>
      <c r="X271" s="77">
        <v>7</v>
      </c>
      <c r="Y271" s="78" t="s">
        <v>96</v>
      </c>
      <c r="Z271" s="72"/>
      <c r="AA271" s="77">
        <v>1195</v>
      </c>
      <c r="AB271" s="76" t="s">
        <v>50</v>
      </c>
      <c r="AC271" s="77" t="s">
        <v>36</v>
      </c>
      <c r="AD271" s="77" t="s">
        <v>36</v>
      </c>
      <c r="AE271" s="77">
        <v>12</v>
      </c>
      <c r="AF271" s="78" t="s">
        <v>281</v>
      </c>
      <c r="AG271" s="72"/>
      <c r="AH271" s="77">
        <v>4324129</v>
      </c>
      <c r="AI271" s="76" t="s">
        <v>52</v>
      </c>
      <c r="AJ271" s="76" t="s">
        <v>36</v>
      </c>
      <c r="AK271" t="str">
        <f>_xlfn.CONCAT(PlayerList[[#This Row],[First Name]]," ",PlayerList[[#This Row],[Surname]])</f>
        <v>Lily Brown</v>
      </c>
      <c r="AM271" s="71">
        <f>PlayerList[[#This Row],[Code]]*1</f>
        <v>19516</v>
      </c>
      <c r="AN271" s="71" t="str">
        <f>VLOOKUP(PlayerList[[#This Row],[NZCF ID]],$AP$2:$AQ$3850,2,FALSE)</f>
        <v>F</v>
      </c>
      <c r="AP271" s="71">
        <v>19516</v>
      </c>
      <c r="AQ271" s="71" t="s">
        <v>45</v>
      </c>
    </row>
    <row r="272" spans="13:43" x14ac:dyDescent="0.3">
      <c r="M272" s="75">
        <v>12645</v>
      </c>
      <c r="N272" s="72" t="s">
        <v>576</v>
      </c>
      <c r="O272" s="72" t="s">
        <v>577</v>
      </c>
      <c r="P272" s="73" t="s">
        <v>442</v>
      </c>
      <c r="Q272" s="74">
        <v>1979</v>
      </c>
      <c r="R272" s="73" t="s">
        <v>35</v>
      </c>
      <c r="S272" s="72"/>
      <c r="T272" s="77">
        <v>2005</v>
      </c>
      <c r="U272" s="76" t="s">
        <v>35</v>
      </c>
      <c r="V272" s="77" t="s">
        <v>36</v>
      </c>
      <c r="W272" s="77" t="s">
        <v>36</v>
      </c>
      <c r="X272" s="77">
        <v>193</v>
      </c>
      <c r="Y272" s="78" t="s">
        <v>530</v>
      </c>
      <c r="Z272" s="72"/>
      <c r="AA272" s="77">
        <v>1757</v>
      </c>
      <c r="AB272" s="76" t="s">
        <v>35</v>
      </c>
      <c r="AC272" s="77" t="s">
        <v>36</v>
      </c>
      <c r="AD272" s="77" t="s">
        <v>36</v>
      </c>
      <c r="AE272" s="77">
        <v>126</v>
      </c>
      <c r="AF272" s="78" t="s">
        <v>169</v>
      </c>
      <c r="AG272" s="72"/>
      <c r="AH272" s="77">
        <v>4301404</v>
      </c>
      <c r="AI272" s="76" t="s">
        <v>52</v>
      </c>
      <c r="AJ272" s="76" t="s">
        <v>36</v>
      </c>
      <c r="AK272" t="str">
        <f>_xlfn.CONCAT(PlayerList[[#This Row],[First Name]]," ",PlayerList[[#This Row],[Surname]])</f>
        <v>Jeremy A Browne</v>
      </c>
      <c r="AM272" s="71">
        <f>PlayerList[[#This Row],[Code]]*1</f>
        <v>12645</v>
      </c>
      <c r="AN272" s="71" t="str">
        <f>VLOOKUP(PlayerList[[#This Row],[NZCF ID]],$AP$2:$AQ$3850,2,FALSE)</f>
        <v>M</v>
      </c>
      <c r="AP272" s="71">
        <v>12645</v>
      </c>
      <c r="AQ272" s="71" t="s">
        <v>29</v>
      </c>
    </row>
    <row r="273" spans="13:43" x14ac:dyDescent="0.3">
      <c r="M273" s="75">
        <v>19170</v>
      </c>
      <c r="N273" s="72" t="s">
        <v>578</v>
      </c>
      <c r="O273" s="72" t="s">
        <v>579</v>
      </c>
      <c r="P273" s="73" t="s">
        <v>33</v>
      </c>
      <c r="Q273" s="74">
        <v>2011</v>
      </c>
      <c r="R273" s="73" t="s">
        <v>135</v>
      </c>
      <c r="S273" s="72"/>
      <c r="T273" s="77" t="s">
        <v>34</v>
      </c>
      <c r="U273" s="76" t="s">
        <v>35</v>
      </c>
      <c r="V273" s="77" t="s">
        <v>36</v>
      </c>
      <c r="W273" s="77" t="s">
        <v>36</v>
      </c>
      <c r="X273" s="77" t="s">
        <v>37</v>
      </c>
      <c r="Y273" s="78" t="s">
        <v>38</v>
      </c>
      <c r="Z273" s="72"/>
      <c r="AA273" s="77">
        <v>808</v>
      </c>
      <c r="AB273" s="76" t="s">
        <v>50</v>
      </c>
      <c r="AC273" s="77" t="s">
        <v>36</v>
      </c>
      <c r="AD273" s="77" t="s">
        <v>36</v>
      </c>
      <c r="AE273" s="77">
        <v>6</v>
      </c>
      <c r="AF273" s="78" t="s">
        <v>154</v>
      </c>
      <c r="AG273" s="72"/>
      <c r="AH273" s="77" t="s">
        <v>69</v>
      </c>
      <c r="AI273" s="76" t="s">
        <v>52</v>
      </c>
      <c r="AJ273" s="76" t="s">
        <v>36</v>
      </c>
      <c r="AK273" t="str">
        <f>_xlfn.CONCAT(PlayerList[[#This Row],[First Name]]," ",PlayerList[[#This Row],[Surname]])</f>
        <v>Alistair Brownie</v>
      </c>
      <c r="AM273" s="71">
        <f>PlayerList[[#This Row],[Code]]*1</f>
        <v>19170</v>
      </c>
      <c r="AN273" s="71" t="str">
        <f>VLOOKUP(PlayerList[[#This Row],[NZCF ID]],$AP$2:$AQ$3850,2,FALSE)</f>
        <v>M</v>
      </c>
      <c r="AP273" s="71">
        <v>19170</v>
      </c>
      <c r="AQ273" s="71" t="s">
        <v>29</v>
      </c>
    </row>
    <row r="274" spans="13:43" x14ac:dyDescent="0.3">
      <c r="M274" s="75">
        <v>17504</v>
      </c>
      <c r="N274" s="72" t="s">
        <v>580</v>
      </c>
      <c r="O274" s="72" t="s">
        <v>247</v>
      </c>
      <c r="P274" s="73" t="s">
        <v>335</v>
      </c>
      <c r="Q274" s="74">
        <v>1985</v>
      </c>
      <c r="R274" s="73" t="s">
        <v>35</v>
      </c>
      <c r="S274" s="72"/>
      <c r="T274" s="77">
        <v>1078</v>
      </c>
      <c r="U274" s="76" t="s">
        <v>50</v>
      </c>
      <c r="V274" s="77" t="s">
        <v>36</v>
      </c>
      <c r="W274" s="77" t="s">
        <v>36</v>
      </c>
      <c r="X274" s="77">
        <v>19</v>
      </c>
      <c r="Y274" s="78" t="s">
        <v>68</v>
      </c>
      <c r="Z274" s="72"/>
      <c r="AA274" s="77">
        <v>1284</v>
      </c>
      <c r="AB274" s="76" t="s">
        <v>50</v>
      </c>
      <c r="AC274" s="77" t="s">
        <v>36</v>
      </c>
      <c r="AD274" s="77" t="s">
        <v>36</v>
      </c>
      <c r="AE274" s="77">
        <v>9</v>
      </c>
      <c r="AF274" s="78" t="s">
        <v>51</v>
      </c>
      <c r="AG274" s="72"/>
      <c r="AH274" s="77" t="s">
        <v>69</v>
      </c>
      <c r="AI274" s="76" t="s">
        <v>52</v>
      </c>
      <c r="AJ274" s="76" t="s">
        <v>36</v>
      </c>
      <c r="AK274" t="str">
        <f>_xlfn.CONCAT(PlayerList[[#This Row],[First Name]]," ",PlayerList[[#This Row],[Surname]])</f>
        <v>Andrew Browning</v>
      </c>
      <c r="AM274" s="71">
        <f>PlayerList[[#This Row],[Code]]*1</f>
        <v>17504</v>
      </c>
      <c r="AN274" s="71" t="str">
        <f>VLOOKUP(PlayerList[[#This Row],[NZCF ID]],$AP$2:$AQ$3850,2,FALSE)</f>
        <v>M</v>
      </c>
      <c r="AP274" s="71">
        <v>17504</v>
      </c>
      <c r="AQ274" s="71" t="s">
        <v>29</v>
      </c>
    </row>
    <row r="275" spans="13:43" x14ac:dyDescent="0.3">
      <c r="M275" s="75">
        <v>22952</v>
      </c>
      <c r="N275" s="72" t="s">
        <v>4201</v>
      </c>
      <c r="O275" s="72" t="s">
        <v>3834</v>
      </c>
      <c r="P275" s="73" t="s">
        <v>161</v>
      </c>
      <c r="Q275" s="74">
        <v>2014</v>
      </c>
      <c r="R275" s="73" t="s">
        <v>135</v>
      </c>
      <c r="S275" s="72"/>
      <c r="T275" s="77" t="s">
        <v>34</v>
      </c>
      <c r="U275" s="76" t="s">
        <v>35</v>
      </c>
      <c r="V275" s="77" t="s">
        <v>36</v>
      </c>
      <c r="W275" s="77" t="s">
        <v>36</v>
      </c>
      <c r="X275" s="77" t="s">
        <v>37</v>
      </c>
      <c r="Y275" s="78" t="s">
        <v>38</v>
      </c>
      <c r="Z275" s="72"/>
      <c r="AA275" s="77">
        <v>692</v>
      </c>
      <c r="AB275" s="76" t="s">
        <v>50</v>
      </c>
      <c r="AC275" s="77">
        <v>1</v>
      </c>
      <c r="AD275" s="77">
        <v>6</v>
      </c>
      <c r="AE275" s="77">
        <v>6</v>
      </c>
      <c r="AF275" s="78" t="s">
        <v>4167</v>
      </c>
      <c r="AG275" s="72"/>
      <c r="AH275" s="77" t="s">
        <v>69</v>
      </c>
      <c r="AI275" s="76" t="s">
        <v>52</v>
      </c>
      <c r="AJ275" s="76" t="s">
        <v>36</v>
      </c>
      <c r="AK275" t="str">
        <f>_xlfn.CONCAT(PlayerList[[#This Row],[First Name]]," ",PlayerList[[#This Row],[Surname]])</f>
        <v>Mila Brunsden</v>
      </c>
      <c r="AM275" s="71">
        <f>PlayerList[[#This Row],[Code]]*1</f>
        <v>22952</v>
      </c>
      <c r="AN275" s="71" t="str">
        <f>VLOOKUP(PlayerList[[#This Row],[NZCF ID]],$AP$2:$AQ$3850,2,FALSE)</f>
        <v>F</v>
      </c>
      <c r="AP275" s="71">
        <v>22952</v>
      </c>
      <c r="AQ275" s="71" t="s">
        <v>45</v>
      </c>
    </row>
    <row r="276" spans="13:43" x14ac:dyDescent="0.3">
      <c r="M276" s="75">
        <v>13251</v>
      </c>
      <c r="N276" s="72" t="s">
        <v>582</v>
      </c>
      <c r="O276" s="72" t="s">
        <v>411</v>
      </c>
      <c r="P276" s="73" t="s">
        <v>74</v>
      </c>
      <c r="Q276" s="74">
        <v>1977</v>
      </c>
      <c r="R276" s="73" t="s">
        <v>35</v>
      </c>
      <c r="S276" s="72"/>
      <c r="T276" s="77">
        <v>1675</v>
      </c>
      <c r="U276" s="76" t="s">
        <v>35</v>
      </c>
      <c r="V276" s="77" t="s">
        <v>36</v>
      </c>
      <c r="W276" s="77" t="s">
        <v>36</v>
      </c>
      <c r="X276" s="77">
        <v>51</v>
      </c>
      <c r="Y276" s="78" t="s">
        <v>583</v>
      </c>
      <c r="Z276" s="72"/>
      <c r="AA276" s="77">
        <v>1526</v>
      </c>
      <c r="AB276" s="76" t="s">
        <v>35</v>
      </c>
      <c r="AC276" s="77" t="s">
        <v>36</v>
      </c>
      <c r="AD276" s="77" t="s">
        <v>36</v>
      </c>
      <c r="AE276" s="77">
        <v>28</v>
      </c>
      <c r="AF276" s="78" t="s">
        <v>96</v>
      </c>
      <c r="AG276" s="72"/>
      <c r="AH276" s="77">
        <v>4303423</v>
      </c>
      <c r="AI276" s="76" t="s">
        <v>52</v>
      </c>
      <c r="AJ276" s="76" t="s">
        <v>36</v>
      </c>
      <c r="AK276" t="str">
        <f>_xlfn.CONCAT(PlayerList[[#This Row],[First Name]]," ",PlayerList[[#This Row],[Surname]])</f>
        <v>Jason Bryan</v>
      </c>
      <c r="AM276" s="71">
        <f>PlayerList[[#This Row],[Code]]*1</f>
        <v>13251</v>
      </c>
      <c r="AN276" s="71" t="str">
        <f>VLOOKUP(PlayerList[[#This Row],[NZCF ID]],$AP$2:$AQ$3850,2,FALSE)</f>
        <v>M</v>
      </c>
      <c r="AP276" s="71">
        <v>13251</v>
      </c>
      <c r="AQ276" s="71" t="s">
        <v>29</v>
      </c>
    </row>
    <row r="277" spans="13:43" x14ac:dyDescent="0.3">
      <c r="M277" s="75">
        <v>18663</v>
      </c>
      <c r="N277" s="72" t="s">
        <v>584</v>
      </c>
      <c r="O277" s="72" t="s">
        <v>388</v>
      </c>
      <c r="P277" s="73" t="s">
        <v>252</v>
      </c>
      <c r="Q277" s="74">
        <v>2007</v>
      </c>
      <c r="R277" s="73" t="s">
        <v>135</v>
      </c>
      <c r="S277" s="72"/>
      <c r="T277" s="77">
        <v>1067</v>
      </c>
      <c r="U277" s="76" t="s">
        <v>35</v>
      </c>
      <c r="V277" s="77" t="s">
        <v>36</v>
      </c>
      <c r="W277" s="77" t="s">
        <v>36</v>
      </c>
      <c r="X277" s="77">
        <v>54</v>
      </c>
      <c r="Y277" s="78" t="s">
        <v>84</v>
      </c>
      <c r="Z277" s="72"/>
      <c r="AA277" s="77">
        <v>1175</v>
      </c>
      <c r="AB277" s="76" t="s">
        <v>35</v>
      </c>
      <c r="AC277" s="77" t="s">
        <v>36</v>
      </c>
      <c r="AD277" s="77" t="s">
        <v>36</v>
      </c>
      <c r="AE277" s="77">
        <v>17</v>
      </c>
      <c r="AF277" s="78" t="s">
        <v>60</v>
      </c>
      <c r="AG277" s="72"/>
      <c r="AH277" s="77" t="s">
        <v>69</v>
      </c>
      <c r="AI277" s="76" t="s">
        <v>52</v>
      </c>
      <c r="AJ277" s="76" t="s">
        <v>36</v>
      </c>
      <c r="AK277" t="str">
        <f>_xlfn.CONCAT(PlayerList[[#This Row],[First Name]]," ",PlayerList[[#This Row],[Surname]])</f>
        <v>Jonathan Brzozowski</v>
      </c>
      <c r="AM277" s="71">
        <f>PlayerList[[#This Row],[Code]]*1</f>
        <v>18663</v>
      </c>
      <c r="AN277" s="71" t="str">
        <f>VLOOKUP(PlayerList[[#This Row],[NZCF ID]],$AP$2:$AQ$3850,2,FALSE)</f>
        <v>M</v>
      </c>
      <c r="AP277" s="71">
        <v>18663</v>
      </c>
      <c r="AQ277" s="71" t="s">
        <v>29</v>
      </c>
    </row>
    <row r="278" spans="13:43" x14ac:dyDescent="0.3">
      <c r="M278" s="75">
        <v>15973</v>
      </c>
      <c r="N278" s="72" t="s">
        <v>584</v>
      </c>
      <c r="O278" s="72" t="s">
        <v>585</v>
      </c>
      <c r="P278" s="73" t="s">
        <v>252</v>
      </c>
      <c r="Q278" s="74">
        <v>1969</v>
      </c>
      <c r="R278" s="73" t="s">
        <v>124</v>
      </c>
      <c r="S278" s="72"/>
      <c r="T278" s="77">
        <v>1317</v>
      </c>
      <c r="U278" s="76" t="s">
        <v>35</v>
      </c>
      <c r="V278" s="77">
        <v>1</v>
      </c>
      <c r="W278" s="77">
        <v>9</v>
      </c>
      <c r="X278" s="77">
        <v>127</v>
      </c>
      <c r="Y278" s="78" t="s">
        <v>4167</v>
      </c>
      <c r="Z278" s="72"/>
      <c r="AA278" s="77">
        <v>1243</v>
      </c>
      <c r="AB278" s="76" t="s">
        <v>35</v>
      </c>
      <c r="AC278" s="77">
        <v>2</v>
      </c>
      <c r="AD278" s="77">
        <v>8</v>
      </c>
      <c r="AE278" s="77">
        <v>66</v>
      </c>
      <c r="AF278" s="78" t="s">
        <v>4167</v>
      </c>
      <c r="AG278" s="72"/>
      <c r="AH278" s="77">
        <v>4306767</v>
      </c>
      <c r="AI278" s="76" t="s">
        <v>52</v>
      </c>
      <c r="AJ278" s="76" t="s">
        <v>36</v>
      </c>
      <c r="AK278" t="str">
        <f>_xlfn.CONCAT(PlayerList[[#This Row],[First Name]]," ",PlayerList[[#This Row],[Surname]])</f>
        <v>Stefan Brzozowski</v>
      </c>
      <c r="AM278" s="71">
        <f>PlayerList[[#This Row],[Code]]*1</f>
        <v>15973</v>
      </c>
      <c r="AN278" s="71" t="str">
        <f>VLOOKUP(PlayerList[[#This Row],[NZCF ID]],$AP$2:$AQ$3850,2,FALSE)</f>
        <v>M</v>
      </c>
      <c r="AP278" s="71">
        <v>15973</v>
      </c>
      <c r="AQ278" s="71" t="s">
        <v>29</v>
      </c>
    </row>
    <row r="279" spans="13:43" x14ac:dyDescent="0.3">
      <c r="M279" s="75">
        <v>17412</v>
      </c>
      <c r="N279" s="72" t="s">
        <v>584</v>
      </c>
      <c r="O279" s="72" t="s">
        <v>257</v>
      </c>
      <c r="P279" s="73" t="s">
        <v>252</v>
      </c>
      <c r="Q279" s="74">
        <v>1998</v>
      </c>
      <c r="R279" s="73" t="s">
        <v>35</v>
      </c>
      <c r="S279" s="72"/>
      <c r="T279" s="77">
        <v>1439</v>
      </c>
      <c r="U279" s="76" t="s">
        <v>35</v>
      </c>
      <c r="V279" s="77">
        <v>1</v>
      </c>
      <c r="W279" s="77">
        <v>9</v>
      </c>
      <c r="X279" s="77">
        <v>33</v>
      </c>
      <c r="Y279" s="78" t="s">
        <v>4167</v>
      </c>
      <c r="Z279" s="72"/>
      <c r="AA279" s="77">
        <v>1278</v>
      </c>
      <c r="AB279" s="76" t="s">
        <v>35</v>
      </c>
      <c r="AC279" s="77">
        <v>2</v>
      </c>
      <c r="AD279" s="77">
        <v>12</v>
      </c>
      <c r="AE279" s="77">
        <v>40</v>
      </c>
      <c r="AF279" s="78" t="s">
        <v>4167</v>
      </c>
      <c r="AG279" s="72"/>
      <c r="AH279" s="77">
        <v>4329902</v>
      </c>
      <c r="AI279" s="76" t="s">
        <v>52</v>
      </c>
      <c r="AJ279" s="76" t="s">
        <v>36</v>
      </c>
      <c r="AK279" t="str">
        <f>_xlfn.CONCAT(PlayerList[[#This Row],[First Name]]," ",PlayerList[[#This Row],[Surname]])</f>
        <v>Vincent Brzozowski</v>
      </c>
      <c r="AM279" s="71">
        <f>PlayerList[[#This Row],[Code]]*1</f>
        <v>17412</v>
      </c>
      <c r="AN279" s="71" t="str">
        <f>VLOOKUP(PlayerList[[#This Row],[NZCF ID]],$AP$2:$AQ$3850,2,FALSE)</f>
        <v>M</v>
      </c>
      <c r="AP279" s="71">
        <v>17412</v>
      </c>
      <c r="AQ279" s="71" t="s">
        <v>29</v>
      </c>
    </row>
    <row r="280" spans="13:43" x14ac:dyDescent="0.3">
      <c r="M280" s="75">
        <v>21010</v>
      </c>
      <c r="N280" s="72" t="s">
        <v>586</v>
      </c>
      <c r="O280" s="72" t="s">
        <v>494</v>
      </c>
      <c r="P280" s="73" t="s">
        <v>115</v>
      </c>
      <c r="Q280" s="74">
        <v>1960</v>
      </c>
      <c r="R280" s="73" t="s">
        <v>119</v>
      </c>
      <c r="S280" s="72"/>
      <c r="T280" s="77">
        <v>983</v>
      </c>
      <c r="U280" s="76" t="s">
        <v>50</v>
      </c>
      <c r="V280" s="77">
        <v>2</v>
      </c>
      <c r="W280" s="77">
        <v>10</v>
      </c>
      <c r="X280" s="77">
        <v>14</v>
      </c>
      <c r="Y280" s="78" t="s">
        <v>4167</v>
      </c>
      <c r="Z280" s="72"/>
      <c r="AA280" s="77">
        <v>982</v>
      </c>
      <c r="AB280" s="76" t="s">
        <v>50</v>
      </c>
      <c r="AC280" s="77" t="s">
        <v>36</v>
      </c>
      <c r="AD280" s="77" t="s">
        <v>36</v>
      </c>
      <c r="AE280" s="77">
        <v>13</v>
      </c>
      <c r="AF280" s="78" t="s">
        <v>84</v>
      </c>
      <c r="AG280" s="72"/>
      <c r="AH280" s="77">
        <v>4333020</v>
      </c>
      <c r="AI280" s="76" t="s">
        <v>52</v>
      </c>
      <c r="AJ280" s="76" t="s">
        <v>36</v>
      </c>
      <c r="AK280" t="str">
        <f>_xlfn.CONCAT(PlayerList[[#This Row],[First Name]]," ",PlayerList[[#This Row],[Surname]])</f>
        <v>Ross Buckland</v>
      </c>
      <c r="AM280" s="71">
        <f>PlayerList[[#This Row],[Code]]*1</f>
        <v>21010</v>
      </c>
      <c r="AN280" s="71" t="str">
        <f>VLOOKUP(PlayerList[[#This Row],[NZCF ID]],$AP$2:$AQ$3850,2,FALSE)</f>
        <v>M</v>
      </c>
      <c r="AP280" s="71">
        <v>21010</v>
      </c>
      <c r="AQ280" s="71" t="s">
        <v>29</v>
      </c>
    </row>
    <row r="281" spans="13:43" x14ac:dyDescent="0.3">
      <c r="M281" s="75">
        <v>18836</v>
      </c>
      <c r="N281" s="72" t="s">
        <v>587</v>
      </c>
      <c r="O281" s="72" t="s">
        <v>432</v>
      </c>
      <c r="P281" s="73" t="s">
        <v>33</v>
      </c>
      <c r="Q281" s="74">
        <v>2012</v>
      </c>
      <c r="R281" s="73" t="s">
        <v>135</v>
      </c>
      <c r="S281" s="72"/>
      <c r="T281" s="77" t="s">
        <v>34</v>
      </c>
      <c r="U281" s="76" t="s">
        <v>35</v>
      </c>
      <c r="V281" s="77" t="s">
        <v>36</v>
      </c>
      <c r="W281" s="77" t="s">
        <v>36</v>
      </c>
      <c r="X281" s="77" t="s">
        <v>37</v>
      </c>
      <c r="Y281" s="78" t="s">
        <v>38</v>
      </c>
      <c r="Z281" s="72"/>
      <c r="AA281" s="77">
        <v>504</v>
      </c>
      <c r="AB281" s="76" t="s">
        <v>50</v>
      </c>
      <c r="AC281" s="77" t="s">
        <v>36</v>
      </c>
      <c r="AD281" s="77" t="s">
        <v>36</v>
      </c>
      <c r="AE281" s="77">
        <v>10</v>
      </c>
      <c r="AF281" s="78" t="s">
        <v>169</v>
      </c>
      <c r="AG281" s="72"/>
      <c r="AH281" s="77" t="s">
        <v>69</v>
      </c>
      <c r="AI281" s="76" t="s">
        <v>52</v>
      </c>
      <c r="AJ281" s="76" t="s">
        <v>36</v>
      </c>
      <c r="AK281" t="str">
        <f>_xlfn.CONCAT(PlayerList[[#This Row],[First Name]]," ",PlayerList[[#This Row],[Surname]])</f>
        <v>Reuben Buckley</v>
      </c>
      <c r="AM281" s="71">
        <f>PlayerList[[#This Row],[Code]]*1</f>
        <v>18836</v>
      </c>
      <c r="AN281" s="71" t="str">
        <f>VLOOKUP(PlayerList[[#This Row],[NZCF ID]],$AP$2:$AQ$3850,2,FALSE)</f>
        <v>M</v>
      </c>
      <c r="AP281" s="71">
        <v>18836</v>
      </c>
      <c r="AQ281" s="71" t="s">
        <v>29</v>
      </c>
    </row>
    <row r="282" spans="13:43" x14ac:dyDescent="0.3">
      <c r="M282" s="75">
        <v>20869</v>
      </c>
      <c r="N282" s="72" t="s">
        <v>588</v>
      </c>
      <c r="O282" s="72" t="s">
        <v>589</v>
      </c>
      <c r="P282" s="73" t="s">
        <v>161</v>
      </c>
      <c r="Q282" s="74">
        <v>2015</v>
      </c>
      <c r="R282" s="73" t="s">
        <v>135</v>
      </c>
      <c r="S282" s="72"/>
      <c r="T282" s="77">
        <v>559</v>
      </c>
      <c r="U282" s="76" t="s">
        <v>50</v>
      </c>
      <c r="V282" s="77" t="s">
        <v>36</v>
      </c>
      <c r="W282" s="77" t="s">
        <v>36</v>
      </c>
      <c r="X282" s="77">
        <v>5</v>
      </c>
      <c r="Y282" s="78" t="s">
        <v>84</v>
      </c>
      <c r="Z282" s="72"/>
      <c r="AA282" s="77">
        <v>696</v>
      </c>
      <c r="AB282" s="76" t="s">
        <v>35</v>
      </c>
      <c r="AC282" s="77">
        <v>3</v>
      </c>
      <c r="AD282" s="77">
        <v>16</v>
      </c>
      <c r="AE282" s="77">
        <v>34</v>
      </c>
      <c r="AF282" s="78" t="s">
        <v>4167</v>
      </c>
      <c r="AG282" s="72"/>
      <c r="AH282" s="77" t="s">
        <v>69</v>
      </c>
      <c r="AI282" s="76" t="s">
        <v>52</v>
      </c>
      <c r="AJ282" s="76" t="s">
        <v>36</v>
      </c>
      <c r="AK282" t="str">
        <f>_xlfn.CONCAT(PlayerList[[#This Row],[First Name]]," ",PlayerList[[#This Row],[Surname]])</f>
        <v>Robert Bucutea</v>
      </c>
      <c r="AM282" s="71">
        <f>PlayerList[[#This Row],[Code]]*1</f>
        <v>20869</v>
      </c>
      <c r="AN282" s="71" t="str">
        <f>VLOOKUP(PlayerList[[#This Row],[NZCF ID]],$AP$2:$AQ$3850,2,FALSE)</f>
        <v>M</v>
      </c>
      <c r="AP282" s="71">
        <v>20869</v>
      </c>
      <c r="AQ282" s="71" t="s">
        <v>29</v>
      </c>
    </row>
    <row r="283" spans="13:43" x14ac:dyDescent="0.3">
      <c r="M283" s="75">
        <v>20347</v>
      </c>
      <c r="N283" s="72" t="s">
        <v>590</v>
      </c>
      <c r="O283" s="72" t="s">
        <v>591</v>
      </c>
      <c r="P283" s="73" t="s">
        <v>74</v>
      </c>
      <c r="Q283" s="74">
        <v>2014</v>
      </c>
      <c r="R283" s="73" t="s">
        <v>135</v>
      </c>
      <c r="S283" s="72"/>
      <c r="T283" s="77" t="s">
        <v>34</v>
      </c>
      <c r="U283" s="76" t="s">
        <v>35</v>
      </c>
      <c r="V283" s="77" t="s">
        <v>36</v>
      </c>
      <c r="W283" s="77" t="s">
        <v>36</v>
      </c>
      <c r="X283" s="77" t="s">
        <v>37</v>
      </c>
      <c r="Y283" s="78" t="s">
        <v>38</v>
      </c>
      <c r="Z283" s="72"/>
      <c r="AA283" s="77">
        <v>762</v>
      </c>
      <c r="AB283" s="76" t="s">
        <v>35</v>
      </c>
      <c r="AC283" s="77">
        <v>1</v>
      </c>
      <c r="AD283" s="77">
        <v>6</v>
      </c>
      <c r="AE283" s="77">
        <v>41</v>
      </c>
      <c r="AF283" s="78" t="s">
        <v>4167</v>
      </c>
      <c r="AG283" s="72"/>
      <c r="AH283" s="77" t="s">
        <v>69</v>
      </c>
      <c r="AI283" s="76" t="s">
        <v>52</v>
      </c>
      <c r="AJ283" s="76" t="s">
        <v>36</v>
      </c>
      <c r="AK283" t="str">
        <f>_xlfn.CONCAT(PlayerList[[#This Row],[First Name]]," ",PlayerList[[#This Row],[Surname]])</f>
        <v>Khang Bui</v>
      </c>
      <c r="AM283" s="71">
        <f>PlayerList[[#This Row],[Code]]*1</f>
        <v>20347</v>
      </c>
      <c r="AN283" s="71" t="str">
        <f>VLOOKUP(PlayerList[[#This Row],[NZCF ID]],$AP$2:$AQ$3850,2,FALSE)</f>
        <v>M</v>
      </c>
      <c r="AP283" s="71">
        <v>20347</v>
      </c>
      <c r="AQ283" s="71" t="s">
        <v>29</v>
      </c>
    </row>
    <row r="284" spans="13:43" x14ac:dyDescent="0.3">
      <c r="M284" s="75">
        <v>11203</v>
      </c>
      <c r="N284" s="72" t="s">
        <v>592</v>
      </c>
      <c r="O284" s="72" t="s">
        <v>141</v>
      </c>
      <c r="P284" s="73" t="s">
        <v>252</v>
      </c>
      <c r="Q284" s="74">
        <v>1956</v>
      </c>
      <c r="R284" s="73" t="s">
        <v>119</v>
      </c>
      <c r="S284" s="72"/>
      <c r="T284" s="77">
        <v>1624</v>
      </c>
      <c r="U284" s="76" t="s">
        <v>35</v>
      </c>
      <c r="V284" s="77">
        <v>1</v>
      </c>
      <c r="W284" s="77">
        <v>9</v>
      </c>
      <c r="X284" s="77">
        <v>251</v>
      </c>
      <c r="Y284" s="78" t="s">
        <v>4167</v>
      </c>
      <c r="Z284" s="72"/>
      <c r="AA284" s="77">
        <v>1585</v>
      </c>
      <c r="AB284" s="76" t="s">
        <v>35</v>
      </c>
      <c r="AC284" s="77">
        <v>1</v>
      </c>
      <c r="AD284" s="77">
        <v>6</v>
      </c>
      <c r="AE284" s="77">
        <v>66</v>
      </c>
      <c r="AF284" s="78" t="s">
        <v>4167</v>
      </c>
      <c r="AG284" s="72"/>
      <c r="AH284" s="77" t="s">
        <v>69</v>
      </c>
      <c r="AI284" s="76" t="s">
        <v>52</v>
      </c>
      <c r="AJ284" s="76" t="s">
        <v>36</v>
      </c>
      <c r="AK284" t="str">
        <f>_xlfn.CONCAT(PlayerList[[#This Row],[First Name]]," ",PlayerList[[#This Row],[Surname]])</f>
        <v>Michael Buis</v>
      </c>
      <c r="AM284" s="71">
        <f>PlayerList[[#This Row],[Code]]*1</f>
        <v>11203</v>
      </c>
      <c r="AN284" s="71" t="str">
        <f>VLOOKUP(PlayerList[[#This Row],[NZCF ID]],$AP$2:$AQ$3850,2,FALSE)</f>
        <v>M</v>
      </c>
      <c r="AP284" s="71">
        <v>11203</v>
      </c>
      <c r="AQ284" s="71" t="s">
        <v>29</v>
      </c>
    </row>
    <row r="285" spans="13:43" x14ac:dyDescent="0.3">
      <c r="M285" s="75">
        <v>20859</v>
      </c>
      <c r="N285" s="72" t="s">
        <v>593</v>
      </c>
      <c r="O285" s="72" t="s">
        <v>298</v>
      </c>
      <c r="P285" s="73" t="s">
        <v>33</v>
      </c>
      <c r="Q285" s="74">
        <v>2010</v>
      </c>
      <c r="R285" s="73" t="s">
        <v>135</v>
      </c>
      <c r="S285" s="72"/>
      <c r="T285" s="77">
        <v>1370</v>
      </c>
      <c r="U285" s="76" t="s">
        <v>50</v>
      </c>
      <c r="V285" s="77" t="s">
        <v>36</v>
      </c>
      <c r="W285" s="77" t="s">
        <v>36</v>
      </c>
      <c r="X285" s="77">
        <v>6</v>
      </c>
      <c r="Y285" s="78" t="s">
        <v>60</v>
      </c>
      <c r="Z285" s="72"/>
      <c r="AA285" s="77">
        <v>1094</v>
      </c>
      <c r="AB285" s="76" t="s">
        <v>35</v>
      </c>
      <c r="AC285" s="77">
        <v>1</v>
      </c>
      <c r="AD285" s="77">
        <v>6</v>
      </c>
      <c r="AE285" s="77">
        <v>29</v>
      </c>
      <c r="AF285" s="78" t="s">
        <v>4167</v>
      </c>
      <c r="AG285" s="72"/>
      <c r="AH285" s="77">
        <v>4330790</v>
      </c>
      <c r="AI285" s="76" t="s">
        <v>52</v>
      </c>
      <c r="AJ285" s="76" t="s">
        <v>36</v>
      </c>
      <c r="AK285" t="str">
        <f>_xlfn.CONCAT(PlayerList[[#This Row],[First Name]]," ",PlayerList[[#This Row],[Surname]])</f>
        <v>Edward Buisson-Hiriart</v>
      </c>
      <c r="AM285" s="71">
        <f>PlayerList[[#This Row],[Code]]*1</f>
        <v>20859</v>
      </c>
      <c r="AN285" s="71" t="str">
        <f>VLOOKUP(PlayerList[[#This Row],[NZCF ID]],$AP$2:$AQ$3850,2,FALSE)</f>
        <v>M</v>
      </c>
      <c r="AP285" s="71">
        <v>20859</v>
      </c>
      <c r="AQ285" s="71" t="s">
        <v>29</v>
      </c>
    </row>
    <row r="286" spans="13:43" x14ac:dyDescent="0.3">
      <c r="M286" s="75">
        <v>21153</v>
      </c>
      <c r="N286" s="72" t="s">
        <v>4202</v>
      </c>
      <c r="O286" s="72" t="s">
        <v>4203</v>
      </c>
      <c r="P286" s="73" t="s">
        <v>74</v>
      </c>
      <c r="Q286" s="74">
        <v>2005</v>
      </c>
      <c r="R286" s="73" t="s">
        <v>135</v>
      </c>
      <c r="S286" s="72"/>
      <c r="T286" s="77">
        <v>1613</v>
      </c>
      <c r="U286" s="76" t="s">
        <v>50</v>
      </c>
      <c r="V286" s="77">
        <v>1</v>
      </c>
      <c r="W286" s="77">
        <v>6</v>
      </c>
      <c r="X286" s="77">
        <v>6</v>
      </c>
      <c r="Y286" s="78" t="s">
        <v>4167</v>
      </c>
      <c r="Z286" s="72"/>
      <c r="AA286" s="77" t="s">
        <v>37</v>
      </c>
      <c r="AB286" s="76" t="s">
        <v>35</v>
      </c>
      <c r="AC286" s="77" t="s">
        <v>36</v>
      </c>
      <c r="AD286" s="77" t="s">
        <v>36</v>
      </c>
      <c r="AE286" s="77" t="s">
        <v>37</v>
      </c>
      <c r="AF286" s="78" t="s">
        <v>38</v>
      </c>
      <c r="AG286" s="72"/>
      <c r="AH286" s="77">
        <v>4332210</v>
      </c>
      <c r="AI286" s="76" t="s">
        <v>52</v>
      </c>
      <c r="AJ286" s="76" t="s">
        <v>36</v>
      </c>
      <c r="AK286" t="str">
        <f>_xlfn.CONCAT(PlayerList[[#This Row],[First Name]]," ",PlayerList[[#This Row],[Surname]])</f>
        <v>Syed Muhammad Omar Bukhari</v>
      </c>
      <c r="AM286" s="71">
        <f>PlayerList[[#This Row],[Code]]*1</f>
        <v>21153</v>
      </c>
      <c r="AN286" s="71" t="str">
        <f>VLOOKUP(PlayerList[[#This Row],[NZCF ID]],$AP$2:$AQ$3850,2,FALSE)</f>
        <v>M</v>
      </c>
      <c r="AP286" s="71">
        <v>21153</v>
      </c>
      <c r="AQ286" s="71" t="s">
        <v>29</v>
      </c>
    </row>
    <row r="287" spans="13:43" x14ac:dyDescent="0.3">
      <c r="M287" s="75">
        <v>19546</v>
      </c>
      <c r="N287" s="72" t="s">
        <v>594</v>
      </c>
      <c r="O287" s="72" t="s">
        <v>595</v>
      </c>
      <c r="P287" s="73" t="s">
        <v>33</v>
      </c>
      <c r="Q287" s="74">
        <v>2007</v>
      </c>
      <c r="R287" s="73" t="s">
        <v>135</v>
      </c>
      <c r="S287" s="72"/>
      <c r="T287" s="77" t="s">
        <v>34</v>
      </c>
      <c r="U287" s="76" t="s">
        <v>35</v>
      </c>
      <c r="V287" s="77" t="s">
        <v>36</v>
      </c>
      <c r="W287" s="77" t="s">
        <v>36</v>
      </c>
      <c r="X287" s="77" t="s">
        <v>37</v>
      </c>
      <c r="Y287" s="78" t="s">
        <v>38</v>
      </c>
      <c r="Z287" s="72"/>
      <c r="AA287" s="77">
        <v>1133</v>
      </c>
      <c r="AB287" s="76" t="s">
        <v>50</v>
      </c>
      <c r="AC287" s="77" t="s">
        <v>36</v>
      </c>
      <c r="AD287" s="77" t="s">
        <v>36</v>
      </c>
      <c r="AE287" s="77">
        <v>7</v>
      </c>
      <c r="AF287" s="78" t="s">
        <v>96</v>
      </c>
      <c r="AG287" s="72"/>
      <c r="AH287" s="77" t="s">
        <v>69</v>
      </c>
      <c r="AI287" s="76" t="s">
        <v>52</v>
      </c>
      <c r="AJ287" s="76" t="s">
        <v>36</v>
      </c>
      <c r="AK287" t="str">
        <f>_xlfn.CONCAT(PlayerList[[#This Row],[First Name]]," ",PlayerList[[#This Row],[Surname]])</f>
        <v>Frankie Bula</v>
      </c>
      <c r="AM287" s="71">
        <f>PlayerList[[#This Row],[Code]]*1</f>
        <v>19546</v>
      </c>
      <c r="AN287" s="71" t="str">
        <f>VLOOKUP(PlayerList[[#This Row],[NZCF ID]],$AP$2:$AQ$3850,2,FALSE)</f>
        <v>M</v>
      </c>
      <c r="AP287" s="71">
        <v>19546</v>
      </c>
      <c r="AQ287" s="71" t="s">
        <v>29</v>
      </c>
    </row>
    <row r="288" spans="13:43" x14ac:dyDescent="0.3">
      <c r="M288" s="75">
        <v>18215</v>
      </c>
      <c r="N288" s="72" t="s">
        <v>596</v>
      </c>
      <c r="O288" s="72" t="s">
        <v>416</v>
      </c>
      <c r="P288" s="73" t="s">
        <v>258</v>
      </c>
      <c r="Q288" s="74">
        <v>1992</v>
      </c>
      <c r="R288" s="73" t="s">
        <v>35</v>
      </c>
      <c r="S288" s="72"/>
      <c r="T288" s="77">
        <v>1570</v>
      </c>
      <c r="U288" s="76" t="s">
        <v>50</v>
      </c>
      <c r="V288" s="77" t="s">
        <v>36</v>
      </c>
      <c r="W288" s="77" t="s">
        <v>36</v>
      </c>
      <c r="X288" s="77">
        <v>6</v>
      </c>
      <c r="Y288" s="78" t="s">
        <v>219</v>
      </c>
      <c r="Z288" s="72"/>
      <c r="AA288" s="77">
        <v>1298</v>
      </c>
      <c r="AB288" s="76" t="s">
        <v>50</v>
      </c>
      <c r="AC288" s="77" t="s">
        <v>36</v>
      </c>
      <c r="AD288" s="77" t="s">
        <v>36</v>
      </c>
      <c r="AE288" s="77">
        <v>6</v>
      </c>
      <c r="AF288" s="78" t="s">
        <v>75</v>
      </c>
      <c r="AG288" s="72"/>
      <c r="AH288" s="77">
        <v>4317700</v>
      </c>
      <c r="AI288" s="76" t="s">
        <v>52</v>
      </c>
      <c r="AJ288" s="76" t="s">
        <v>36</v>
      </c>
      <c r="AK288" t="str">
        <f>_xlfn.CONCAT(PlayerList[[#This Row],[First Name]]," ",PlayerList[[#This Row],[Surname]])</f>
        <v>Noah Bunkley</v>
      </c>
      <c r="AM288" s="71">
        <f>PlayerList[[#This Row],[Code]]*1</f>
        <v>18215</v>
      </c>
      <c r="AN288" s="71" t="str">
        <f>VLOOKUP(PlayerList[[#This Row],[NZCF ID]],$AP$2:$AQ$3850,2,FALSE)</f>
        <v>M</v>
      </c>
      <c r="AP288" s="71">
        <v>18215</v>
      </c>
      <c r="AQ288" s="71" t="s">
        <v>29</v>
      </c>
    </row>
    <row r="289" spans="13:43" x14ac:dyDescent="0.3">
      <c r="M289" s="75">
        <v>13594</v>
      </c>
      <c r="N289" s="72" t="s">
        <v>597</v>
      </c>
      <c r="O289" s="72" t="s">
        <v>598</v>
      </c>
      <c r="P289" s="73" t="s">
        <v>354</v>
      </c>
      <c r="Q289" s="74">
        <v>1950</v>
      </c>
      <c r="R289" s="73" t="s">
        <v>119</v>
      </c>
      <c r="S289" s="72"/>
      <c r="T289" s="77">
        <v>1373</v>
      </c>
      <c r="U289" s="76" t="s">
        <v>35</v>
      </c>
      <c r="V289" s="77" t="s">
        <v>36</v>
      </c>
      <c r="W289" s="77" t="s">
        <v>36</v>
      </c>
      <c r="X289" s="77">
        <v>168</v>
      </c>
      <c r="Y289" s="78" t="s">
        <v>39</v>
      </c>
      <c r="Z289" s="72"/>
      <c r="AA289" s="77">
        <v>1455</v>
      </c>
      <c r="AB289" s="76" t="s">
        <v>35</v>
      </c>
      <c r="AC289" s="77" t="s">
        <v>36</v>
      </c>
      <c r="AD289" s="77" t="s">
        <v>36</v>
      </c>
      <c r="AE289" s="77">
        <v>34</v>
      </c>
      <c r="AF289" s="78" t="s">
        <v>235</v>
      </c>
      <c r="AG289" s="72"/>
      <c r="AH289" s="77">
        <v>4309227</v>
      </c>
      <c r="AI289" s="76" t="s">
        <v>52</v>
      </c>
      <c r="AJ289" s="76" t="s">
        <v>36</v>
      </c>
      <c r="AK289" t="str">
        <f>_xlfn.CONCAT(PlayerList[[#This Row],[First Name]]," ",PlayerList[[#This Row],[Surname]])</f>
        <v>Ken W Burgess</v>
      </c>
      <c r="AM289" s="71">
        <f>PlayerList[[#This Row],[Code]]*1</f>
        <v>13594</v>
      </c>
      <c r="AN289" s="71" t="str">
        <f>VLOOKUP(PlayerList[[#This Row],[NZCF ID]],$AP$2:$AQ$3850,2,FALSE)</f>
        <v>M</v>
      </c>
      <c r="AP289" s="71">
        <v>13594</v>
      </c>
      <c r="AQ289" s="71" t="s">
        <v>29</v>
      </c>
    </row>
    <row r="290" spans="13:43" x14ac:dyDescent="0.3">
      <c r="M290" s="75">
        <v>20833</v>
      </c>
      <c r="N290" s="72" t="s">
        <v>597</v>
      </c>
      <c r="O290" s="72" t="s">
        <v>599</v>
      </c>
      <c r="P290" s="73" t="s">
        <v>33</v>
      </c>
      <c r="Q290" s="74">
        <v>2002</v>
      </c>
      <c r="R290" s="73" t="s">
        <v>35</v>
      </c>
      <c r="S290" s="72"/>
      <c r="T290" s="77" t="s">
        <v>34</v>
      </c>
      <c r="U290" s="76" t="s">
        <v>35</v>
      </c>
      <c r="V290" s="77" t="s">
        <v>36</v>
      </c>
      <c r="W290" s="77" t="s">
        <v>36</v>
      </c>
      <c r="X290" s="77" t="s">
        <v>37</v>
      </c>
      <c r="Y290" s="78" t="s">
        <v>38</v>
      </c>
      <c r="Z290" s="72"/>
      <c r="AA290" s="77">
        <v>400</v>
      </c>
      <c r="AB290" s="76" t="s">
        <v>50</v>
      </c>
      <c r="AC290" s="77" t="s">
        <v>36</v>
      </c>
      <c r="AD290" s="77" t="s">
        <v>36</v>
      </c>
      <c r="AE290" s="77">
        <v>6</v>
      </c>
      <c r="AF290" s="78" t="s">
        <v>39</v>
      </c>
      <c r="AG290" s="72"/>
      <c r="AH290" s="77">
        <v>4330862</v>
      </c>
      <c r="AI290" s="76" t="s">
        <v>52</v>
      </c>
      <c r="AJ290" s="76" t="s">
        <v>36</v>
      </c>
      <c r="AK290" t="str">
        <f>_xlfn.CONCAT(PlayerList[[#This Row],[First Name]]," ",PlayerList[[#This Row],[Surname]])</f>
        <v>Mark Burgess</v>
      </c>
      <c r="AM290" s="71">
        <f>PlayerList[[#This Row],[Code]]*1</f>
        <v>20833</v>
      </c>
      <c r="AN290" s="71" t="str">
        <f>VLOOKUP(PlayerList[[#This Row],[NZCF ID]],$AP$2:$AQ$3850,2,FALSE)</f>
        <v>M</v>
      </c>
      <c r="AP290" s="71">
        <v>20833</v>
      </c>
      <c r="AQ290" s="71" t="s">
        <v>29</v>
      </c>
    </row>
    <row r="291" spans="13:43" x14ac:dyDescent="0.3">
      <c r="M291" s="75">
        <v>11466</v>
      </c>
      <c r="N291" s="72" t="s">
        <v>4204</v>
      </c>
      <c r="O291" s="72" t="s">
        <v>4205</v>
      </c>
      <c r="P291" s="73" t="s">
        <v>49</v>
      </c>
      <c r="Q291" s="74">
        <v>1974</v>
      </c>
      <c r="R291" s="73" t="s">
        <v>124</v>
      </c>
      <c r="S291" s="72"/>
      <c r="T291" s="77">
        <v>1822</v>
      </c>
      <c r="U291" s="76" t="s">
        <v>35</v>
      </c>
      <c r="V291" s="77">
        <v>1</v>
      </c>
      <c r="W291" s="77">
        <v>4</v>
      </c>
      <c r="X291" s="77">
        <v>89</v>
      </c>
      <c r="Y291" s="78" t="s">
        <v>4167</v>
      </c>
      <c r="Z291" s="72"/>
      <c r="AA291" s="77">
        <v>1833</v>
      </c>
      <c r="AB291" s="76" t="s">
        <v>35</v>
      </c>
      <c r="AC291" s="77" t="s">
        <v>36</v>
      </c>
      <c r="AD291" s="77" t="s">
        <v>36</v>
      </c>
      <c r="AE291" s="77">
        <v>125</v>
      </c>
      <c r="AF291" s="78" t="s">
        <v>3587</v>
      </c>
      <c r="AG291" s="72"/>
      <c r="AH291" s="77">
        <v>4301374</v>
      </c>
      <c r="AI291" s="76" t="s">
        <v>52</v>
      </c>
      <c r="AJ291" s="76" t="s">
        <v>36</v>
      </c>
      <c r="AK291" t="str">
        <f>_xlfn.CONCAT(PlayerList[[#This Row],[First Name]]," ",PlayerList[[#This Row],[Surname]])</f>
        <v>Michael R Burn</v>
      </c>
      <c r="AM291" s="71">
        <f>PlayerList[[#This Row],[Code]]*1</f>
        <v>11466</v>
      </c>
      <c r="AN291" s="71" t="str">
        <f>VLOOKUP(PlayerList[[#This Row],[NZCF ID]],$AP$2:$AQ$3850,2,FALSE)</f>
        <v>M</v>
      </c>
      <c r="AP291" s="71">
        <v>11466</v>
      </c>
      <c r="AQ291" s="71" t="s">
        <v>29</v>
      </c>
    </row>
    <row r="292" spans="13:43" x14ac:dyDescent="0.3">
      <c r="M292" s="75">
        <v>20908</v>
      </c>
      <c r="N292" s="72" t="s">
        <v>600</v>
      </c>
      <c r="O292" s="72" t="s">
        <v>601</v>
      </c>
      <c r="P292" s="73" t="s">
        <v>161</v>
      </c>
      <c r="Q292" s="74">
        <v>2012</v>
      </c>
      <c r="R292" s="73" t="s">
        <v>135</v>
      </c>
      <c r="S292" s="72"/>
      <c r="T292" s="77" t="s">
        <v>34</v>
      </c>
      <c r="U292" s="76" t="s">
        <v>35</v>
      </c>
      <c r="V292" s="77" t="s">
        <v>36</v>
      </c>
      <c r="W292" s="77" t="s">
        <v>36</v>
      </c>
      <c r="X292" s="77" t="s">
        <v>37</v>
      </c>
      <c r="Y292" s="78" t="s">
        <v>38</v>
      </c>
      <c r="Z292" s="72"/>
      <c r="AA292" s="77">
        <v>763</v>
      </c>
      <c r="AB292" s="76" t="s">
        <v>35</v>
      </c>
      <c r="AC292" s="77">
        <v>1</v>
      </c>
      <c r="AD292" s="77">
        <v>6</v>
      </c>
      <c r="AE292" s="77">
        <v>24</v>
      </c>
      <c r="AF292" s="78" t="s">
        <v>4167</v>
      </c>
      <c r="AG292" s="72"/>
      <c r="AH292" s="77" t="s">
        <v>69</v>
      </c>
      <c r="AI292" s="76" t="s">
        <v>52</v>
      </c>
      <c r="AJ292" s="76" t="s">
        <v>36</v>
      </c>
      <c r="AK292" t="str">
        <f>_xlfn.CONCAT(PlayerList[[#This Row],[First Name]]," ",PlayerList[[#This Row],[Surname]])</f>
        <v>Tom Burnett</v>
      </c>
      <c r="AM292" s="71">
        <f>PlayerList[[#This Row],[Code]]*1</f>
        <v>20908</v>
      </c>
      <c r="AN292" s="71" t="str">
        <f>VLOOKUP(PlayerList[[#This Row],[NZCF ID]],$AP$2:$AQ$3850,2,FALSE)</f>
        <v>M</v>
      </c>
      <c r="AP292" s="71">
        <v>20908</v>
      </c>
      <c r="AQ292" s="71" t="s">
        <v>29</v>
      </c>
    </row>
    <row r="293" spans="13:43" x14ac:dyDescent="0.3">
      <c r="M293" s="75">
        <v>11300</v>
      </c>
      <c r="N293" s="72" t="s">
        <v>602</v>
      </c>
      <c r="O293" s="72" t="s">
        <v>603</v>
      </c>
      <c r="P293" s="73" t="s">
        <v>604</v>
      </c>
      <c r="Q293" s="74">
        <v>1972</v>
      </c>
      <c r="R293" s="73" t="s">
        <v>124</v>
      </c>
      <c r="S293" s="72"/>
      <c r="T293" s="77">
        <v>1872</v>
      </c>
      <c r="U293" s="76" t="s">
        <v>35</v>
      </c>
      <c r="V293" s="77" t="s">
        <v>36</v>
      </c>
      <c r="W293" s="77" t="s">
        <v>36</v>
      </c>
      <c r="X293" s="77">
        <v>402</v>
      </c>
      <c r="Y293" s="78" t="s">
        <v>169</v>
      </c>
      <c r="Z293" s="72"/>
      <c r="AA293" s="77">
        <v>1761</v>
      </c>
      <c r="AB293" s="76" t="s">
        <v>35</v>
      </c>
      <c r="AC293" s="77" t="s">
        <v>36</v>
      </c>
      <c r="AD293" s="77" t="s">
        <v>36</v>
      </c>
      <c r="AE293" s="77">
        <v>427</v>
      </c>
      <c r="AF293" s="78" t="s">
        <v>169</v>
      </c>
      <c r="AG293" s="72"/>
      <c r="AH293" s="77">
        <v>4300920</v>
      </c>
      <c r="AI293" s="76" t="s">
        <v>52</v>
      </c>
      <c r="AJ293" s="76" t="s">
        <v>36</v>
      </c>
      <c r="AK293" t="str">
        <f>_xlfn.CONCAT(PlayerList[[#This Row],[First Name]]," ",PlayerList[[#This Row],[Surname]])</f>
        <v>Christopher J Burns</v>
      </c>
      <c r="AM293" s="71">
        <f>PlayerList[[#This Row],[Code]]*1</f>
        <v>11300</v>
      </c>
      <c r="AN293" s="71" t="str">
        <f>VLOOKUP(PlayerList[[#This Row],[NZCF ID]],$AP$2:$AQ$3850,2,FALSE)</f>
        <v>M</v>
      </c>
      <c r="AP293" s="71">
        <v>11300</v>
      </c>
      <c r="AQ293" s="71" t="s">
        <v>29</v>
      </c>
    </row>
    <row r="294" spans="13:43" x14ac:dyDescent="0.3">
      <c r="M294" s="75">
        <v>11541</v>
      </c>
      <c r="N294" s="72" t="s">
        <v>602</v>
      </c>
      <c r="O294" s="72" t="s">
        <v>605</v>
      </c>
      <c r="P294" s="73" t="s">
        <v>426</v>
      </c>
      <c r="Q294" s="74">
        <v>1956</v>
      </c>
      <c r="R294" s="73" t="s">
        <v>119</v>
      </c>
      <c r="S294" s="72"/>
      <c r="T294" s="77">
        <v>1542</v>
      </c>
      <c r="U294" s="76" t="s">
        <v>35</v>
      </c>
      <c r="V294" s="77">
        <v>1</v>
      </c>
      <c r="W294" s="77">
        <v>2</v>
      </c>
      <c r="X294" s="77">
        <v>217</v>
      </c>
      <c r="Y294" s="78" t="s">
        <v>4167</v>
      </c>
      <c r="Z294" s="72"/>
      <c r="AA294" s="77">
        <v>1500</v>
      </c>
      <c r="AB294" s="76" t="s">
        <v>35</v>
      </c>
      <c r="AC294" s="77" t="s">
        <v>36</v>
      </c>
      <c r="AD294" s="77" t="s">
        <v>36</v>
      </c>
      <c r="AE294" s="77">
        <v>402</v>
      </c>
      <c r="AF294" s="78" t="s">
        <v>84</v>
      </c>
      <c r="AG294" s="72"/>
      <c r="AH294" s="77">
        <v>4307321</v>
      </c>
      <c r="AI294" s="76" t="s">
        <v>52</v>
      </c>
      <c r="AJ294" s="76" t="s">
        <v>36</v>
      </c>
      <c r="AK294" t="str">
        <f>_xlfn.CONCAT(PlayerList[[#This Row],[First Name]]," ",PlayerList[[#This Row],[Surname]])</f>
        <v>Guy Burns</v>
      </c>
      <c r="AM294" s="71">
        <f>PlayerList[[#This Row],[Code]]*1</f>
        <v>11541</v>
      </c>
      <c r="AN294" s="71" t="str">
        <f>VLOOKUP(PlayerList[[#This Row],[NZCF ID]],$AP$2:$AQ$3850,2,FALSE)</f>
        <v>M</v>
      </c>
      <c r="AP294" s="71">
        <v>11541</v>
      </c>
      <c r="AQ294" s="71" t="s">
        <v>29</v>
      </c>
    </row>
    <row r="295" spans="13:43" x14ac:dyDescent="0.3">
      <c r="M295" s="75">
        <v>11576</v>
      </c>
      <c r="N295" s="72" t="s">
        <v>606</v>
      </c>
      <c r="O295" s="72" t="s">
        <v>607</v>
      </c>
      <c r="P295" s="73" t="s">
        <v>74</v>
      </c>
      <c r="Q295" s="74">
        <v>1961</v>
      </c>
      <c r="R295" s="73" t="s">
        <v>124</v>
      </c>
      <c r="S295" s="72"/>
      <c r="T295" s="77">
        <v>1452</v>
      </c>
      <c r="U295" s="76" t="s">
        <v>35</v>
      </c>
      <c r="V295" s="77" t="s">
        <v>36</v>
      </c>
      <c r="W295" s="77" t="s">
        <v>36</v>
      </c>
      <c r="X295" s="77">
        <v>318</v>
      </c>
      <c r="Y295" s="78" t="s">
        <v>68</v>
      </c>
      <c r="Z295" s="72"/>
      <c r="AA295" s="77">
        <v>1390</v>
      </c>
      <c r="AB295" s="76" t="s">
        <v>35</v>
      </c>
      <c r="AC295" s="77" t="s">
        <v>36</v>
      </c>
      <c r="AD295" s="77" t="s">
        <v>36</v>
      </c>
      <c r="AE295" s="77">
        <v>50</v>
      </c>
      <c r="AF295" s="78" t="s">
        <v>90</v>
      </c>
      <c r="AG295" s="72"/>
      <c r="AH295" s="77">
        <v>4308239</v>
      </c>
      <c r="AI295" s="76" t="s">
        <v>52</v>
      </c>
      <c r="AJ295" s="76" t="s">
        <v>36</v>
      </c>
      <c r="AK295" t="str">
        <f>_xlfn.CONCAT(PlayerList[[#This Row],[First Name]]," ",PlayerList[[#This Row],[Surname]])</f>
        <v>Grant L Burrows</v>
      </c>
      <c r="AM295" s="71">
        <f>PlayerList[[#This Row],[Code]]*1</f>
        <v>11576</v>
      </c>
      <c r="AN295" s="71" t="str">
        <f>VLOOKUP(PlayerList[[#This Row],[NZCF ID]],$AP$2:$AQ$3850,2,FALSE)</f>
        <v>M</v>
      </c>
      <c r="AP295" s="71">
        <v>11576</v>
      </c>
      <c r="AQ295" s="71" t="s">
        <v>29</v>
      </c>
    </row>
    <row r="296" spans="13:43" x14ac:dyDescent="0.3">
      <c r="M296" s="75">
        <v>15663</v>
      </c>
      <c r="N296" s="72" t="s">
        <v>608</v>
      </c>
      <c r="O296" s="72" t="s">
        <v>139</v>
      </c>
      <c r="P296" s="73" t="s">
        <v>127</v>
      </c>
      <c r="Q296" s="74">
        <v>1995</v>
      </c>
      <c r="R296" s="73" t="s">
        <v>35</v>
      </c>
      <c r="S296" s="72"/>
      <c r="T296" s="77" t="s">
        <v>34</v>
      </c>
      <c r="U296" s="76" t="s">
        <v>35</v>
      </c>
      <c r="V296" s="77" t="s">
        <v>36</v>
      </c>
      <c r="W296" s="77" t="s">
        <v>36</v>
      </c>
      <c r="X296" s="77" t="s">
        <v>37</v>
      </c>
      <c r="Y296" s="78" t="s">
        <v>38</v>
      </c>
      <c r="Z296" s="72"/>
      <c r="AA296" s="77">
        <v>973</v>
      </c>
      <c r="AB296" s="76" t="s">
        <v>35</v>
      </c>
      <c r="AC296" s="77" t="s">
        <v>36</v>
      </c>
      <c r="AD296" s="77" t="s">
        <v>36</v>
      </c>
      <c r="AE296" s="77">
        <v>75</v>
      </c>
      <c r="AF296" s="78" t="s">
        <v>169</v>
      </c>
      <c r="AG296" s="72"/>
      <c r="AH296" s="77">
        <v>4307801</v>
      </c>
      <c r="AI296" s="76" t="s">
        <v>52</v>
      </c>
      <c r="AJ296" s="76" t="s">
        <v>36</v>
      </c>
      <c r="AK296" t="str">
        <f>_xlfn.CONCAT(PlayerList[[#This Row],[First Name]]," ",PlayerList[[#This Row],[Surname]])</f>
        <v>James Burt</v>
      </c>
      <c r="AM296" s="71">
        <f>PlayerList[[#This Row],[Code]]*1</f>
        <v>15663</v>
      </c>
      <c r="AN296" s="71" t="str">
        <f>VLOOKUP(PlayerList[[#This Row],[NZCF ID]],$AP$2:$AQ$3850,2,FALSE)</f>
        <v>M</v>
      </c>
      <c r="AP296" s="71">
        <v>15663</v>
      </c>
      <c r="AQ296" s="71" t="s">
        <v>29</v>
      </c>
    </row>
    <row r="297" spans="13:43" x14ac:dyDescent="0.3">
      <c r="M297" s="75">
        <v>18708</v>
      </c>
      <c r="N297" s="72" t="s">
        <v>609</v>
      </c>
      <c r="O297" s="72" t="s">
        <v>259</v>
      </c>
      <c r="P297" s="73" t="s">
        <v>167</v>
      </c>
      <c r="Q297" s="74">
        <v>2011</v>
      </c>
      <c r="R297" s="73" t="s">
        <v>135</v>
      </c>
      <c r="S297" s="72"/>
      <c r="T297" s="77" t="s">
        <v>34</v>
      </c>
      <c r="U297" s="76" t="s">
        <v>35</v>
      </c>
      <c r="V297" s="77" t="s">
        <v>36</v>
      </c>
      <c r="W297" s="77" t="s">
        <v>36</v>
      </c>
      <c r="X297" s="77" t="s">
        <v>37</v>
      </c>
      <c r="Y297" s="78" t="s">
        <v>38</v>
      </c>
      <c r="Z297" s="72"/>
      <c r="AA297" s="77">
        <v>515</v>
      </c>
      <c r="AB297" s="76" t="s">
        <v>50</v>
      </c>
      <c r="AC297" s="77" t="s">
        <v>36</v>
      </c>
      <c r="AD297" s="77" t="s">
        <v>36</v>
      </c>
      <c r="AE297" s="77">
        <v>19</v>
      </c>
      <c r="AF297" s="78" t="s">
        <v>154</v>
      </c>
      <c r="AG297" s="72"/>
      <c r="AH297" s="77">
        <v>4320492</v>
      </c>
      <c r="AI297" s="76" t="s">
        <v>52</v>
      </c>
      <c r="AJ297" s="76" t="s">
        <v>36</v>
      </c>
      <c r="AK297" t="str">
        <f>_xlfn.CONCAT(PlayerList[[#This Row],[First Name]]," ",PlayerList[[#This Row],[Surname]])</f>
        <v>Sam Burton</v>
      </c>
      <c r="AM297" s="71">
        <f>PlayerList[[#This Row],[Code]]*1</f>
        <v>18708</v>
      </c>
      <c r="AN297" s="71" t="str">
        <f>VLOOKUP(PlayerList[[#This Row],[NZCF ID]],$AP$2:$AQ$3850,2,FALSE)</f>
        <v>M</v>
      </c>
      <c r="AP297" s="71">
        <v>18708</v>
      </c>
      <c r="AQ297" s="71" t="s">
        <v>29</v>
      </c>
    </row>
    <row r="298" spans="13:43" x14ac:dyDescent="0.3">
      <c r="M298" s="75">
        <v>18523</v>
      </c>
      <c r="N298" s="72" t="s">
        <v>610</v>
      </c>
      <c r="O298" s="72" t="s">
        <v>402</v>
      </c>
      <c r="P298" s="73" t="s">
        <v>33</v>
      </c>
      <c r="Q298" s="74">
        <v>2010</v>
      </c>
      <c r="R298" s="73" t="s">
        <v>135</v>
      </c>
      <c r="S298" s="72"/>
      <c r="T298" s="77" t="s">
        <v>34</v>
      </c>
      <c r="U298" s="76" t="s">
        <v>35</v>
      </c>
      <c r="V298" s="77" t="s">
        <v>36</v>
      </c>
      <c r="W298" s="77" t="s">
        <v>36</v>
      </c>
      <c r="X298" s="77" t="s">
        <v>37</v>
      </c>
      <c r="Y298" s="78" t="s">
        <v>38</v>
      </c>
      <c r="Z298" s="72"/>
      <c r="AA298" s="77">
        <v>784</v>
      </c>
      <c r="AB298" s="76" t="s">
        <v>50</v>
      </c>
      <c r="AC298" s="77" t="s">
        <v>36</v>
      </c>
      <c r="AD298" s="77" t="s">
        <v>36</v>
      </c>
      <c r="AE298" s="77">
        <v>7</v>
      </c>
      <c r="AF298" s="78" t="s">
        <v>51</v>
      </c>
      <c r="AG298" s="72"/>
      <c r="AH298" s="77" t="s">
        <v>69</v>
      </c>
      <c r="AI298" s="76" t="s">
        <v>52</v>
      </c>
      <c r="AJ298" s="76" t="s">
        <v>36</v>
      </c>
      <c r="AK298" t="str">
        <f>_xlfn.CONCAT(PlayerList[[#This Row],[First Name]]," ",PlayerList[[#This Row],[Surname]])</f>
        <v>Callum Busfield</v>
      </c>
      <c r="AM298" s="71">
        <f>PlayerList[[#This Row],[Code]]*1</f>
        <v>18523</v>
      </c>
      <c r="AN298" s="71" t="str">
        <f>VLOOKUP(PlayerList[[#This Row],[NZCF ID]],$AP$2:$AQ$3850,2,FALSE)</f>
        <v>M</v>
      </c>
      <c r="AP298" s="71">
        <v>18523</v>
      </c>
      <c r="AQ298" s="71" t="s">
        <v>29</v>
      </c>
    </row>
    <row r="299" spans="13:43" x14ac:dyDescent="0.3">
      <c r="M299" s="75">
        <v>19171</v>
      </c>
      <c r="N299" s="72" t="s">
        <v>611</v>
      </c>
      <c r="O299" s="72" t="s">
        <v>612</v>
      </c>
      <c r="P299" s="73" t="s">
        <v>33</v>
      </c>
      <c r="Q299" s="74" t="s">
        <v>37</v>
      </c>
      <c r="R299" s="73" t="s">
        <v>35</v>
      </c>
      <c r="S299" s="72"/>
      <c r="T299" s="77" t="s">
        <v>34</v>
      </c>
      <c r="U299" s="76" t="s">
        <v>35</v>
      </c>
      <c r="V299" s="77" t="s">
        <v>36</v>
      </c>
      <c r="W299" s="77" t="s">
        <v>36</v>
      </c>
      <c r="X299" s="77" t="s">
        <v>37</v>
      </c>
      <c r="Y299" s="78" t="s">
        <v>38</v>
      </c>
      <c r="Z299" s="72"/>
      <c r="AA299" s="77">
        <v>400</v>
      </c>
      <c r="AB299" s="76" t="s">
        <v>50</v>
      </c>
      <c r="AC299" s="77" t="s">
        <v>36</v>
      </c>
      <c r="AD299" s="77" t="s">
        <v>36</v>
      </c>
      <c r="AE299" s="77">
        <v>6</v>
      </c>
      <c r="AF299" s="78" t="s">
        <v>154</v>
      </c>
      <c r="AG299" s="72"/>
      <c r="AH299" s="77" t="s">
        <v>69</v>
      </c>
      <c r="AI299" s="76" t="s">
        <v>52</v>
      </c>
      <c r="AJ299" s="76" t="s">
        <v>36</v>
      </c>
      <c r="AK299" t="str">
        <f>_xlfn.CONCAT(PlayerList[[#This Row],[First Name]]," ",PlayerList[[#This Row],[Surname]])</f>
        <v>Riley Buswell</v>
      </c>
      <c r="AM299" s="71">
        <f>PlayerList[[#This Row],[Code]]*1</f>
        <v>19171</v>
      </c>
      <c r="AN299" s="71" t="str">
        <f>VLOOKUP(PlayerList[[#This Row],[NZCF ID]],$AP$2:$AQ$3850,2,FALSE)</f>
        <v>M</v>
      </c>
      <c r="AP299" s="71">
        <v>19171</v>
      </c>
      <c r="AQ299" s="71" t="s">
        <v>29</v>
      </c>
    </row>
    <row r="300" spans="13:43" x14ac:dyDescent="0.3">
      <c r="M300" s="75">
        <v>19923</v>
      </c>
      <c r="N300" s="72" t="s">
        <v>613</v>
      </c>
      <c r="O300" s="72" t="s">
        <v>614</v>
      </c>
      <c r="P300" s="73" t="s">
        <v>161</v>
      </c>
      <c r="Q300" s="74">
        <v>2013</v>
      </c>
      <c r="R300" s="73" t="s">
        <v>135</v>
      </c>
      <c r="S300" s="72"/>
      <c r="T300" s="77">
        <v>909</v>
      </c>
      <c r="U300" s="76" t="s">
        <v>50</v>
      </c>
      <c r="V300" s="77" t="s">
        <v>36</v>
      </c>
      <c r="W300" s="77" t="s">
        <v>36</v>
      </c>
      <c r="X300" s="77">
        <v>5</v>
      </c>
      <c r="Y300" s="78" t="s">
        <v>150</v>
      </c>
      <c r="Z300" s="72"/>
      <c r="AA300" s="77">
        <v>990</v>
      </c>
      <c r="AB300" s="76" t="s">
        <v>35</v>
      </c>
      <c r="AC300" s="77" t="s">
        <v>36</v>
      </c>
      <c r="AD300" s="77" t="s">
        <v>36</v>
      </c>
      <c r="AE300" s="77">
        <v>34</v>
      </c>
      <c r="AF300" s="78" t="s">
        <v>150</v>
      </c>
      <c r="AG300" s="72"/>
      <c r="AH300" s="77" t="s">
        <v>69</v>
      </c>
      <c r="AI300" s="76" t="s">
        <v>52</v>
      </c>
      <c r="AJ300" s="76" t="s">
        <v>36</v>
      </c>
      <c r="AK300" t="str">
        <f>_xlfn.CONCAT(PlayerList[[#This Row],[First Name]]," ",PlayerList[[#This Row],[Surname]])</f>
        <v>Eli Butcher</v>
      </c>
      <c r="AM300" s="71">
        <f>PlayerList[[#This Row],[Code]]*1</f>
        <v>19923</v>
      </c>
      <c r="AN300" s="71" t="str">
        <f>VLOOKUP(PlayerList[[#This Row],[NZCF ID]],$AP$2:$AQ$3850,2,FALSE)</f>
        <v>M</v>
      </c>
      <c r="AP300" s="71">
        <v>19923</v>
      </c>
      <c r="AQ300" s="71" t="s">
        <v>29</v>
      </c>
    </row>
    <row r="301" spans="13:43" x14ac:dyDescent="0.3">
      <c r="M301" s="75">
        <v>19072</v>
      </c>
      <c r="N301" s="72" t="s">
        <v>615</v>
      </c>
      <c r="O301" s="72" t="s">
        <v>573</v>
      </c>
      <c r="P301" s="73" t="s">
        <v>115</v>
      </c>
      <c r="Q301" s="74">
        <v>2007</v>
      </c>
      <c r="R301" s="73" t="s">
        <v>135</v>
      </c>
      <c r="S301" s="72"/>
      <c r="T301" s="77">
        <v>1125</v>
      </c>
      <c r="U301" s="76" t="s">
        <v>50</v>
      </c>
      <c r="V301" s="77" t="s">
        <v>36</v>
      </c>
      <c r="W301" s="77" t="s">
        <v>36</v>
      </c>
      <c r="X301" s="77">
        <v>11</v>
      </c>
      <c r="Y301" s="78" t="s">
        <v>281</v>
      </c>
      <c r="Z301" s="72"/>
      <c r="AA301" s="77">
        <v>1293</v>
      </c>
      <c r="AB301" s="76" t="s">
        <v>50</v>
      </c>
      <c r="AC301" s="77" t="s">
        <v>36</v>
      </c>
      <c r="AD301" s="77" t="s">
        <v>36</v>
      </c>
      <c r="AE301" s="77">
        <v>8</v>
      </c>
      <c r="AF301" s="78" t="s">
        <v>96</v>
      </c>
      <c r="AG301" s="72"/>
      <c r="AH301" s="77">
        <v>4324137</v>
      </c>
      <c r="AI301" s="76" t="s">
        <v>52</v>
      </c>
      <c r="AJ301" s="76" t="s">
        <v>36</v>
      </c>
      <c r="AK301" t="str">
        <f>_xlfn.CONCAT(PlayerList[[#This Row],[First Name]]," ",PlayerList[[#This Row],[Surname]])</f>
        <v>Joseph Butson</v>
      </c>
      <c r="AM301" s="71">
        <f>PlayerList[[#This Row],[Code]]*1</f>
        <v>19072</v>
      </c>
      <c r="AN301" s="71" t="str">
        <f>VLOOKUP(PlayerList[[#This Row],[NZCF ID]],$AP$2:$AQ$3850,2,FALSE)</f>
        <v>M</v>
      </c>
      <c r="AP301" s="71">
        <v>19072</v>
      </c>
      <c r="AQ301" s="71" t="s">
        <v>29</v>
      </c>
    </row>
    <row r="302" spans="13:43" x14ac:dyDescent="0.3">
      <c r="M302" s="75">
        <v>20572</v>
      </c>
      <c r="N302" s="72" t="s">
        <v>616</v>
      </c>
      <c r="O302" s="72" t="s">
        <v>421</v>
      </c>
      <c r="P302" s="73" t="s">
        <v>161</v>
      </c>
      <c r="Q302" s="74">
        <v>2014</v>
      </c>
      <c r="R302" s="73" t="s">
        <v>135</v>
      </c>
      <c r="S302" s="72"/>
      <c r="T302" s="77" t="s">
        <v>34</v>
      </c>
      <c r="U302" s="76" t="s">
        <v>35</v>
      </c>
      <c r="V302" s="77" t="s">
        <v>36</v>
      </c>
      <c r="W302" s="77" t="s">
        <v>36</v>
      </c>
      <c r="X302" s="77" t="s">
        <v>37</v>
      </c>
      <c r="Y302" s="78" t="s">
        <v>38</v>
      </c>
      <c r="Z302" s="72"/>
      <c r="AA302" s="77">
        <v>808</v>
      </c>
      <c r="AB302" s="76" t="s">
        <v>50</v>
      </c>
      <c r="AC302" s="77" t="s">
        <v>36</v>
      </c>
      <c r="AD302" s="77" t="s">
        <v>36</v>
      </c>
      <c r="AE302" s="77">
        <v>4</v>
      </c>
      <c r="AF302" s="78" t="s">
        <v>61</v>
      </c>
      <c r="AG302" s="72"/>
      <c r="AH302" s="77" t="s">
        <v>69</v>
      </c>
      <c r="AI302" s="76" t="s">
        <v>52</v>
      </c>
      <c r="AJ302" s="76" t="s">
        <v>36</v>
      </c>
      <c r="AK302" t="str">
        <f>_xlfn.CONCAT(PlayerList[[#This Row],[First Name]]," ",PlayerList[[#This Row],[Surname]])</f>
        <v>Daniel Byrne</v>
      </c>
      <c r="AM302" s="71">
        <f>PlayerList[[#This Row],[Code]]*1</f>
        <v>20572</v>
      </c>
      <c r="AN302" s="71" t="str">
        <f>VLOOKUP(PlayerList[[#This Row],[NZCF ID]],$AP$2:$AQ$3850,2,FALSE)</f>
        <v>M</v>
      </c>
      <c r="AP302" s="71">
        <v>20572</v>
      </c>
      <c r="AQ302" s="71" t="s">
        <v>29</v>
      </c>
    </row>
    <row r="303" spans="13:43" x14ac:dyDescent="0.3">
      <c r="M303" s="75">
        <v>20801</v>
      </c>
      <c r="N303" s="72" t="s">
        <v>617</v>
      </c>
      <c r="O303" s="72" t="s">
        <v>416</v>
      </c>
      <c r="P303" s="73" t="s">
        <v>49</v>
      </c>
      <c r="Q303" s="74">
        <v>2015</v>
      </c>
      <c r="R303" s="73" t="s">
        <v>135</v>
      </c>
      <c r="S303" s="72"/>
      <c r="T303" s="77" t="s">
        <v>34</v>
      </c>
      <c r="U303" s="76" t="s">
        <v>35</v>
      </c>
      <c r="V303" s="77" t="s">
        <v>36</v>
      </c>
      <c r="W303" s="77" t="s">
        <v>36</v>
      </c>
      <c r="X303" s="77" t="s">
        <v>37</v>
      </c>
      <c r="Y303" s="78" t="s">
        <v>38</v>
      </c>
      <c r="Z303" s="72"/>
      <c r="AA303" s="77">
        <v>560</v>
      </c>
      <c r="AB303" s="76" t="s">
        <v>50</v>
      </c>
      <c r="AC303" s="77" t="s">
        <v>36</v>
      </c>
      <c r="AD303" s="77" t="s">
        <v>36</v>
      </c>
      <c r="AE303" s="77">
        <v>5</v>
      </c>
      <c r="AF303" s="78" t="s">
        <v>39</v>
      </c>
      <c r="AG303" s="72"/>
      <c r="AH303" s="77">
        <v>4330498</v>
      </c>
      <c r="AI303" s="76" t="s">
        <v>52</v>
      </c>
      <c r="AJ303" s="76" t="s">
        <v>36</v>
      </c>
      <c r="AK303" t="str">
        <f>_xlfn.CONCAT(PlayerList[[#This Row],[First Name]]," ",PlayerList[[#This Row],[Surname]])</f>
        <v>Noah Caccioppoli</v>
      </c>
      <c r="AM303" s="71">
        <f>PlayerList[[#This Row],[Code]]*1</f>
        <v>20801</v>
      </c>
      <c r="AN303" s="71" t="str">
        <f>VLOOKUP(PlayerList[[#This Row],[NZCF ID]],$AP$2:$AQ$3850,2,FALSE)</f>
        <v>M</v>
      </c>
      <c r="AP303" s="71">
        <v>20801</v>
      </c>
      <c r="AQ303" s="71" t="s">
        <v>29</v>
      </c>
    </row>
    <row r="304" spans="13:43" x14ac:dyDescent="0.3">
      <c r="M304" s="75">
        <v>18583</v>
      </c>
      <c r="N304" s="72" t="s">
        <v>618</v>
      </c>
      <c r="O304" s="72" t="s">
        <v>89</v>
      </c>
      <c r="P304" s="73" t="s">
        <v>190</v>
      </c>
      <c r="Q304" s="74" t="s">
        <v>37</v>
      </c>
      <c r="R304" s="73" t="s">
        <v>35</v>
      </c>
      <c r="S304" s="72"/>
      <c r="T304" s="77" t="s">
        <v>34</v>
      </c>
      <c r="U304" s="76" t="s">
        <v>35</v>
      </c>
      <c r="V304" s="77" t="s">
        <v>36</v>
      </c>
      <c r="W304" s="77" t="s">
        <v>36</v>
      </c>
      <c r="X304" s="77" t="s">
        <v>37</v>
      </c>
      <c r="Y304" s="78" t="s">
        <v>38</v>
      </c>
      <c r="Z304" s="72"/>
      <c r="AA304" s="77">
        <v>818</v>
      </c>
      <c r="AB304" s="76" t="s">
        <v>50</v>
      </c>
      <c r="AC304" s="77" t="s">
        <v>36</v>
      </c>
      <c r="AD304" s="77" t="s">
        <v>36</v>
      </c>
      <c r="AE304" s="77">
        <v>3</v>
      </c>
      <c r="AF304" s="78" t="s">
        <v>68</v>
      </c>
      <c r="AG304" s="72"/>
      <c r="AH304" s="77" t="s">
        <v>69</v>
      </c>
      <c r="AI304" s="76" t="s">
        <v>52</v>
      </c>
      <c r="AJ304" s="76" t="s">
        <v>36</v>
      </c>
      <c r="AK304" t="str">
        <f>_xlfn.CONCAT(PlayerList[[#This Row],[First Name]]," ",PlayerList[[#This Row],[Surname]])</f>
        <v>William Cahill</v>
      </c>
      <c r="AM304" s="71">
        <f>PlayerList[[#This Row],[Code]]*1</f>
        <v>18583</v>
      </c>
      <c r="AN304" s="71" t="str">
        <f>VLOOKUP(PlayerList[[#This Row],[NZCF ID]],$AP$2:$AQ$3850,2,FALSE)</f>
        <v>M</v>
      </c>
      <c r="AP304" s="71">
        <v>18583</v>
      </c>
      <c r="AQ304" s="71" t="s">
        <v>29</v>
      </c>
    </row>
    <row r="305" spans="13:43" x14ac:dyDescent="0.3">
      <c r="M305" s="75">
        <v>15483</v>
      </c>
      <c r="N305" s="72" t="s">
        <v>619</v>
      </c>
      <c r="O305" s="72" t="s">
        <v>247</v>
      </c>
      <c r="P305" s="73" t="s">
        <v>161</v>
      </c>
      <c r="Q305" s="74">
        <v>2002</v>
      </c>
      <c r="R305" s="73" t="s">
        <v>35</v>
      </c>
      <c r="S305" s="72"/>
      <c r="T305" s="77">
        <v>1499</v>
      </c>
      <c r="U305" s="76" t="s">
        <v>35</v>
      </c>
      <c r="V305" s="77" t="s">
        <v>36</v>
      </c>
      <c r="W305" s="77" t="s">
        <v>36</v>
      </c>
      <c r="X305" s="77">
        <v>138</v>
      </c>
      <c r="Y305" s="78" t="s">
        <v>168</v>
      </c>
      <c r="Z305" s="72"/>
      <c r="AA305" s="77">
        <v>1534</v>
      </c>
      <c r="AB305" s="76" t="s">
        <v>35</v>
      </c>
      <c r="AC305" s="77" t="s">
        <v>36</v>
      </c>
      <c r="AD305" s="77" t="s">
        <v>36</v>
      </c>
      <c r="AE305" s="77">
        <v>37</v>
      </c>
      <c r="AF305" s="78" t="s">
        <v>2121</v>
      </c>
      <c r="AG305" s="72"/>
      <c r="AH305" s="77" t="s">
        <v>69</v>
      </c>
      <c r="AI305" s="76" t="s">
        <v>52</v>
      </c>
      <c r="AJ305" s="76" t="s">
        <v>36</v>
      </c>
      <c r="AK305" t="str">
        <f>_xlfn.CONCAT(PlayerList[[#This Row],[First Name]]," ",PlayerList[[#This Row],[Surname]])</f>
        <v>Andrew Cai</v>
      </c>
      <c r="AM305" s="71">
        <f>PlayerList[[#This Row],[Code]]*1</f>
        <v>15483</v>
      </c>
      <c r="AN305" s="71" t="str">
        <f>VLOOKUP(PlayerList[[#This Row],[NZCF ID]],$AP$2:$AQ$3850,2,FALSE)</f>
        <v>M</v>
      </c>
      <c r="AP305" s="71">
        <v>15483</v>
      </c>
      <c r="AQ305" s="71" t="s">
        <v>29</v>
      </c>
    </row>
    <row r="306" spans="13:43" x14ac:dyDescent="0.3">
      <c r="M306" s="75">
        <v>18765</v>
      </c>
      <c r="N306" s="72" t="s">
        <v>619</v>
      </c>
      <c r="O306" s="72" t="s">
        <v>620</v>
      </c>
      <c r="P306" s="73" t="s">
        <v>167</v>
      </c>
      <c r="Q306" s="74">
        <v>2014</v>
      </c>
      <c r="R306" s="73" t="s">
        <v>135</v>
      </c>
      <c r="S306" s="72"/>
      <c r="T306" s="77" t="s">
        <v>34</v>
      </c>
      <c r="U306" s="76" t="s">
        <v>35</v>
      </c>
      <c r="V306" s="77" t="s">
        <v>36</v>
      </c>
      <c r="W306" s="77" t="s">
        <v>36</v>
      </c>
      <c r="X306" s="77" t="s">
        <v>37</v>
      </c>
      <c r="Y306" s="78" t="s">
        <v>38</v>
      </c>
      <c r="Z306" s="72"/>
      <c r="AA306" s="77">
        <v>400</v>
      </c>
      <c r="AB306" s="76" t="s">
        <v>50</v>
      </c>
      <c r="AC306" s="77" t="s">
        <v>36</v>
      </c>
      <c r="AD306" s="77" t="s">
        <v>36</v>
      </c>
      <c r="AE306" s="77">
        <v>11</v>
      </c>
      <c r="AF306" s="78" t="s">
        <v>96</v>
      </c>
      <c r="AG306" s="72"/>
      <c r="AH306" s="77" t="s">
        <v>69</v>
      </c>
      <c r="AI306" s="76" t="s">
        <v>52</v>
      </c>
      <c r="AJ306" s="76" t="s">
        <v>36</v>
      </c>
      <c r="AK306" t="str">
        <f>_xlfn.CONCAT(PlayerList[[#This Row],[First Name]]," ",PlayerList[[#This Row],[Surname]])</f>
        <v>Locklain Cai</v>
      </c>
      <c r="AM306" s="71">
        <f>PlayerList[[#This Row],[Code]]*1</f>
        <v>18765</v>
      </c>
      <c r="AN306" s="71" t="str">
        <f>VLOOKUP(PlayerList[[#This Row],[NZCF ID]],$AP$2:$AQ$3850,2,FALSE)</f>
        <v>M</v>
      </c>
      <c r="AP306" s="71">
        <v>18765</v>
      </c>
      <c r="AQ306" s="71" t="s">
        <v>29</v>
      </c>
    </row>
    <row r="307" spans="13:43" x14ac:dyDescent="0.3">
      <c r="M307" s="75">
        <v>19012</v>
      </c>
      <c r="N307" s="72" t="s">
        <v>619</v>
      </c>
      <c r="O307" s="72" t="s">
        <v>621</v>
      </c>
      <c r="P307" s="73" t="s">
        <v>33</v>
      </c>
      <c r="Q307" s="74">
        <v>2013</v>
      </c>
      <c r="R307" s="73" t="s">
        <v>135</v>
      </c>
      <c r="S307" s="72"/>
      <c r="T307" s="77" t="s">
        <v>34</v>
      </c>
      <c r="U307" s="76" t="s">
        <v>35</v>
      </c>
      <c r="V307" s="77" t="s">
        <v>36</v>
      </c>
      <c r="W307" s="77" t="s">
        <v>36</v>
      </c>
      <c r="X307" s="77" t="s">
        <v>37</v>
      </c>
      <c r="Y307" s="78" t="s">
        <v>38</v>
      </c>
      <c r="Z307" s="72"/>
      <c r="AA307" s="77">
        <v>541</v>
      </c>
      <c r="AB307" s="76" t="s">
        <v>35</v>
      </c>
      <c r="AC307" s="77" t="s">
        <v>36</v>
      </c>
      <c r="AD307" s="77" t="s">
        <v>36</v>
      </c>
      <c r="AE307" s="77">
        <v>34</v>
      </c>
      <c r="AF307" s="78" t="s">
        <v>281</v>
      </c>
      <c r="AG307" s="72"/>
      <c r="AH307" s="77" t="s">
        <v>69</v>
      </c>
      <c r="AI307" s="76" t="s">
        <v>52</v>
      </c>
      <c r="AJ307" s="76" t="s">
        <v>36</v>
      </c>
      <c r="AK307" t="str">
        <f>_xlfn.CONCAT(PlayerList[[#This Row],[First Name]]," ",PlayerList[[#This Row],[Surname]])</f>
        <v>Rex Dongchen Cai</v>
      </c>
      <c r="AM307" s="71">
        <f>PlayerList[[#This Row],[Code]]*1</f>
        <v>19012</v>
      </c>
      <c r="AN307" s="71" t="str">
        <f>VLOOKUP(PlayerList[[#This Row],[NZCF ID]],$AP$2:$AQ$3850,2,FALSE)</f>
        <v>M</v>
      </c>
      <c r="AP307" s="71">
        <v>19012</v>
      </c>
      <c r="AQ307" s="71" t="s">
        <v>29</v>
      </c>
    </row>
    <row r="308" spans="13:43" x14ac:dyDescent="0.3">
      <c r="M308" s="75">
        <v>16337</v>
      </c>
      <c r="N308" s="72" t="s">
        <v>619</v>
      </c>
      <c r="O308" s="72" t="s">
        <v>257</v>
      </c>
      <c r="P308" s="73" t="s">
        <v>74</v>
      </c>
      <c r="Q308" s="74">
        <v>2008</v>
      </c>
      <c r="R308" s="73" t="s">
        <v>135</v>
      </c>
      <c r="S308" s="72"/>
      <c r="T308" s="77">
        <v>1126</v>
      </c>
      <c r="U308" s="76" t="s">
        <v>35</v>
      </c>
      <c r="V308" s="77" t="s">
        <v>36</v>
      </c>
      <c r="W308" s="77" t="s">
        <v>36</v>
      </c>
      <c r="X308" s="77">
        <v>103</v>
      </c>
      <c r="Y308" s="78" t="s">
        <v>212</v>
      </c>
      <c r="Z308" s="72"/>
      <c r="AA308" s="77">
        <v>1283</v>
      </c>
      <c r="AB308" s="76" t="s">
        <v>35</v>
      </c>
      <c r="AC308" s="77" t="s">
        <v>36</v>
      </c>
      <c r="AD308" s="77" t="s">
        <v>36</v>
      </c>
      <c r="AE308" s="77">
        <v>133</v>
      </c>
      <c r="AF308" s="78" t="s">
        <v>51</v>
      </c>
      <c r="AG308" s="72"/>
      <c r="AH308" s="77">
        <v>4310101</v>
      </c>
      <c r="AI308" s="76" t="s">
        <v>52</v>
      </c>
      <c r="AJ308" s="76" t="s">
        <v>36</v>
      </c>
      <c r="AK308" t="str">
        <f>_xlfn.CONCAT(PlayerList[[#This Row],[First Name]]," ",PlayerList[[#This Row],[Surname]])</f>
        <v>Vincent Cai</v>
      </c>
      <c r="AM308" s="71">
        <f>PlayerList[[#This Row],[Code]]*1</f>
        <v>16337</v>
      </c>
      <c r="AN308" s="71" t="str">
        <f>VLOOKUP(PlayerList[[#This Row],[NZCF ID]],$AP$2:$AQ$3850,2,FALSE)</f>
        <v>M</v>
      </c>
      <c r="AP308" s="71">
        <v>16337</v>
      </c>
      <c r="AQ308" s="71" t="s">
        <v>29</v>
      </c>
    </row>
    <row r="309" spans="13:43" x14ac:dyDescent="0.3">
      <c r="M309" s="75">
        <v>18270</v>
      </c>
      <c r="N309" s="72" t="s">
        <v>619</v>
      </c>
      <c r="O309" s="72" t="s">
        <v>622</v>
      </c>
      <c r="P309" s="73" t="s">
        <v>33</v>
      </c>
      <c r="Q309" s="74">
        <v>2008</v>
      </c>
      <c r="R309" s="73" t="s">
        <v>135</v>
      </c>
      <c r="S309" s="72"/>
      <c r="T309" s="77" t="s">
        <v>34</v>
      </c>
      <c r="U309" s="76" t="s">
        <v>35</v>
      </c>
      <c r="V309" s="77" t="s">
        <v>36</v>
      </c>
      <c r="W309" s="77" t="s">
        <v>36</v>
      </c>
      <c r="X309" s="77" t="s">
        <v>37</v>
      </c>
      <c r="Y309" s="78" t="s">
        <v>38</v>
      </c>
      <c r="Z309" s="72"/>
      <c r="AA309" s="77">
        <v>400</v>
      </c>
      <c r="AB309" s="76" t="s">
        <v>50</v>
      </c>
      <c r="AC309" s="77" t="s">
        <v>36</v>
      </c>
      <c r="AD309" s="77" t="s">
        <v>36</v>
      </c>
      <c r="AE309" s="77">
        <v>6</v>
      </c>
      <c r="AF309" s="78" t="s">
        <v>68</v>
      </c>
      <c r="AG309" s="72"/>
      <c r="AH309" s="77">
        <v>4318013</v>
      </c>
      <c r="AI309" s="76" t="s">
        <v>52</v>
      </c>
      <c r="AJ309" s="76" t="s">
        <v>36</v>
      </c>
      <c r="AK309" t="str">
        <f>_xlfn.CONCAT(PlayerList[[#This Row],[First Name]]," ",PlayerList[[#This Row],[Surname]])</f>
        <v>Yinuo Cai</v>
      </c>
      <c r="AM309" s="71">
        <f>PlayerList[[#This Row],[Code]]*1</f>
        <v>18270</v>
      </c>
      <c r="AN309" s="71" t="str">
        <f>VLOOKUP(PlayerList[[#This Row],[NZCF ID]],$AP$2:$AQ$3850,2,FALSE)</f>
        <v>F</v>
      </c>
      <c r="AP309" s="71">
        <v>18270</v>
      </c>
      <c r="AQ309" s="71" t="s">
        <v>45</v>
      </c>
    </row>
    <row r="310" spans="13:43" x14ac:dyDescent="0.3">
      <c r="M310" s="75">
        <v>20363</v>
      </c>
      <c r="N310" s="72" t="s">
        <v>619</v>
      </c>
      <c r="O310" s="72" t="s">
        <v>623</v>
      </c>
      <c r="P310" s="73" t="s">
        <v>33</v>
      </c>
      <c r="Q310" s="74">
        <v>2013</v>
      </c>
      <c r="R310" s="73" t="s">
        <v>135</v>
      </c>
      <c r="S310" s="72"/>
      <c r="T310" s="77" t="s">
        <v>34</v>
      </c>
      <c r="U310" s="76" t="s">
        <v>35</v>
      </c>
      <c r="V310" s="77" t="s">
        <v>36</v>
      </c>
      <c r="W310" s="77" t="s">
        <v>36</v>
      </c>
      <c r="X310" s="77" t="s">
        <v>37</v>
      </c>
      <c r="Y310" s="78" t="s">
        <v>38</v>
      </c>
      <c r="Z310" s="72"/>
      <c r="AA310" s="77">
        <v>400</v>
      </c>
      <c r="AB310" s="76" t="s">
        <v>50</v>
      </c>
      <c r="AC310" s="77" t="s">
        <v>36</v>
      </c>
      <c r="AD310" s="77" t="s">
        <v>36</v>
      </c>
      <c r="AE310" s="77">
        <v>6</v>
      </c>
      <c r="AF310" s="78" t="s">
        <v>150</v>
      </c>
      <c r="AG310" s="72"/>
      <c r="AH310" s="77" t="s">
        <v>69</v>
      </c>
      <c r="AI310" s="76" t="s">
        <v>52</v>
      </c>
      <c r="AJ310" s="76" t="s">
        <v>36</v>
      </c>
      <c r="AK310" t="str">
        <f>_xlfn.CONCAT(PlayerList[[#This Row],[First Name]]," ",PlayerList[[#This Row],[Surname]])</f>
        <v>Yudan Cai</v>
      </c>
      <c r="AM310" s="71">
        <f>PlayerList[[#This Row],[Code]]*1</f>
        <v>20363</v>
      </c>
      <c r="AN310" s="71" t="str">
        <f>VLOOKUP(PlayerList[[#This Row],[NZCF ID]],$AP$2:$AQ$3850,2,FALSE)</f>
        <v>F</v>
      </c>
      <c r="AP310" s="71">
        <v>20363</v>
      </c>
      <c r="AQ310" s="71" t="s">
        <v>45</v>
      </c>
    </row>
    <row r="311" spans="13:43" x14ac:dyDescent="0.3">
      <c r="M311" s="75">
        <v>18858</v>
      </c>
      <c r="N311" s="72" t="s">
        <v>624</v>
      </c>
      <c r="O311" s="72" t="s">
        <v>256</v>
      </c>
      <c r="P311" s="73" t="s">
        <v>33</v>
      </c>
      <c r="Q311" s="74">
        <v>2005</v>
      </c>
      <c r="R311" s="73" t="s">
        <v>135</v>
      </c>
      <c r="S311" s="72"/>
      <c r="T311" s="77">
        <v>689</v>
      </c>
      <c r="U311" s="76" t="s">
        <v>50</v>
      </c>
      <c r="V311" s="77" t="s">
        <v>36</v>
      </c>
      <c r="W311" s="77" t="s">
        <v>36</v>
      </c>
      <c r="X311" s="77">
        <v>4</v>
      </c>
      <c r="Y311" s="78" t="s">
        <v>154</v>
      </c>
      <c r="Z311" s="72"/>
      <c r="AA311" s="77">
        <v>880</v>
      </c>
      <c r="AB311" s="76" t="s">
        <v>50</v>
      </c>
      <c r="AC311" s="77" t="s">
        <v>36</v>
      </c>
      <c r="AD311" s="77" t="s">
        <v>36</v>
      </c>
      <c r="AE311" s="77">
        <v>4</v>
      </c>
      <c r="AF311" s="78" t="s">
        <v>173</v>
      </c>
      <c r="AG311" s="72"/>
      <c r="AH311" s="77">
        <v>4321421</v>
      </c>
      <c r="AI311" s="76" t="s">
        <v>52</v>
      </c>
      <c r="AJ311" s="76" t="s">
        <v>36</v>
      </c>
      <c r="AK311" t="str">
        <f>_xlfn.CONCAT(PlayerList[[#This Row],[First Name]]," ",PlayerList[[#This Row],[Surname]])</f>
        <v>Thomas Caie</v>
      </c>
      <c r="AM311" s="71">
        <f>PlayerList[[#This Row],[Code]]*1</f>
        <v>18858</v>
      </c>
      <c r="AN311" s="71" t="str">
        <f>VLOOKUP(PlayerList[[#This Row],[NZCF ID]],$AP$2:$AQ$3850,2,FALSE)</f>
        <v>M</v>
      </c>
      <c r="AP311" s="71">
        <v>18858</v>
      </c>
      <c r="AQ311" s="71" t="s">
        <v>29</v>
      </c>
    </row>
    <row r="312" spans="13:43" x14ac:dyDescent="0.3">
      <c r="M312" s="75">
        <v>18057</v>
      </c>
      <c r="N312" s="72" t="s">
        <v>435</v>
      </c>
      <c r="O312" s="72" t="s">
        <v>625</v>
      </c>
      <c r="P312" s="73" t="s">
        <v>83</v>
      </c>
      <c r="Q312" s="74" t="s">
        <v>37</v>
      </c>
      <c r="R312" s="73" t="s">
        <v>35</v>
      </c>
      <c r="S312" s="72"/>
      <c r="T312" s="77" t="s">
        <v>34</v>
      </c>
      <c r="U312" s="76" t="s">
        <v>35</v>
      </c>
      <c r="V312" s="77" t="s">
        <v>36</v>
      </c>
      <c r="W312" s="77" t="s">
        <v>36</v>
      </c>
      <c r="X312" s="77" t="s">
        <v>37</v>
      </c>
      <c r="Y312" s="78" t="s">
        <v>38</v>
      </c>
      <c r="Z312" s="72"/>
      <c r="AA312" s="77">
        <v>1294</v>
      </c>
      <c r="AB312" s="76" t="s">
        <v>50</v>
      </c>
      <c r="AC312" s="77" t="s">
        <v>36</v>
      </c>
      <c r="AD312" s="77" t="s">
        <v>36</v>
      </c>
      <c r="AE312" s="77">
        <v>8</v>
      </c>
      <c r="AF312" s="78" t="s">
        <v>90</v>
      </c>
      <c r="AG312" s="72"/>
      <c r="AH312" s="77" t="s">
        <v>69</v>
      </c>
      <c r="AI312" s="76" t="s">
        <v>52</v>
      </c>
      <c r="AJ312" s="76" t="s">
        <v>36</v>
      </c>
      <c r="AK312" t="str">
        <f>_xlfn.CONCAT(PlayerList[[#This Row],[First Name]]," ",PlayerList[[#This Row],[Surname]])</f>
        <v>Caleb Cameron</v>
      </c>
      <c r="AM312" s="71">
        <f>PlayerList[[#This Row],[Code]]*1</f>
        <v>18057</v>
      </c>
      <c r="AN312" s="71" t="str">
        <f>VLOOKUP(PlayerList[[#This Row],[NZCF ID]],$AP$2:$AQ$3850,2,FALSE)</f>
        <v>M</v>
      </c>
      <c r="AP312" s="71">
        <v>16089</v>
      </c>
      <c r="AQ312" s="71" t="s">
        <v>45</v>
      </c>
    </row>
    <row r="313" spans="13:43" x14ac:dyDescent="0.3">
      <c r="M313" s="75">
        <v>17160</v>
      </c>
      <c r="N313" s="72" t="s">
        <v>435</v>
      </c>
      <c r="O313" s="72" t="s">
        <v>626</v>
      </c>
      <c r="P313" s="73" t="s">
        <v>83</v>
      </c>
      <c r="Q313" s="74">
        <v>2006</v>
      </c>
      <c r="R313" s="73" t="s">
        <v>135</v>
      </c>
      <c r="S313" s="72"/>
      <c r="T313" s="77">
        <v>1377</v>
      </c>
      <c r="U313" s="76" t="s">
        <v>50</v>
      </c>
      <c r="V313" s="77" t="s">
        <v>36</v>
      </c>
      <c r="W313" s="77" t="s">
        <v>36</v>
      </c>
      <c r="X313" s="77">
        <v>12</v>
      </c>
      <c r="Y313" s="78" t="s">
        <v>68</v>
      </c>
      <c r="Z313" s="72"/>
      <c r="AA313" s="77" t="s">
        <v>37</v>
      </c>
      <c r="AB313" s="76" t="s">
        <v>35</v>
      </c>
      <c r="AC313" s="77" t="s">
        <v>36</v>
      </c>
      <c r="AD313" s="77" t="s">
        <v>36</v>
      </c>
      <c r="AE313" s="77" t="s">
        <v>37</v>
      </c>
      <c r="AF313" s="78" t="s">
        <v>38</v>
      </c>
      <c r="AG313" s="72"/>
      <c r="AH313" s="77" t="s">
        <v>69</v>
      </c>
      <c r="AI313" s="76" t="s">
        <v>52</v>
      </c>
      <c r="AJ313" s="76" t="s">
        <v>36</v>
      </c>
      <c r="AK313" t="str">
        <f>_xlfn.CONCAT(PlayerList[[#This Row],[First Name]]," ",PlayerList[[#This Row],[Surname]])</f>
        <v>Will Cameron</v>
      </c>
      <c r="AM313" s="71">
        <f>PlayerList[[#This Row],[Code]]*1</f>
        <v>17160</v>
      </c>
      <c r="AN313" s="71" t="str">
        <f>VLOOKUP(PlayerList[[#This Row],[NZCF ID]],$AP$2:$AQ$3850,2,FALSE)</f>
        <v>M</v>
      </c>
      <c r="AP313" s="71">
        <v>18057</v>
      </c>
      <c r="AQ313" s="71" t="s">
        <v>29</v>
      </c>
    </row>
    <row r="314" spans="13:43" x14ac:dyDescent="0.3">
      <c r="M314" s="75">
        <v>18621</v>
      </c>
      <c r="N314" s="72" t="s">
        <v>627</v>
      </c>
      <c r="O314" s="72" t="s">
        <v>628</v>
      </c>
      <c r="P314" s="73" t="s">
        <v>121</v>
      </c>
      <c r="Q314" s="74">
        <v>2006</v>
      </c>
      <c r="R314" s="73" t="s">
        <v>135</v>
      </c>
      <c r="S314" s="72"/>
      <c r="T314" s="77">
        <v>1720</v>
      </c>
      <c r="U314" s="76" t="s">
        <v>35</v>
      </c>
      <c r="V314" s="77" t="s">
        <v>36</v>
      </c>
      <c r="W314" s="77" t="s">
        <v>36</v>
      </c>
      <c r="X314" s="77">
        <v>72</v>
      </c>
      <c r="Y314" s="78" t="s">
        <v>84</v>
      </c>
      <c r="Z314" s="72"/>
      <c r="AA314" s="77">
        <v>1629</v>
      </c>
      <c r="AB314" s="76" t="s">
        <v>35</v>
      </c>
      <c r="AC314" s="77" t="s">
        <v>36</v>
      </c>
      <c r="AD314" s="77" t="s">
        <v>36</v>
      </c>
      <c r="AE314" s="77">
        <v>37</v>
      </c>
      <c r="AF314" s="78" t="s">
        <v>60</v>
      </c>
      <c r="AG314" s="72"/>
      <c r="AH314" s="77">
        <v>4320808</v>
      </c>
      <c r="AI314" s="76" t="s">
        <v>52</v>
      </c>
      <c r="AJ314" s="76" t="s">
        <v>36</v>
      </c>
      <c r="AK314" t="str">
        <f>_xlfn.CONCAT(PlayerList[[#This Row],[First Name]]," ",PlayerList[[#This Row],[Surname]])</f>
        <v>Cazna Campbell</v>
      </c>
      <c r="AM314" s="71">
        <f>PlayerList[[#This Row],[Code]]*1</f>
        <v>18621</v>
      </c>
      <c r="AN314" s="71" t="str">
        <f>VLOOKUP(PlayerList[[#This Row],[NZCF ID]],$AP$2:$AQ$3850,2,FALSE)</f>
        <v>M</v>
      </c>
      <c r="AP314" s="71">
        <v>17160</v>
      </c>
      <c r="AQ314" s="71" t="s">
        <v>29</v>
      </c>
    </row>
    <row r="315" spans="13:43" x14ac:dyDescent="0.3">
      <c r="M315" s="75">
        <v>19364</v>
      </c>
      <c r="N315" s="72" t="s">
        <v>627</v>
      </c>
      <c r="O315" s="72" t="s">
        <v>226</v>
      </c>
      <c r="P315" s="73" t="s">
        <v>33</v>
      </c>
      <c r="Q315" s="74">
        <v>2010</v>
      </c>
      <c r="R315" s="73" t="s">
        <v>135</v>
      </c>
      <c r="S315" s="72"/>
      <c r="T315" s="77" t="s">
        <v>34</v>
      </c>
      <c r="U315" s="76" t="s">
        <v>35</v>
      </c>
      <c r="V315" s="77" t="s">
        <v>36</v>
      </c>
      <c r="W315" s="77" t="s">
        <v>36</v>
      </c>
      <c r="X315" s="77" t="s">
        <v>37</v>
      </c>
      <c r="Y315" s="78" t="s">
        <v>38</v>
      </c>
      <c r="Z315" s="72"/>
      <c r="AA315" s="77">
        <v>932</v>
      </c>
      <c r="AB315" s="76" t="s">
        <v>50</v>
      </c>
      <c r="AC315" s="77" t="s">
        <v>36</v>
      </c>
      <c r="AD315" s="77" t="s">
        <v>36</v>
      </c>
      <c r="AE315" s="77">
        <v>7</v>
      </c>
      <c r="AF315" s="78" t="s">
        <v>96</v>
      </c>
      <c r="AG315" s="72"/>
      <c r="AH315" s="77" t="s">
        <v>69</v>
      </c>
      <c r="AI315" s="76" t="s">
        <v>52</v>
      </c>
      <c r="AJ315" s="76" t="s">
        <v>36</v>
      </c>
      <c r="AK315" t="str">
        <f>_xlfn.CONCAT(PlayerList[[#This Row],[First Name]]," ",PlayerList[[#This Row],[Surname]])</f>
        <v>Matthew Campbell</v>
      </c>
      <c r="AM315" s="71">
        <f>PlayerList[[#This Row],[Code]]*1</f>
        <v>19364</v>
      </c>
      <c r="AN315" s="71" t="str">
        <f>VLOOKUP(PlayerList[[#This Row],[NZCF ID]],$AP$2:$AQ$3850,2,FALSE)</f>
        <v>M</v>
      </c>
      <c r="AP315" s="71">
        <v>18621</v>
      </c>
      <c r="AQ315" s="71" t="s">
        <v>29</v>
      </c>
    </row>
    <row r="316" spans="13:43" x14ac:dyDescent="0.3">
      <c r="M316" s="75">
        <v>18675</v>
      </c>
      <c r="N316" s="72" t="s">
        <v>629</v>
      </c>
      <c r="O316" s="72" t="s">
        <v>630</v>
      </c>
      <c r="P316" s="73" t="s">
        <v>33</v>
      </c>
      <c r="Q316" s="74">
        <v>1998</v>
      </c>
      <c r="R316" s="73" t="s">
        <v>35</v>
      </c>
      <c r="S316" s="72"/>
      <c r="T316" s="77">
        <v>933</v>
      </c>
      <c r="U316" s="76" t="s">
        <v>50</v>
      </c>
      <c r="V316" s="77" t="s">
        <v>36</v>
      </c>
      <c r="W316" s="77" t="s">
        <v>36</v>
      </c>
      <c r="X316" s="77">
        <v>5</v>
      </c>
      <c r="Y316" s="78" t="s">
        <v>51</v>
      </c>
      <c r="Z316" s="72"/>
      <c r="AA316" s="77" t="s">
        <v>37</v>
      </c>
      <c r="AB316" s="76" t="s">
        <v>35</v>
      </c>
      <c r="AC316" s="77" t="s">
        <v>36</v>
      </c>
      <c r="AD316" s="77" t="s">
        <v>36</v>
      </c>
      <c r="AE316" s="77" t="s">
        <v>37</v>
      </c>
      <c r="AF316" s="78" t="s">
        <v>38</v>
      </c>
      <c r="AG316" s="72"/>
      <c r="AH316" s="77">
        <v>4320638</v>
      </c>
      <c r="AI316" s="76" t="s">
        <v>52</v>
      </c>
      <c r="AJ316" s="76" t="s">
        <v>36</v>
      </c>
      <c r="AK316" t="str">
        <f>_xlfn.CONCAT(PlayerList[[#This Row],[First Name]]," ",PlayerList[[#This Row],[Surname]])</f>
        <v>Corbin Cantell</v>
      </c>
      <c r="AM316" s="71">
        <f>PlayerList[[#This Row],[Code]]*1</f>
        <v>18675</v>
      </c>
      <c r="AN316" s="71" t="str">
        <f>VLOOKUP(PlayerList[[#This Row],[NZCF ID]],$AP$2:$AQ$3850,2,FALSE)</f>
        <v>M</v>
      </c>
      <c r="AP316" s="71">
        <v>19364</v>
      </c>
      <c r="AQ316" s="71" t="s">
        <v>29</v>
      </c>
    </row>
    <row r="317" spans="13:43" x14ac:dyDescent="0.3">
      <c r="M317" s="75">
        <v>19968</v>
      </c>
      <c r="N317" s="72" t="s">
        <v>631</v>
      </c>
      <c r="O317" s="72" t="s">
        <v>614</v>
      </c>
      <c r="P317" s="73" t="s">
        <v>83</v>
      </c>
      <c r="Q317" s="74">
        <v>2001</v>
      </c>
      <c r="R317" s="73" t="s">
        <v>35</v>
      </c>
      <c r="S317" s="72"/>
      <c r="T317" s="77">
        <v>1544</v>
      </c>
      <c r="U317" s="76" t="s">
        <v>50</v>
      </c>
      <c r="V317" s="77" t="s">
        <v>36</v>
      </c>
      <c r="W317" s="77" t="s">
        <v>36</v>
      </c>
      <c r="X317" s="77">
        <v>8</v>
      </c>
      <c r="Y317" s="78" t="s">
        <v>281</v>
      </c>
      <c r="Z317" s="72"/>
      <c r="AA317" s="77" t="s">
        <v>37</v>
      </c>
      <c r="AB317" s="76" t="s">
        <v>35</v>
      </c>
      <c r="AC317" s="77" t="s">
        <v>36</v>
      </c>
      <c r="AD317" s="77" t="s">
        <v>36</v>
      </c>
      <c r="AE317" s="77" t="s">
        <v>37</v>
      </c>
      <c r="AF317" s="78" t="s">
        <v>38</v>
      </c>
      <c r="AG317" s="72"/>
      <c r="AH317" s="77" t="s">
        <v>69</v>
      </c>
      <c r="AI317" s="76" t="s">
        <v>52</v>
      </c>
      <c r="AJ317" s="76" t="s">
        <v>36</v>
      </c>
      <c r="AK317" t="str">
        <f>_xlfn.CONCAT(PlayerList[[#This Row],[First Name]]," ",PlayerList[[#This Row],[Surname]])</f>
        <v>Eli Cantwell</v>
      </c>
      <c r="AM317" s="71">
        <f>PlayerList[[#This Row],[Code]]*1</f>
        <v>19968</v>
      </c>
      <c r="AN317" s="71" t="str">
        <f>VLOOKUP(PlayerList[[#This Row],[NZCF ID]],$AP$2:$AQ$3850,2,FALSE)</f>
        <v>M</v>
      </c>
      <c r="AP317" s="71">
        <v>18675</v>
      </c>
      <c r="AQ317" s="71" t="s">
        <v>29</v>
      </c>
    </row>
    <row r="318" spans="13:43" x14ac:dyDescent="0.3">
      <c r="M318" s="75">
        <v>20074</v>
      </c>
      <c r="N318" s="72" t="s">
        <v>632</v>
      </c>
      <c r="O318" s="72" t="s">
        <v>633</v>
      </c>
      <c r="P318" s="73" t="s">
        <v>33</v>
      </c>
      <c r="Q318" s="74">
        <v>2015</v>
      </c>
      <c r="R318" s="73" t="s">
        <v>135</v>
      </c>
      <c r="S318" s="72"/>
      <c r="T318" s="77" t="s">
        <v>34</v>
      </c>
      <c r="U318" s="76" t="s">
        <v>35</v>
      </c>
      <c r="V318" s="77" t="s">
        <v>36</v>
      </c>
      <c r="W318" s="77" t="s">
        <v>36</v>
      </c>
      <c r="X318" s="77" t="s">
        <v>37</v>
      </c>
      <c r="Y318" s="78" t="s">
        <v>38</v>
      </c>
      <c r="Z318" s="72"/>
      <c r="AA318" s="77">
        <v>547</v>
      </c>
      <c r="AB318" s="76" t="s">
        <v>50</v>
      </c>
      <c r="AC318" s="77" t="s">
        <v>36</v>
      </c>
      <c r="AD318" s="77" t="s">
        <v>36</v>
      </c>
      <c r="AE318" s="77">
        <v>12</v>
      </c>
      <c r="AF318" s="78" t="s">
        <v>60</v>
      </c>
      <c r="AG318" s="72"/>
      <c r="AH318" s="77" t="s">
        <v>69</v>
      </c>
      <c r="AI318" s="76" t="s">
        <v>52</v>
      </c>
      <c r="AJ318" s="76" t="s">
        <v>36</v>
      </c>
      <c r="AK318" t="str">
        <f>_xlfn.CONCAT(PlayerList[[#This Row],[First Name]]," ",PlayerList[[#This Row],[Surname]])</f>
        <v>Carlos Cao</v>
      </c>
      <c r="AM318" s="71">
        <f>PlayerList[[#This Row],[Code]]*1</f>
        <v>20074</v>
      </c>
      <c r="AN318" s="71" t="str">
        <f>VLOOKUP(PlayerList[[#This Row],[NZCF ID]],$AP$2:$AQ$3850,2,FALSE)</f>
        <v>M</v>
      </c>
      <c r="AP318" s="71">
        <v>19968</v>
      </c>
      <c r="AQ318" s="71" t="s">
        <v>29</v>
      </c>
    </row>
    <row r="319" spans="13:43" x14ac:dyDescent="0.3">
      <c r="M319" s="75">
        <v>20786</v>
      </c>
      <c r="N319" s="72" t="s">
        <v>632</v>
      </c>
      <c r="O319" s="72" t="s">
        <v>634</v>
      </c>
      <c r="P319" s="73" t="s">
        <v>33</v>
      </c>
      <c r="Q319" s="74">
        <v>2015</v>
      </c>
      <c r="R319" s="73" t="s">
        <v>135</v>
      </c>
      <c r="S319" s="72"/>
      <c r="T319" s="77" t="s">
        <v>34</v>
      </c>
      <c r="U319" s="76" t="s">
        <v>35</v>
      </c>
      <c r="V319" s="77" t="s">
        <v>36</v>
      </c>
      <c r="W319" s="77" t="s">
        <v>36</v>
      </c>
      <c r="X319" s="77" t="s">
        <v>37</v>
      </c>
      <c r="Y319" s="78" t="s">
        <v>38</v>
      </c>
      <c r="Z319" s="72"/>
      <c r="AA319" s="77">
        <v>749</v>
      </c>
      <c r="AB319" s="76" t="s">
        <v>35</v>
      </c>
      <c r="AC319" s="77">
        <v>2</v>
      </c>
      <c r="AD319" s="77">
        <v>12</v>
      </c>
      <c r="AE319" s="77">
        <v>47</v>
      </c>
      <c r="AF319" s="78" t="s">
        <v>4167</v>
      </c>
      <c r="AG319" s="72"/>
      <c r="AH319" s="77">
        <v>4332792</v>
      </c>
      <c r="AI319" s="76" t="s">
        <v>52</v>
      </c>
      <c r="AJ319" s="76" t="s">
        <v>36</v>
      </c>
      <c r="AK319" t="str">
        <f>_xlfn.CONCAT(PlayerList[[#This Row],[First Name]]," ",PlayerList[[#This Row],[Surname]])</f>
        <v>Kaiyi Cao</v>
      </c>
      <c r="AM319" s="71">
        <f>PlayerList[[#This Row],[Code]]*1</f>
        <v>20786</v>
      </c>
      <c r="AN319" s="71" t="str">
        <f>VLOOKUP(PlayerList[[#This Row],[NZCF ID]],$AP$2:$AQ$3850,2,FALSE)</f>
        <v>M</v>
      </c>
      <c r="AP319" s="71">
        <v>20074</v>
      </c>
      <c r="AQ319" s="71" t="s">
        <v>29</v>
      </c>
    </row>
    <row r="320" spans="13:43" x14ac:dyDescent="0.3">
      <c r="M320" s="75">
        <v>19972</v>
      </c>
      <c r="N320" s="72" t="s">
        <v>632</v>
      </c>
      <c r="O320" s="72" t="s">
        <v>259</v>
      </c>
      <c r="P320" s="73" t="s">
        <v>83</v>
      </c>
      <c r="Q320" s="74">
        <v>2012</v>
      </c>
      <c r="R320" s="73" t="s">
        <v>135</v>
      </c>
      <c r="S320" s="72"/>
      <c r="T320" s="77">
        <v>1171</v>
      </c>
      <c r="U320" s="76" t="s">
        <v>35</v>
      </c>
      <c r="V320" s="77">
        <v>2</v>
      </c>
      <c r="W320" s="77">
        <v>17</v>
      </c>
      <c r="X320" s="77">
        <v>80</v>
      </c>
      <c r="Y320" s="78" t="s">
        <v>4167</v>
      </c>
      <c r="Z320" s="72"/>
      <c r="AA320" s="77">
        <v>969</v>
      </c>
      <c r="AB320" s="76" t="s">
        <v>35</v>
      </c>
      <c r="AC320" s="77" t="s">
        <v>36</v>
      </c>
      <c r="AD320" s="77" t="s">
        <v>36</v>
      </c>
      <c r="AE320" s="77">
        <v>25</v>
      </c>
      <c r="AF320" s="78" t="s">
        <v>60</v>
      </c>
      <c r="AG320" s="72"/>
      <c r="AH320" s="77">
        <v>4325591</v>
      </c>
      <c r="AI320" s="76" t="s">
        <v>52</v>
      </c>
      <c r="AJ320" s="76" t="s">
        <v>36</v>
      </c>
      <c r="AK320" t="str">
        <f>_xlfn.CONCAT(PlayerList[[#This Row],[First Name]]," ",PlayerList[[#This Row],[Surname]])</f>
        <v>Sam Cao</v>
      </c>
      <c r="AM320" s="71">
        <f>PlayerList[[#This Row],[Code]]*1</f>
        <v>19972</v>
      </c>
      <c r="AN320" s="71" t="str">
        <f>VLOOKUP(PlayerList[[#This Row],[NZCF ID]],$AP$2:$AQ$3850,2,FALSE)</f>
        <v>M</v>
      </c>
      <c r="AP320" s="71">
        <v>20786</v>
      </c>
      <c r="AQ320" s="71" t="s">
        <v>29</v>
      </c>
    </row>
    <row r="321" spans="13:43" x14ac:dyDescent="0.3">
      <c r="M321" s="75">
        <v>19053</v>
      </c>
      <c r="N321" s="72" t="s">
        <v>632</v>
      </c>
      <c r="O321" s="72" t="s">
        <v>636</v>
      </c>
      <c r="P321" s="73" t="s">
        <v>33</v>
      </c>
      <c r="Q321" s="74">
        <v>2010</v>
      </c>
      <c r="R321" s="73" t="s">
        <v>135</v>
      </c>
      <c r="S321" s="72"/>
      <c r="T321" s="77" t="s">
        <v>34</v>
      </c>
      <c r="U321" s="76" t="s">
        <v>35</v>
      </c>
      <c r="V321" s="77" t="s">
        <v>36</v>
      </c>
      <c r="W321" s="77" t="s">
        <v>36</v>
      </c>
      <c r="X321" s="77" t="s">
        <v>37</v>
      </c>
      <c r="Y321" s="78" t="s">
        <v>38</v>
      </c>
      <c r="Z321" s="72"/>
      <c r="AA321" s="77">
        <v>409</v>
      </c>
      <c r="AB321" s="76" t="s">
        <v>50</v>
      </c>
      <c r="AC321" s="77" t="s">
        <v>36</v>
      </c>
      <c r="AD321" s="77" t="s">
        <v>36</v>
      </c>
      <c r="AE321" s="77">
        <v>7</v>
      </c>
      <c r="AF321" s="78" t="s">
        <v>154</v>
      </c>
      <c r="AG321" s="72"/>
      <c r="AH321" s="77" t="s">
        <v>69</v>
      </c>
      <c r="AI321" s="76" t="s">
        <v>52</v>
      </c>
      <c r="AJ321" s="76" t="s">
        <v>36</v>
      </c>
      <c r="AK321" t="str">
        <f>_xlfn.CONCAT(PlayerList[[#This Row],[First Name]]," ",PlayerList[[#This Row],[Surname]])</f>
        <v>Yifei Cao</v>
      </c>
      <c r="AM321" s="71">
        <f>PlayerList[[#This Row],[Code]]*1</f>
        <v>19053</v>
      </c>
      <c r="AN321" s="71" t="str">
        <f>VLOOKUP(PlayerList[[#This Row],[NZCF ID]],$AP$2:$AQ$3850,2,FALSE)</f>
        <v>M</v>
      </c>
      <c r="AP321" s="71">
        <v>19972</v>
      </c>
      <c r="AQ321" s="71" t="s">
        <v>29</v>
      </c>
    </row>
    <row r="322" spans="13:43" x14ac:dyDescent="0.3">
      <c r="M322" s="75">
        <v>17497</v>
      </c>
      <c r="N322" s="72" t="s">
        <v>637</v>
      </c>
      <c r="O322" s="72" t="s">
        <v>638</v>
      </c>
      <c r="P322" s="73" t="s">
        <v>161</v>
      </c>
      <c r="Q322" s="74">
        <v>1989</v>
      </c>
      <c r="R322" s="73" t="s">
        <v>35</v>
      </c>
      <c r="S322" s="72"/>
      <c r="T322" s="77">
        <v>1304</v>
      </c>
      <c r="U322" s="76" t="s">
        <v>35</v>
      </c>
      <c r="V322" s="77" t="s">
        <v>36</v>
      </c>
      <c r="W322" s="77" t="s">
        <v>36</v>
      </c>
      <c r="X322" s="77">
        <v>25</v>
      </c>
      <c r="Y322" s="78" t="s">
        <v>90</v>
      </c>
      <c r="Z322" s="72"/>
      <c r="AA322" s="77" t="s">
        <v>37</v>
      </c>
      <c r="AB322" s="76" t="s">
        <v>35</v>
      </c>
      <c r="AC322" s="77" t="s">
        <v>36</v>
      </c>
      <c r="AD322" s="77" t="s">
        <v>36</v>
      </c>
      <c r="AE322" s="77" t="s">
        <v>37</v>
      </c>
      <c r="AF322" s="78" t="s">
        <v>38</v>
      </c>
      <c r="AG322" s="72"/>
      <c r="AH322" s="77" t="s">
        <v>69</v>
      </c>
      <c r="AI322" s="76" t="s">
        <v>52</v>
      </c>
      <c r="AJ322" s="76" t="s">
        <v>36</v>
      </c>
      <c r="AK322" t="str">
        <f>_xlfn.CONCAT(PlayerList[[#This Row],[First Name]]," ",PlayerList[[#This Row],[Surname]])</f>
        <v>Claudio Cappellaro</v>
      </c>
      <c r="AM322" s="71">
        <f>PlayerList[[#This Row],[Code]]*1</f>
        <v>17497</v>
      </c>
      <c r="AN322" s="71" t="str">
        <f>VLOOKUP(PlayerList[[#This Row],[NZCF ID]],$AP$2:$AQ$3850,2,FALSE)</f>
        <v>M</v>
      </c>
      <c r="AP322" s="71">
        <v>19053</v>
      </c>
      <c r="AQ322" s="71" t="s">
        <v>29</v>
      </c>
    </row>
    <row r="323" spans="13:43" x14ac:dyDescent="0.3">
      <c r="M323" s="75">
        <v>10243</v>
      </c>
      <c r="N323" s="72" t="s">
        <v>4206</v>
      </c>
      <c r="O323" s="72" t="s">
        <v>4207</v>
      </c>
      <c r="P323" s="73" t="s">
        <v>83</v>
      </c>
      <c r="Q323" s="74">
        <v>1930</v>
      </c>
      <c r="R323" s="73" t="s">
        <v>119</v>
      </c>
      <c r="S323" s="72"/>
      <c r="T323" s="77">
        <v>1503</v>
      </c>
      <c r="U323" s="76" t="s">
        <v>35</v>
      </c>
      <c r="V323" s="77" t="s">
        <v>36</v>
      </c>
      <c r="W323" s="77" t="s">
        <v>36</v>
      </c>
      <c r="X323" s="77">
        <v>640</v>
      </c>
      <c r="Y323" s="78" t="s">
        <v>1304</v>
      </c>
      <c r="Z323" s="72"/>
      <c r="AA323" s="77">
        <v>1460</v>
      </c>
      <c r="AB323" s="76" t="s">
        <v>35</v>
      </c>
      <c r="AC323" s="77" t="s">
        <v>36</v>
      </c>
      <c r="AD323" s="77" t="s">
        <v>36</v>
      </c>
      <c r="AE323" s="77">
        <v>394</v>
      </c>
      <c r="AF323" s="78" t="s">
        <v>896</v>
      </c>
      <c r="AG323" s="72"/>
      <c r="AH323" s="77">
        <v>4301625</v>
      </c>
      <c r="AI323" s="76" t="s">
        <v>52</v>
      </c>
      <c r="AJ323" s="76" t="s">
        <v>36</v>
      </c>
      <c r="AK323" t="str">
        <f>_xlfn.CONCAT(PlayerList[[#This Row],[First Name]]," ",PlayerList[[#This Row],[Surname]])</f>
        <v>David S Capper</v>
      </c>
      <c r="AM323" s="71">
        <f>PlayerList[[#This Row],[Code]]*1</f>
        <v>10243</v>
      </c>
      <c r="AN323" s="71" t="str">
        <f>VLOOKUP(PlayerList[[#This Row],[NZCF ID]],$AP$2:$AQ$3850,2,FALSE)</f>
        <v>M</v>
      </c>
      <c r="AP323" s="71">
        <v>17497</v>
      </c>
      <c r="AQ323" s="71" t="s">
        <v>29</v>
      </c>
    </row>
    <row r="324" spans="13:43" x14ac:dyDescent="0.3">
      <c r="M324" s="75">
        <v>21060</v>
      </c>
      <c r="N324" s="72" t="s">
        <v>4208</v>
      </c>
      <c r="O324" s="72" t="s">
        <v>4209</v>
      </c>
      <c r="P324" s="73" t="s">
        <v>33</v>
      </c>
      <c r="Q324" s="74">
        <v>2008</v>
      </c>
      <c r="R324" s="73" t="s">
        <v>135</v>
      </c>
      <c r="S324" s="72"/>
      <c r="T324" s="77" t="s">
        <v>34</v>
      </c>
      <c r="U324" s="76" t="s">
        <v>35</v>
      </c>
      <c r="V324" s="77" t="s">
        <v>36</v>
      </c>
      <c r="W324" s="77" t="s">
        <v>36</v>
      </c>
      <c r="X324" s="77" t="s">
        <v>37</v>
      </c>
      <c r="Y324" s="78" t="s">
        <v>38</v>
      </c>
      <c r="Z324" s="72"/>
      <c r="AA324" s="77">
        <v>1501</v>
      </c>
      <c r="AB324" s="76" t="s">
        <v>50</v>
      </c>
      <c r="AC324" s="77" t="s">
        <v>36</v>
      </c>
      <c r="AD324" s="77" t="s">
        <v>36</v>
      </c>
      <c r="AE324" s="77">
        <v>12</v>
      </c>
      <c r="AF324" s="78" t="s">
        <v>84</v>
      </c>
      <c r="AG324" s="72"/>
      <c r="AH324" s="77">
        <v>23425385</v>
      </c>
      <c r="AI324" s="76" t="s">
        <v>4210</v>
      </c>
      <c r="AJ324" s="76" t="s">
        <v>36</v>
      </c>
      <c r="AK324" t="str">
        <f>_xlfn.CONCAT(PlayerList[[#This Row],[First Name]]," ",PlayerList[[#This Row],[Surname]])</f>
        <v>Rossano Caputo</v>
      </c>
      <c r="AM324" s="71">
        <f>PlayerList[[#This Row],[Code]]*1</f>
        <v>21060</v>
      </c>
      <c r="AN324" s="71" t="str">
        <f>VLOOKUP(PlayerList[[#This Row],[NZCF ID]],$AP$2:$AQ$3850,2,FALSE)</f>
        <v>M</v>
      </c>
      <c r="AP324" s="71">
        <v>10243</v>
      </c>
      <c r="AQ324" s="71" t="s">
        <v>29</v>
      </c>
    </row>
    <row r="325" spans="13:43" x14ac:dyDescent="0.3">
      <c r="M325" s="75">
        <v>17732</v>
      </c>
      <c r="N325" s="72" t="s">
        <v>639</v>
      </c>
      <c r="O325" s="72" t="s">
        <v>640</v>
      </c>
      <c r="P325" s="73" t="s">
        <v>83</v>
      </c>
      <c r="Q325" s="74">
        <v>1997</v>
      </c>
      <c r="R325" s="73" t="s">
        <v>35</v>
      </c>
      <c r="S325" s="72"/>
      <c r="T325" s="77">
        <v>1435</v>
      </c>
      <c r="U325" s="76" t="s">
        <v>35</v>
      </c>
      <c r="V325" s="77" t="s">
        <v>36</v>
      </c>
      <c r="W325" s="77" t="s">
        <v>36</v>
      </c>
      <c r="X325" s="77">
        <v>58</v>
      </c>
      <c r="Y325" s="78" t="s">
        <v>154</v>
      </c>
      <c r="Z325" s="72"/>
      <c r="AA325" s="77">
        <v>1477</v>
      </c>
      <c r="AB325" s="76" t="s">
        <v>35</v>
      </c>
      <c r="AC325" s="77" t="s">
        <v>36</v>
      </c>
      <c r="AD325" s="77" t="s">
        <v>36</v>
      </c>
      <c r="AE325" s="77">
        <v>21</v>
      </c>
      <c r="AF325" s="78" t="s">
        <v>219</v>
      </c>
      <c r="AG325" s="72"/>
      <c r="AH325" s="77">
        <v>4317181</v>
      </c>
      <c r="AI325" s="76" t="s">
        <v>52</v>
      </c>
      <c r="AJ325" s="76" t="s">
        <v>36</v>
      </c>
      <c r="AK325" t="str">
        <f>_xlfn.CONCAT(PlayerList[[#This Row],[First Name]]," ",PlayerList[[#This Row],[Surname]])</f>
        <v>Mathieson Carlyle</v>
      </c>
      <c r="AM325" s="71">
        <f>PlayerList[[#This Row],[Code]]*1</f>
        <v>17732</v>
      </c>
      <c r="AN325" s="71" t="str">
        <f>VLOOKUP(PlayerList[[#This Row],[NZCF ID]],$AP$2:$AQ$3850,2,FALSE)</f>
        <v>M</v>
      </c>
      <c r="AP325" s="71">
        <v>21060</v>
      </c>
      <c r="AQ325" s="71" t="s">
        <v>29</v>
      </c>
    </row>
    <row r="326" spans="13:43" x14ac:dyDescent="0.3">
      <c r="M326" s="75">
        <v>19537</v>
      </c>
      <c r="N326" s="72" t="s">
        <v>641</v>
      </c>
      <c r="O326" s="72" t="s">
        <v>504</v>
      </c>
      <c r="P326" s="73" t="s">
        <v>33</v>
      </c>
      <c r="Q326" s="74">
        <v>2006</v>
      </c>
      <c r="R326" s="73" t="s">
        <v>135</v>
      </c>
      <c r="S326" s="72"/>
      <c r="T326" s="77" t="s">
        <v>34</v>
      </c>
      <c r="U326" s="76" t="s">
        <v>35</v>
      </c>
      <c r="V326" s="77" t="s">
        <v>36</v>
      </c>
      <c r="W326" s="77" t="s">
        <v>36</v>
      </c>
      <c r="X326" s="77" t="s">
        <v>37</v>
      </c>
      <c r="Y326" s="78" t="s">
        <v>38</v>
      </c>
      <c r="Z326" s="72"/>
      <c r="AA326" s="77">
        <v>1256</v>
      </c>
      <c r="AB326" s="76" t="s">
        <v>50</v>
      </c>
      <c r="AC326" s="77" t="s">
        <v>36</v>
      </c>
      <c r="AD326" s="77" t="s">
        <v>36</v>
      </c>
      <c r="AE326" s="77">
        <v>3</v>
      </c>
      <c r="AF326" s="78" t="s">
        <v>96</v>
      </c>
      <c r="AG326" s="72"/>
      <c r="AH326" s="77" t="s">
        <v>69</v>
      </c>
      <c r="AI326" s="76" t="s">
        <v>52</v>
      </c>
      <c r="AJ326" s="76" t="s">
        <v>36</v>
      </c>
      <c r="AK326" t="str">
        <f>_xlfn.CONCAT(PlayerList[[#This Row],[First Name]]," ",PlayerList[[#This Row],[Surname]])</f>
        <v>Nathan Carpendale</v>
      </c>
      <c r="AM326" s="71">
        <f>PlayerList[[#This Row],[Code]]*1</f>
        <v>19537</v>
      </c>
      <c r="AN326" s="71" t="str">
        <f>VLOOKUP(PlayerList[[#This Row],[NZCF ID]],$AP$2:$AQ$3850,2,FALSE)</f>
        <v>M</v>
      </c>
      <c r="AP326" s="71">
        <v>17732</v>
      </c>
      <c r="AQ326" s="71" t="s">
        <v>29</v>
      </c>
    </row>
    <row r="327" spans="13:43" x14ac:dyDescent="0.3">
      <c r="M327" s="75">
        <v>22737</v>
      </c>
      <c r="N327" s="72" t="s">
        <v>642</v>
      </c>
      <c r="O327" s="72" t="s">
        <v>643</v>
      </c>
      <c r="P327" s="73" t="s">
        <v>33</v>
      </c>
      <c r="Q327" s="74">
        <v>2015</v>
      </c>
      <c r="R327" s="73" t="s">
        <v>135</v>
      </c>
      <c r="S327" s="72"/>
      <c r="T327" s="77" t="s">
        <v>34</v>
      </c>
      <c r="U327" s="76" t="s">
        <v>35</v>
      </c>
      <c r="V327" s="77" t="s">
        <v>36</v>
      </c>
      <c r="W327" s="77" t="s">
        <v>36</v>
      </c>
      <c r="X327" s="77" t="s">
        <v>37</v>
      </c>
      <c r="Y327" s="78" t="s">
        <v>38</v>
      </c>
      <c r="Z327" s="72"/>
      <c r="AA327" s="77">
        <v>834</v>
      </c>
      <c r="AB327" s="76" t="s">
        <v>50</v>
      </c>
      <c r="AC327" s="77" t="s">
        <v>36</v>
      </c>
      <c r="AD327" s="77" t="s">
        <v>36</v>
      </c>
      <c r="AE327" s="77">
        <v>6</v>
      </c>
      <c r="AF327" s="78" t="s">
        <v>84</v>
      </c>
      <c r="AG327" s="72"/>
      <c r="AH327" s="77" t="s">
        <v>69</v>
      </c>
      <c r="AI327" s="76" t="s">
        <v>52</v>
      </c>
      <c r="AJ327" s="76" t="s">
        <v>36</v>
      </c>
      <c r="AK327" t="str">
        <f>_xlfn.CONCAT(PlayerList[[#This Row],[First Name]]," ",PlayerList[[#This Row],[Surname]])</f>
        <v>Samual Carpenter</v>
      </c>
      <c r="AM327" s="71">
        <f>PlayerList[[#This Row],[Code]]*1</f>
        <v>22737</v>
      </c>
      <c r="AN327" s="71" t="str">
        <f>VLOOKUP(PlayerList[[#This Row],[NZCF ID]],$AP$2:$AQ$3850,2,FALSE)</f>
        <v>M</v>
      </c>
      <c r="AP327" s="71">
        <v>19537</v>
      </c>
      <c r="AQ327" s="71" t="s">
        <v>29</v>
      </c>
    </row>
    <row r="328" spans="13:43" x14ac:dyDescent="0.3">
      <c r="M328" s="75">
        <v>10025</v>
      </c>
      <c r="N328" s="72" t="s">
        <v>644</v>
      </c>
      <c r="O328" s="72" t="s">
        <v>645</v>
      </c>
      <c r="P328" s="73" t="s">
        <v>161</v>
      </c>
      <c r="Q328" s="74">
        <v>1953</v>
      </c>
      <c r="R328" s="73" t="s">
        <v>119</v>
      </c>
      <c r="S328" s="72"/>
      <c r="T328" s="77">
        <v>2127</v>
      </c>
      <c r="U328" s="76" t="s">
        <v>35</v>
      </c>
      <c r="V328" s="77">
        <v>1</v>
      </c>
      <c r="W328" s="77">
        <v>6</v>
      </c>
      <c r="X328" s="77">
        <v>235</v>
      </c>
      <c r="Y328" s="78" t="s">
        <v>4167</v>
      </c>
      <c r="Z328" s="72"/>
      <c r="AA328" s="77">
        <v>1975</v>
      </c>
      <c r="AB328" s="76" t="s">
        <v>35</v>
      </c>
      <c r="AC328" s="77" t="s">
        <v>36</v>
      </c>
      <c r="AD328" s="77" t="s">
        <v>36</v>
      </c>
      <c r="AE328" s="77">
        <v>224</v>
      </c>
      <c r="AF328" s="78" t="s">
        <v>150</v>
      </c>
      <c r="AG328" s="72"/>
      <c r="AH328" s="77">
        <v>4300238</v>
      </c>
      <c r="AI328" s="76" t="s">
        <v>52</v>
      </c>
      <c r="AJ328" s="76" t="s">
        <v>36</v>
      </c>
      <c r="AK328" t="str">
        <f>_xlfn.CONCAT(PlayerList[[#This Row],[First Name]]," ",PlayerList[[#This Row],[Surname]])</f>
        <v>Anthony L Carpinter</v>
      </c>
      <c r="AM328" s="71">
        <f>PlayerList[[#This Row],[Code]]*1</f>
        <v>10025</v>
      </c>
      <c r="AN328" s="71" t="str">
        <f>VLOOKUP(PlayerList[[#This Row],[NZCF ID]],$AP$2:$AQ$3850,2,FALSE)</f>
        <v>M</v>
      </c>
      <c r="AP328" s="71">
        <v>22737</v>
      </c>
      <c r="AQ328" s="71" t="s">
        <v>29</v>
      </c>
    </row>
    <row r="329" spans="13:43" x14ac:dyDescent="0.3">
      <c r="M329" s="75">
        <v>10015</v>
      </c>
      <c r="N329" s="72" t="s">
        <v>644</v>
      </c>
      <c r="O329" s="72" t="s">
        <v>646</v>
      </c>
      <c r="P329" s="73" t="s">
        <v>49</v>
      </c>
      <c r="Q329" s="74">
        <v>1949</v>
      </c>
      <c r="R329" s="73" t="s">
        <v>119</v>
      </c>
      <c r="S329" s="72"/>
      <c r="T329" s="77">
        <v>1673</v>
      </c>
      <c r="U329" s="76" t="s">
        <v>35</v>
      </c>
      <c r="V329" s="77" t="s">
        <v>36</v>
      </c>
      <c r="W329" s="77" t="s">
        <v>36</v>
      </c>
      <c r="X329" s="77">
        <v>349</v>
      </c>
      <c r="Y329" s="78" t="s">
        <v>169</v>
      </c>
      <c r="Z329" s="72"/>
      <c r="AA329" s="77">
        <v>1629</v>
      </c>
      <c r="AB329" s="76" t="s">
        <v>35</v>
      </c>
      <c r="AC329" s="77" t="s">
        <v>36</v>
      </c>
      <c r="AD329" s="77" t="s">
        <v>36</v>
      </c>
      <c r="AE329" s="77">
        <v>78</v>
      </c>
      <c r="AF329" s="78" t="s">
        <v>39</v>
      </c>
      <c r="AG329" s="72"/>
      <c r="AH329" s="77">
        <v>4304683</v>
      </c>
      <c r="AI329" s="76" t="s">
        <v>52</v>
      </c>
      <c r="AJ329" s="76" t="s">
        <v>36</v>
      </c>
      <c r="AK329" t="str">
        <f>_xlfn.CONCAT(PlayerList[[#This Row],[First Name]]," ",PlayerList[[#This Row],[Surname]])</f>
        <v>Bernard A Carpinter</v>
      </c>
      <c r="AM329" s="71">
        <f>PlayerList[[#This Row],[Code]]*1</f>
        <v>10015</v>
      </c>
      <c r="AN329" s="71" t="str">
        <f>VLOOKUP(PlayerList[[#This Row],[NZCF ID]],$AP$2:$AQ$3850,2,FALSE)</f>
        <v>M</v>
      </c>
      <c r="AP329" s="71">
        <v>10025</v>
      </c>
      <c r="AQ329" s="71" t="s">
        <v>29</v>
      </c>
    </row>
    <row r="330" spans="13:43" x14ac:dyDescent="0.3">
      <c r="M330" s="75">
        <v>14253</v>
      </c>
      <c r="N330" s="72" t="s">
        <v>4211</v>
      </c>
      <c r="O330" s="72" t="s">
        <v>1587</v>
      </c>
      <c r="P330" s="73" t="s">
        <v>3204</v>
      </c>
      <c r="Q330" s="74">
        <v>1970</v>
      </c>
      <c r="R330" s="73" t="s">
        <v>124</v>
      </c>
      <c r="S330" s="72"/>
      <c r="T330" s="77">
        <v>681</v>
      </c>
      <c r="U330" s="76" t="s">
        <v>35</v>
      </c>
      <c r="V330" s="77">
        <v>1</v>
      </c>
      <c r="W330" s="77">
        <v>5</v>
      </c>
      <c r="X330" s="77">
        <v>61</v>
      </c>
      <c r="Y330" s="78" t="s">
        <v>4167</v>
      </c>
      <c r="Z330" s="72"/>
      <c r="AA330" s="77">
        <v>810</v>
      </c>
      <c r="AB330" s="76" t="s">
        <v>35</v>
      </c>
      <c r="AC330" s="77" t="s">
        <v>36</v>
      </c>
      <c r="AD330" s="77" t="s">
        <v>36</v>
      </c>
      <c r="AE330" s="77">
        <v>100</v>
      </c>
      <c r="AF330" s="78" t="s">
        <v>902</v>
      </c>
      <c r="AG330" s="72"/>
      <c r="AH330" s="77" t="s">
        <v>69</v>
      </c>
      <c r="AI330" s="76" t="s">
        <v>52</v>
      </c>
      <c r="AJ330" s="76" t="s">
        <v>36</v>
      </c>
      <c r="AK330" t="str">
        <f>_xlfn.CONCAT(PlayerList[[#This Row],[First Name]]," ",PlayerList[[#This Row],[Surname]])</f>
        <v>Christopher Carr</v>
      </c>
      <c r="AM330" s="71">
        <f>PlayerList[[#This Row],[Code]]*1</f>
        <v>14253</v>
      </c>
      <c r="AN330" s="71" t="str">
        <f>VLOOKUP(PlayerList[[#This Row],[NZCF ID]],$AP$2:$AQ$3850,2,FALSE)</f>
        <v>M</v>
      </c>
      <c r="AP330" s="71">
        <v>10015</v>
      </c>
      <c r="AQ330" s="71" t="s">
        <v>29</v>
      </c>
    </row>
    <row r="331" spans="13:43" x14ac:dyDescent="0.3">
      <c r="M331" s="75">
        <v>20909</v>
      </c>
      <c r="N331" s="72" t="s">
        <v>647</v>
      </c>
      <c r="O331" s="72" t="s">
        <v>648</v>
      </c>
      <c r="P331" s="73" t="s">
        <v>161</v>
      </c>
      <c r="Q331" s="74">
        <v>2010</v>
      </c>
      <c r="R331" s="73" t="s">
        <v>135</v>
      </c>
      <c r="S331" s="72"/>
      <c r="T331" s="77" t="s">
        <v>34</v>
      </c>
      <c r="U331" s="76" t="s">
        <v>35</v>
      </c>
      <c r="V331" s="77" t="s">
        <v>36</v>
      </c>
      <c r="W331" s="77" t="s">
        <v>36</v>
      </c>
      <c r="X331" s="77" t="s">
        <v>37</v>
      </c>
      <c r="Y331" s="78" t="s">
        <v>38</v>
      </c>
      <c r="Z331" s="72"/>
      <c r="AA331" s="77">
        <v>857</v>
      </c>
      <c r="AB331" s="76" t="s">
        <v>50</v>
      </c>
      <c r="AC331" s="77" t="s">
        <v>36</v>
      </c>
      <c r="AD331" s="77" t="s">
        <v>36</v>
      </c>
      <c r="AE331" s="77">
        <v>6</v>
      </c>
      <c r="AF331" s="78" t="s">
        <v>60</v>
      </c>
      <c r="AG331" s="72"/>
      <c r="AH331" s="77" t="s">
        <v>69</v>
      </c>
      <c r="AI331" s="76" t="s">
        <v>52</v>
      </c>
      <c r="AJ331" s="76" t="s">
        <v>36</v>
      </c>
      <c r="AK331" t="str">
        <f>_xlfn.CONCAT(PlayerList[[#This Row],[First Name]]," ",PlayerList[[#This Row],[Surname]])</f>
        <v>Hugh Carran</v>
      </c>
      <c r="AM331" s="71">
        <f>PlayerList[[#This Row],[Code]]*1</f>
        <v>20909</v>
      </c>
      <c r="AN331" s="71" t="str">
        <f>VLOOKUP(PlayerList[[#This Row],[NZCF ID]],$AP$2:$AQ$3850,2,FALSE)</f>
        <v>M</v>
      </c>
      <c r="AP331" s="71">
        <v>14253</v>
      </c>
      <c r="AQ331" s="71" t="s">
        <v>29</v>
      </c>
    </row>
    <row r="332" spans="13:43" x14ac:dyDescent="0.3">
      <c r="M332" s="75">
        <v>19442</v>
      </c>
      <c r="N332" s="72" t="s">
        <v>649</v>
      </c>
      <c r="O332" s="72" t="s">
        <v>432</v>
      </c>
      <c r="P332" s="73" t="s">
        <v>33</v>
      </c>
      <c r="Q332" s="74">
        <v>2013</v>
      </c>
      <c r="R332" s="73" t="s">
        <v>135</v>
      </c>
      <c r="S332" s="72"/>
      <c r="T332" s="77" t="s">
        <v>34</v>
      </c>
      <c r="U332" s="76" t="s">
        <v>35</v>
      </c>
      <c r="V332" s="77" t="s">
        <v>36</v>
      </c>
      <c r="W332" s="77" t="s">
        <v>36</v>
      </c>
      <c r="X332" s="77" t="s">
        <v>37</v>
      </c>
      <c r="Y332" s="78" t="s">
        <v>38</v>
      </c>
      <c r="Z332" s="72"/>
      <c r="AA332" s="77">
        <v>435</v>
      </c>
      <c r="AB332" s="76" t="s">
        <v>50</v>
      </c>
      <c r="AC332" s="77" t="s">
        <v>36</v>
      </c>
      <c r="AD332" s="77" t="s">
        <v>36</v>
      </c>
      <c r="AE332" s="77">
        <v>4</v>
      </c>
      <c r="AF332" s="78" t="s">
        <v>96</v>
      </c>
      <c r="AG332" s="72"/>
      <c r="AH332" s="77" t="s">
        <v>69</v>
      </c>
      <c r="AI332" s="76" t="s">
        <v>52</v>
      </c>
      <c r="AJ332" s="76" t="s">
        <v>36</v>
      </c>
      <c r="AK332" t="str">
        <f>_xlfn.CONCAT(PlayerList[[#This Row],[First Name]]," ",PlayerList[[#This Row],[Surname]])</f>
        <v>Reuben Carren</v>
      </c>
      <c r="AM332" s="71">
        <f>PlayerList[[#This Row],[Code]]*1</f>
        <v>19442</v>
      </c>
      <c r="AN332" s="71" t="str">
        <f>VLOOKUP(PlayerList[[#This Row],[NZCF ID]],$AP$2:$AQ$3850,2,FALSE)</f>
        <v>M</v>
      </c>
      <c r="AP332" s="71">
        <v>20909</v>
      </c>
      <c r="AQ332" s="71" t="s">
        <v>29</v>
      </c>
    </row>
    <row r="333" spans="13:43" x14ac:dyDescent="0.3">
      <c r="M333" s="75">
        <v>16664</v>
      </c>
      <c r="N333" s="72" t="s">
        <v>650</v>
      </c>
      <c r="O333" s="72" t="s">
        <v>651</v>
      </c>
      <c r="P333" s="73" t="s">
        <v>83</v>
      </c>
      <c r="Q333" s="74">
        <v>2003</v>
      </c>
      <c r="R333" s="73" t="s">
        <v>35</v>
      </c>
      <c r="S333" s="72"/>
      <c r="T333" s="77">
        <v>1502</v>
      </c>
      <c r="U333" s="76" t="s">
        <v>35</v>
      </c>
      <c r="V333" s="77" t="s">
        <v>36</v>
      </c>
      <c r="W333" s="77" t="s">
        <v>36</v>
      </c>
      <c r="X333" s="77">
        <v>91</v>
      </c>
      <c r="Y333" s="78" t="s">
        <v>116</v>
      </c>
      <c r="Z333" s="72"/>
      <c r="AA333" s="77">
        <v>1379</v>
      </c>
      <c r="AB333" s="76" t="s">
        <v>35</v>
      </c>
      <c r="AC333" s="77" t="s">
        <v>36</v>
      </c>
      <c r="AD333" s="77" t="s">
        <v>36</v>
      </c>
      <c r="AE333" s="77">
        <v>52</v>
      </c>
      <c r="AF333" s="78" t="s">
        <v>90</v>
      </c>
      <c r="AG333" s="72"/>
      <c r="AH333" s="77">
        <v>4311442</v>
      </c>
      <c r="AI333" s="76" t="s">
        <v>52</v>
      </c>
      <c r="AJ333" s="76" t="s">
        <v>36</v>
      </c>
      <c r="AK333" t="str">
        <f>_xlfn.CONCAT(PlayerList[[#This Row],[First Name]]," ",PlayerList[[#This Row],[Surname]])</f>
        <v>Lewis Carroll</v>
      </c>
      <c r="AM333" s="71">
        <f>PlayerList[[#This Row],[Code]]*1</f>
        <v>16664</v>
      </c>
      <c r="AN333" s="71" t="str">
        <f>VLOOKUP(PlayerList[[#This Row],[NZCF ID]],$AP$2:$AQ$3850,2,FALSE)</f>
        <v>M</v>
      </c>
      <c r="AP333" s="71">
        <v>19442</v>
      </c>
      <c r="AQ333" s="71" t="s">
        <v>29</v>
      </c>
    </row>
    <row r="334" spans="13:43" x14ac:dyDescent="0.3">
      <c r="M334" s="75">
        <v>19612</v>
      </c>
      <c r="N334" s="72" t="s">
        <v>652</v>
      </c>
      <c r="O334" s="72" t="s">
        <v>653</v>
      </c>
      <c r="P334" s="73" t="s">
        <v>252</v>
      </c>
      <c r="Q334" s="74">
        <v>2011</v>
      </c>
      <c r="R334" s="73" t="s">
        <v>135</v>
      </c>
      <c r="S334" s="72"/>
      <c r="T334" s="77">
        <v>1307</v>
      </c>
      <c r="U334" s="76" t="s">
        <v>50</v>
      </c>
      <c r="V334" s="77" t="s">
        <v>36</v>
      </c>
      <c r="W334" s="77" t="s">
        <v>36</v>
      </c>
      <c r="X334" s="77">
        <v>18</v>
      </c>
      <c r="Y334" s="78" t="s">
        <v>75</v>
      </c>
      <c r="Z334" s="72"/>
      <c r="AA334" s="77">
        <v>1151</v>
      </c>
      <c r="AB334" s="76" t="s">
        <v>35</v>
      </c>
      <c r="AC334" s="77" t="s">
        <v>36</v>
      </c>
      <c r="AD334" s="77" t="s">
        <v>36</v>
      </c>
      <c r="AE334" s="77">
        <v>41</v>
      </c>
      <c r="AF334" s="78" t="s">
        <v>75</v>
      </c>
      <c r="AG334" s="72"/>
      <c r="AH334" s="77">
        <v>4324854</v>
      </c>
      <c r="AI334" s="76" t="s">
        <v>52</v>
      </c>
      <c r="AJ334" s="76" t="s">
        <v>36</v>
      </c>
      <c r="AK334" t="str">
        <f>_xlfn.CONCAT(PlayerList[[#This Row],[First Name]]," ",PlayerList[[#This Row],[Surname]])</f>
        <v>Terence Carson</v>
      </c>
      <c r="AM334" s="71">
        <f>PlayerList[[#This Row],[Code]]*1</f>
        <v>19612</v>
      </c>
      <c r="AN334" s="71" t="str">
        <f>VLOOKUP(PlayerList[[#This Row],[NZCF ID]],$AP$2:$AQ$3850,2,FALSE)</f>
        <v>M</v>
      </c>
      <c r="AP334" s="71">
        <v>16664</v>
      </c>
      <c r="AQ334" s="71" t="s">
        <v>29</v>
      </c>
    </row>
    <row r="335" spans="13:43" x14ac:dyDescent="0.3">
      <c r="M335" s="75">
        <v>19986</v>
      </c>
      <c r="N335" s="72" t="s">
        <v>654</v>
      </c>
      <c r="O335" s="72" t="s">
        <v>208</v>
      </c>
      <c r="P335" s="73" t="s">
        <v>178</v>
      </c>
      <c r="Q335" s="74">
        <v>2013</v>
      </c>
      <c r="R335" s="73" t="s">
        <v>135</v>
      </c>
      <c r="S335" s="72"/>
      <c r="T335" s="77">
        <v>1286</v>
      </c>
      <c r="U335" s="76" t="s">
        <v>35</v>
      </c>
      <c r="V335" s="77" t="s">
        <v>36</v>
      </c>
      <c r="W335" s="77" t="s">
        <v>36</v>
      </c>
      <c r="X335" s="77">
        <v>33</v>
      </c>
      <c r="Y335" s="78" t="s">
        <v>39</v>
      </c>
      <c r="Z335" s="72"/>
      <c r="AA335" s="77">
        <v>1018</v>
      </c>
      <c r="AB335" s="76" t="s">
        <v>35</v>
      </c>
      <c r="AC335" s="77" t="s">
        <v>36</v>
      </c>
      <c r="AD335" s="77" t="s">
        <v>36</v>
      </c>
      <c r="AE335" s="77">
        <v>25</v>
      </c>
      <c r="AF335" s="78" t="s">
        <v>84</v>
      </c>
      <c r="AG335" s="72"/>
      <c r="AH335" s="77">
        <v>4325940</v>
      </c>
      <c r="AI335" s="76" t="s">
        <v>52</v>
      </c>
      <c r="AJ335" s="76" t="s">
        <v>36</v>
      </c>
      <c r="AK335" t="str">
        <f>_xlfn.CONCAT(PlayerList[[#This Row],[First Name]]," ",PlayerList[[#This Row],[Surname]])</f>
        <v>Alexander Carter</v>
      </c>
      <c r="AM335" s="71">
        <f>PlayerList[[#This Row],[Code]]*1</f>
        <v>19986</v>
      </c>
      <c r="AN335" s="71" t="str">
        <f>VLOOKUP(PlayerList[[#This Row],[NZCF ID]],$AP$2:$AQ$3850,2,FALSE)</f>
        <v>M</v>
      </c>
      <c r="AP335" s="71">
        <v>19612</v>
      </c>
      <c r="AQ335" s="71" t="s">
        <v>29</v>
      </c>
    </row>
    <row r="336" spans="13:43" x14ac:dyDescent="0.3">
      <c r="M336" s="75">
        <v>21006</v>
      </c>
      <c r="N336" s="72" t="s">
        <v>654</v>
      </c>
      <c r="O336" s="72" t="s">
        <v>283</v>
      </c>
      <c r="P336" s="73" t="s">
        <v>121</v>
      </c>
      <c r="Q336" s="74">
        <v>2013</v>
      </c>
      <c r="R336" s="73" t="s">
        <v>135</v>
      </c>
      <c r="S336" s="72"/>
      <c r="T336" s="77" t="s">
        <v>34</v>
      </c>
      <c r="U336" s="76" t="s">
        <v>35</v>
      </c>
      <c r="V336" s="77" t="s">
        <v>36</v>
      </c>
      <c r="W336" s="77" t="s">
        <v>36</v>
      </c>
      <c r="X336" s="77" t="s">
        <v>37</v>
      </c>
      <c r="Y336" s="78" t="s">
        <v>38</v>
      </c>
      <c r="Z336" s="72"/>
      <c r="AA336" s="77">
        <v>800</v>
      </c>
      <c r="AB336" s="76" t="s">
        <v>50</v>
      </c>
      <c r="AC336" s="77" t="s">
        <v>36</v>
      </c>
      <c r="AD336" s="77" t="s">
        <v>36</v>
      </c>
      <c r="AE336" s="77">
        <v>5</v>
      </c>
      <c r="AF336" s="78" t="s">
        <v>60</v>
      </c>
      <c r="AG336" s="72"/>
      <c r="AH336" s="77" t="s">
        <v>69</v>
      </c>
      <c r="AI336" s="76" t="s">
        <v>52</v>
      </c>
      <c r="AJ336" s="76" t="s">
        <v>36</v>
      </c>
      <c r="AK336" t="str">
        <f>_xlfn.CONCAT(PlayerList[[#This Row],[First Name]]," ",PlayerList[[#This Row],[Surname]])</f>
        <v>George Carter</v>
      </c>
      <c r="AM336" s="71">
        <f>PlayerList[[#This Row],[Code]]*1</f>
        <v>21006</v>
      </c>
      <c r="AN336" s="71" t="str">
        <f>VLOOKUP(PlayerList[[#This Row],[NZCF ID]],$AP$2:$AQ$3850,2,FALSE)</f>
        <v>M</v>
      </c>
      <c r="AP336" s="71">
        <v>19986</v>
      </c>
      <c r="AQ336" s="71" t="s">
        <v>29</v>
      </c>
    </row>
    <row r="337" spans="13:43" x14ac:dyDescent="0.3">
      <c r="M337" s="75">
        <v>10238</v>
      </c>
      <c r="N337" s="72" t="s">
        <v>654</v>
      </c>
      <c r="O337" s="72" t="s">
        <v>655</v>
      </c>
      <c r="P337" s="73" t="s">
        <v>121</v>
      </c>
      <c r="Q337" s="74">
        <v>1957</v>
      </c>
      <c r="R337" s="73" t="s">
        <v>119</v>
      </c>
      <c r="S337" s="72"/>
      <c r="T337" s="77">
        <v>1810</v>
      </c>
      <c r="U337" s="76" t="s">
        <v>35</v>
      </c>
      <c r="V337" s="77" t="s">
        <v>36</v>
      </c>
      <c r="W337" s="77" t="s">
        <v>36</v>
      </c>
      <c r="X337" s="77">
        <v>398</v>
      </c>
      <c r="Y337" s="78" t="s">
        <v>84</v>
      </c>
      <c r="Z337" s="72"/>
      <c r="AA337" s="77">
        <v>1751</v>
      </c>
      <c r="AB337" s="76" t="s">
        <v>35</v>
      </c>
      <c r="AC337" s="77" t="s">
        <v>36</v>
      </c>
      <c r="AD337" s="77" t="s">
        <v>36</v>
      </c>
      <c r="AE337" s="77">
        <v>48</v>
      </c>
      <c r="AF337" s="78" t="s">
        <v>75</v>
      </c>
      <c r="AG337" s="72"/>
      <c r="AH337" s="77" t="s">
        <v>69</v>
      </c>
      <c r="AI337" s="76" t="s">
        <v>52</v>
      </c>
      <c r="AJ337" s="76" t="s">
        <v>36</v>
      </c>
      <c r="AK337" t="str">
        <f>_xlfn.CONCAT(PlayerList[[#This Row],[First Name]]," ",PlayerList[[#This Row],[Surname]])</f>
        <v>Gerald S Carter</v>
      </c>
      <c r="AM337" s="71">
        <f>PlayerList[[#This Row],[Code]]*1</f>
        <v>10238</v>
      </c>
      <c r="AN337" s="71" t="str">
        <f>VLOOKUP(PlayerList[[#This Row],[NZCF ID]],$AP$2:$AQ$3850,2,FALSE)</f>
        <v>M</v>
      </c>
      <c r="AP337" s="71">
        <v>21006</v>
      </c>
      <c r="AQ337" s="71" t="s">
        <v>29</v>
      </c>
    </row>
    <row r="338" spans="13:43" x14ac:dyDescent="0.3">
      <c r="M338" s="75">
        <v>22904</v>
      </c>
      <c r="N338" s="72" t="s">
        <v>654</v>
      </c>
      <c r="O338" s="72" t="s">
        <v>1134</v>
      </c>
      <c r="P338" s="73" t="s">
        <v>74</v>
      </c>
      <c r="Q338" s="74">
        <v>2014</v>
      </c>
      <c r="R338" s="73" t="s">
        <v>135</v>
      </c>
      <c r="S338" s="72"/>
      <c r="T338" s="77" t="s">
        <v>34</v>
      </c>
      <c r="U338" s="76" t="s">
        <v>35</v>
      </c>
      <c r="V338" s="77" t="s">
        <v>36</v>
      </c>
      <c r="W338" s="77" t="s">
        <v>36</v>
      </c>
      <c r="X338" s="77" t="s">
        <v>37</v>
      </c>
      <c r="Y338" s="78" t="s">
        <v>38</v>
      </c>
      <c r="Z338" s="72"/>
      <c r="AA338" s="77">
        <v>875</v>
      </c>
      <c r="AB338" s="76" t="s">
        <v>50</v>
      </c>
      <c r="AC338" s="77">
        <v>1</v>
      </c>
      <c r="AD338" s="77">
        <v>6</v>
      </c>
      <c r="AE338" s="77">
        <v>6</v>
      </c>
      <c r="AF338" s="78" t="s">
        <v>4167</v>
      </c>
      <c r="AG338" s="72"/>
      <c r="AH338" s="77" t="s">
        <v>69</v>
      </c>
      <c r="AI338" s="76" t="s">
        <v>52</v>
      </c>
      <c r="AJ338" s="76" t="s">
        <v>36</v>
      </c>
      <c r="AK338" t="str">
        <f>_xlfn.CONCAT(PlayerList[[#This Row],[First Name]]," ",PlayerList[[#This Row],[Surname]])</f>
        <v>Jordan Carter</v>
      </c>
      <c r="AM338" s="71">
        <f>PlayerList[[#This Row],[Code]]*1</f>
        <v>22904</v>
      </c>
      <c r="AN338" s="71" t="str">
        <f>VLOOKUP(PlayerList[[#This Row],[NZCF ID]],$AP$2:$AQ$3850,2,FALSE)</f>
        <v>M</v>
      </c>
      <c r="AP338" s="71">
        <v>10238</v>
      </c>
      <c r="AQ338" s="71" t="s">
        <v>29</v>
      </c>
    </row>
    <row r="339" spans="13:43" x14ac:dyDescent="0.3">
      <c r="M339" s="75">
        <v>17850</v>
      </c>
      <c r="N339" s="72" t="s">
        <v>654</v>
      </c>
      <c r="O339" s="72" t="s">
        <v>573</v>
      </c>
      <c r="P339" s="73" t="s">
        <v>33</v>
      </c>
      <c r="Q339" s="74">
        <v>2007</v>
      </c>
      <c r="R339" s="73" t="s">
        <v>135</v>
      </c>
      <c r="S339" s="72"/>
      <c r="T339" s="77">
        <v>755</v>
      </c>
      <c r="U339" s="76" t="s">
        <v>50</v>
      </c>
      <c r="V339" s="77" t="s">
        <v>36</v>
      </c>
      <c r="W339" s="77" t="s">
        <v>36</v>
      </c>
      <c r="X339" s="77">
        <v>5</v>
      </c>
      <c r="Y339" s="78" t="s">
        <v>105</v>
      </c>
      <c r="Z339" s="72"/>
      <c r="AA339" s="77" t="s">
        <v>37</v>
      </c>
      <c r="AB339" s="76" t="s">
        <v>35</v>
      </c>
      <c r="AC339" s="77" t="s">
        <v>36</v>
      </c>
      <c r="AD339" s="77" t="s">
        <v>36</v>
      </c>
      <c r="AE339" s="77" t="s">
        <v>37</v>
      </c>
      <c r="AF339" s="78" t="s">
        <v>38</v>
      </c>
      <c r="AG339" s="72"/>
      <c r="AH339" s="77">
        <v>4315367</v>
      </c>
      <c r="AI339" s="76" t="s">
        <v>52</v>
      </c>
      <c r="AJ339" s="76" t="s">
        <v>36</v>
      </c>
      <c r="AK339" t="str">
        <f>_xlfn.CONCAT(PlayerList[[#This Row],[First Name]]," ",PlayerList[[#This Row],[Surname]])</f>
        <v>Joseph Carter</v>
      </c>
      <c r="AM339" s="71">
        <f>PlayerList[[#This Row],[Code]]*1</f>
        <v>17850</v>
      </c>
      <c r="AN339" s="71" t="str">
        <f>VLOOKUP(PlayerList[[#This Row],[NZCF ID]],$AP$2:$AQ$3850,2,FALSE)</f>
        <v>M</v>
      </c>
      <c r="AP339" s="71">
        <v>22904</v>
      </c>
      <c r="AQ339" s="71" t="s">
        <v>29</v>
      </c>
    </row>
    <row r="340" spans="13:43" x14ac:dyDescent="0.3">
      <c r="M340" s="75">
        <v>17871</v>
      </c>
      <c r="N340" s="72" t="s">
        <v>656</v>
      </c>
      <c r="O340" s="72" t="s">
        <v>657</v>
      </c>
      <c r="P340" s="73" t="s">
        <v>258</v>
      </c>
      <c r="Q340" s="74">
        <v>2008</v>
      </c>
      <c r="R340" s="73" t="s">
        <v>135</v>
      </c>
      <c r="S340" s="72"/>
      <c r="T340" s="77">
        <v>800</v>
      </c>
      <c r="U340" s="76" t="s">
        <v>50</v>
      </c>
      <c r="V340" s="77" t="s">
        <v>36</v>
      </c>
      <c r="W340" s="77" t="s">
        <v>36</v>
      </c>
      <c r="X340" s="77">
        <v>6</v>
      </c>
      <c r="Y340" s="78" t="s">
        <v>105</v>
      </c>
      <c r="Z340" s="72"/>
      <c r="AA340" s="77" t="s">
        <v>37</v>
      </c>
      <c r="AB340" s="76" t="s">
        <v>35</v>
      </c>
      <c r="AC340" s="77" t="s">
        <v>36</v>
      </c>
      <c r="AD340" s="77" t="s">
        <v>36</v>
      </c>
      <c r="AE340" s="77" t="s">
        <v>37</v>
      </c>
      <c r="AF340" s="78" t="s">
        <v>38</v>
      </c>
      <c r="AG340" s="72"/>
      <c r="AH340" s="77" t="s">
        <v>69</v>
      </c>
      <c r="AI340" s="76" t="s">
        <v>52</v>
      </c>
      <c r="AJ340" s="76" t="s">
        <v>36</v>
      </c>
      <c r="AK340" t="str">
        <f>_xlfn.CONCAT(PlayerList[[#This Row],[First Name]]," ",PlayerList[[#This Row],[Surname]])</f>
        <v>Connor Cassidy</v>
      </c>
      <c r="AM340" s="71">
        <f>PlayerList[[#This Row],[Code]]*1</f>
        <v>17871</v>
      </c>
      <c r="AN340" s="71" t="str">
        <f>VLOOKUP(PlayerList[[#This Row],[NZCF ID]],$AP$2:$AQ$3850,2,FALSE)</f>
        <v>M</v>
      </c>
      <c r="AP340" s="71">
        <v>17850</v>
      </c>
      <c r="AQ340" s="71" t="s">
        <v>29</v>
      </c>
    </row>
    <row r="341" spans="13:43" x14ac:dyDescent="0.3">
      <c r="M341" s="75">
        <v>22770</v>
      </c>
      <c r="N341" s="72" t="s">
        <v>658</v>
      </c>
      <c r="O341" s="72" t="s">
        <v>659</v>
      </c>
      <c r="P341" s="73" t="s">
        <v>33</v>
      </c>
      <c r="Q341" s="74">
        <v>2013</v>
      </c>
      <c r="R341" s="73" t="s">
        <v>135</v>
      </c>
      <c r="S341" s="72"/>
      <c r="T341" s="77" t="s">
        <v>34</v>
      </c>
      <c r="U341" s="76" t="s">
        <v>35</v>
      </c>
      <c r="V341" s="77" t="s">
        <v>36</v>
      </c>
      <c r="W341" s="77" t="s">
        <v>36</v>
      </c>
      <c r="X341" s="77" t="s">
        <v>37</v>
      </c>
      <c r="Y341" s="78" t="s">
        <v>38</v>
      </c>
      <c r="Z341" s="72"/>
      <c r="AA341" s="77">
        <v>611</v>
      </c>
      <c r="AB341" s="76" t="s">
        <v>50</v>
      </c>
      <c r="AC341" s="77" t="s">
        <v>36</v>
      </c>
      <c r="AD341" s="77" t="s">
        <v>36</v>
      </c>
      <c r="AE341" s="77">
        <v>7</v>
      </c>
      <c r="AF341" s="78" t="s">
        <v>84</v>
      </c>
      <c r="AG341" s="72"/>
      <c r="AH341" s="77" t="s">
        <v>69</v>
      </c>
      <c r="AI341" s="76" t="s">
        <v>52</v>
      </c>
      <c r="AJ341" s="76" t="s">
        <v>36</v>
      </c>
      <c r="AK341" t="str">
        <f>_xlfn.CONCAT(PlayerList[[#This Row],[First Name]]," ",PlayerList[[#This Row],[Surname]])</f>
        <v>Jett Castell</v>
      </c>
      <c r="AM341" s="71">
        <f>PlayerList[[#This Row],[Code]]*1</f>
        <v>22770</v>
      </c>
      <c r="AN341" s="71" t="str">
        <f>VLOOKUP(PlayerList[[#This Row],[NZCF ID]],$AP$2:$AQ$3850,2,FALSE)</f>
        <v>M</v>
      </c>
      <c r="AP341" s="71">
        <v>17871</v>
      </c>
      <c r="AQ341" s="71" t="s">
        <v>29</v>
      </c>
    </row>
    <row r="342" spans="13:43" x14ac:dyDescent="0.3">
      <c r="M342" s="75">
        <v>20451</v>
      </c>
      <c r="N342" s="72" t="s">
        <v>660</v>
      </c>
      <c r="O342" s="72" t="s">
        <v>661</v>
      </c>
      <c r="P342" s="73" t="s">
        <v>33</v>
      </c>
      <c r="Q342" s="74">
        <v>2011</v>
      </c>
      <c r="R342" s="73" t="s">
        <v>135</v>
      </c>
      <c r="S342" s="72"/>
      <c r="T342" s="77" t="s">
        <v>34</v>
      </c>
      <c r="U342" s="76" t="s">
        <v>35</v>
      </c>
      <c r="V342" s="77" t="s">
        <v>36</v>
      </c>
      <c r="W342" s="77" t="s">
        <v>36</v>
      </c>
      <c r="X342" s="77" t="s">
        <v>37</v>
      </c>
      <c r="Y342" s="78" t="s">
        <v>38</v>
      </c>
      <c r="Z342" s="72"/>
      <c r="AA342" s="77">
        <v>484</v>
      </c>
      <c r="AB342" s="76" t="s">
        <v>50</v>
      </c>
      <c r="AC342" s="77" t="s">
        <v>36</v>
      </c>
      <c r="AD342" s="77" t="s">
        <v>36</v>
      </c>
      <c r="AE342" s="77">
        <v>7</v>
      </c>
      <c r="AF342" s="78" t="s">
        <v>150</v>
      </c>
      <c r="AG342" s="72"/>
      <c r="AH342" s="77" t="s">
        <v>69</v>
      </c>
      <c r="AI342" s="76" t="s">
        <v>52</v>
      </c>
      <c r="AJ342" s="76" t="s">
        <v>36</v>
      </c>
      <c r="AK342" t="str">
        <f>_xlfn.CONCAT(PlayerList[[#This Row],[First Name]]," ",PlayerList[[#This Row],[Surname]])</f>
        <v>Dean Castelyn</v>
      </c>
      <c r="AM342" s="71">
        <f>PlayerList[[#This Row],[Code]]*1</f>
        <v>20451</v>
      </c>
      <c r="AN342" s="71" t="str">
        <f>VLOOKUP(PlayerList[[#This Row],[NZCF ID]],$AP$2:$AQ$3850,2,FALSE)</f>
        <v>M</v>
      </c>
      <c r="AP342" s="71">
        <v>22770</v>
      </c>
      <c r="AQ342" s="71" t="s">
        <v>29</v>
      </c>
    </row>
    <row r="343" spans="13:43" x14ac:dyDescent="0.3">
      <c r="M343" s="75">
        <v>20008</v>
      </c>
      <c r="N343" s="72" t="s">
        <v>662</v>
      </c>
      <c r="O343" s="72" t="s">
        <v>663</v>
      </c>
      <c r="P343" s="73" t="s">
        <v>161</v>
      </c>
      <c r="Q343" s="74">
        <v>2012</v>
      </c>
      <c r="R343" s="73" t="s">
        <v>135</v>
      </c>
      <c r="S343" s="72"/>
      <c r="T343" s="77" t="s">
        <v>34</v>
      </c>
      <c r="U343" s="76" t="s">
        <v>35</v>
      </c>
      <c r="V343" s="77" t="s">
        <v>36</v>
      </c>
      <c r="W343" s="77" t="s">
        <v>36</v>
      </c>
      <c r="X343" s="77" t="s">
        <v>37</v>
      </c>
      <c r="Y343" s="78" t="s">
        <v>38</v>
      </c>
      <c r="Z343" s="72"/>
      <c r="AA343" s="77">
        <v>720</v>
      </c>
      <c r="AB343" s="76" t="s">
        <v>50</v>
      </c>
      <c r="AC343" s="77" t="s">
        <v>36</v>
      </c>
      <c r="AD343" s="77" t="s">
        <v>36</v>
      </c>
      <c r="AE343" s="77">
        <v>4</v>
      </c>
      <c r="AF343" s="78" t="s">
        <v>169</v>
      </c>
      <c r="AG343" s="72"/>
      <c r="AH343" s="77" t="s">
        <v>69</v>
      </c>
      <c r="AI343" s="76" t="s">
        <v>52</v>
      </c>
      <c r="AJ343" s="76" t="s">
        <v>36</v>
      </c>
      <c r="AK343" t="str">
        <f>_xlfn.CONCAT(PlayerList[[#This Row],[First Name]]," ",PlayerList[[#This Row],[Surname]])</f>
        <v>Rover Catalo</v>
      </c>
      <c r="AM343" s="71">
        <f>PlayerList[[#This Row],[Code]]*1</f>
        <v>20008</v>
      </c>
      <c r="AN343" s="71" t="str">
        <f>VLOOKUP(PlayerList[[#This Row],[NZCF ID]],$AP$2:$AQ$3850,2,FALSE)</f>
        <v>M</v>
      </c>
      <c r="AP343" s="71">
        <v>20451</v>
      </c>
      <c r="AQ343" s="71" t="s">
        <v>29</v>
      </c>
    </row>
    <row r="344" spans="13:43" x14ac:dyDescent="0.3">
      <c r="M344" s="75">
        <v>10117</v>
      </c>
      <c r="N344" s="72" t="s">
        <v>664</v>
      </c>
      <c r="O344" s="72" t="s">
        <v>665</v>
      </c>
      <c r="P344" s="73" t="s">
        <v>161</v>
      </c>
      <c r="Q344" s="74">
        <v>1944</v>
      </c>
      <c r="R344" s="73" t="s">
        <v>119</v>
      </c>
      <c r="S344" s="72"/>
      <c r="T344" s="77">
        <v>1676</v>
      </c>
      <c r="U344" s="76" t="s">
        <v>35</v>
      </c>
      <c r="V344" s="77" t="s">
        <v>36</v>
      </c>
      <c r="W344" s="77" t="s">
        <v>36</v>
      </c>
      <c r="X344" s="77">
        <v>489</v>
      </c>
      <c r="Y344" s="78" t="s">
        <v>90</v>
      </c>
      <c r="Z344" s="72"/>
      <c r="AA344" s="77">
        <v>1522</v>
      </c>
      <c r="AB344" s="76" t="s">
        <v>35</v>
      </c>
      <c r="AC344" s="77" t="s">
        <v>36</v>
      </c>
      <c r="AD344" s="77" t="s">
        <v>36</v>
      </c>
      <c r="AE344" s="77">
        <v>219</v>
      </c>
      <c r="AF344" s="78" t="s">
        <v>116</v>
      </c>
      <c r="AG344" s="72"/>
      <c r="AH344" s="77">
        <v>4303539</v>
      </c>
      <c r="AI344" s="76" t="s">
        <v>52</v>
      </c>
      <c r="AJ344" s="76" t="s">
        <v>36</v>
      </c>
      <c r="AK344" t="str">
        <f>_xlfn.CONCAT(PlayerList[[#This Row],[First Name]]," ",PlayerList[[#This Row],[Surname]])</f>
        <v>James E Cater</v>
      </c>
      <c r="AM344" s="71">
        <f>PlayerList[[#This Row],[Code]]*1</f>
        <v>10117</v>
      </c>
      <c r="AN344" s="71" t="str">
        <f>VLOOKUP(PlayerList[[#This Row],[NZCF ID]],$AP$2:$AQ$3850,2,FALSE)</f>
        <v>M</v>
      </c>
      <c r="AP344" s="71">
        <v>20008</v>
      </c>
      <c r="AQ344" s="71" t="s">
        <v>29</v>
      </c>
    </row>
    <row r="345" spans="13:43" x14ac:dyDescent="0.3">
      <c r="M345" s="75">
        <v>13246</v>
      </c>
      <c r="N345" s="72" t="s">
        <v>666</v>
      </c>
      <c r="O345" s="72" t="s">
        <v>345</v>
      </c>
      <c r="P345" s="73" t="s">
        <v>121</v>
      </c>
      <c r="Q345" s="74">
        <v>1956</v>
      </c>
      <c r="R345" s="73" t="s">
        <v>119</v>
      </c>
      <c r="S345" s="72"/>
      <c r="T345" s="77">
        <v>1233</v>
      </c>
      <c r="U345" s="76" t="s">
        <v>35</v>
      </c>
      <c r="V345" s="77" t="s">
        <v>36</v>
      </c>
      <c r="W345" s="77" t="s">
        <v>36</v>
      </c>
      <c r="X345" s="77">
        <v>111</v>
      </c>
      <c r="Y345" s="78" t="s">
        <v>84</v>
      </c>
      <c r="Z345" s="72"/>
      <c r="AA345" s="77">
        <v>1254</v>
      </c>
      <c r="AB345" s="76" t="s">
        <v>35</v>
      </c>
      <c r="AC345" s="77" t="s">
        <v>36</v>
      </c>
      <c r="AD345" s="77" t="s">
        <v>36</v>
      </c>
      <c r="AE345" s="77">
        <v>18</v>
      </c>
      <c r="AF345" s="78" t="s">
        <v>667</v>
      </c>
      <c r="AG345" s="72"/>
      <c r="AH345" s="77" t="s">
        <v>69</v>
      </c>
      <c r="AI345" s="76" t="s">
        <v>52</v>
      </c>
      <c r="AJ345" s="76" t="s">
        <v>36</v>
      </c>
      <c r="AK345" t="str">
        <f>_xlfn.CONCAT(PlayerList[[#This Row],[First Name]]," ",PlayerList[[#This Row],[Surname]])</f>
        <v>Richard Catterall</v>
      </c>
      <c r="AM345" s="71">
        <f>PlayerList[[#This Row],[Code]]*1</f>
        <v>13246</v>
      </c>
      <c r="AN345" s="71" t="str">
        <f>VLOOKUP(PlayerList[[#This Row],[NZCF ID]],$AP$2:$AQ$3850,2,FALSE)</f>
        <v>M</v>
      </c>
      <c r="AP345" s="71">
        <v>10117</v>
      </c>
      <c r="AQ345" s="71" t="s">
        <v>29</v>
      </c>
    </row>
    <row r="346" spans="13:43" x14ac:dyDescent="0.3">
      <c r="M346" s="75">
        <v>15861</v>
      </c>
      <c r="N346" s="72" t="s">
        <v>668</v>
      </c>
      <c r="O346" s="72" t="s">
        <v>669</v>
      </c>
      <c r="P346" s="73" t="s">
        <v>167</v>
      </c>
      <c r="Q346" s="74">
        <v>1973</v>
      </c>
      <c r="R346" s="73" t="s">
        <v>124</v>
      </c>
      <c r="S346" s="72"/>
      <c r="T346" s="77">
        <v>1278</v>
      </c>
      <c r="U346" s="76" t="s">
        <v>35</v>
      </c>
      <c r="V346" s="77" t="s">
        <v>36</v>
      </c>
      <c r="W346" s="77" t="s">
        <v>36</v>
      </c>
      <c r="X346" s="77">
        <v>40</v>
      </c>
      <c r="Y346" s="78" t="s">
        <v>281</v>
      </c>
      <c r="Z346" s="72"/>
      <c r="AA346" s="77">
        <v>1280</v>
      </c>
      <c r="AB346" s="76" t="s">
        <v>35</v>
      </c>
      <c r="AC346" s="77" t="s">
        <v>36</v>
      </c>
      <c r="AD346" s="77" t="s">
        <v>36</v>
      </c>
      <c r="AE346" s="77">
        <v>22</v>
      </c>
      <c r="AF346" s="78" t="s">
        <v>281</v>
      </c>
      <c r="AG346" s="72"/>
      <c r="AH346" s="77">
        <v>110000016</v>
      </c>
      <c r="AI346" s="76" t="s">
        <v>52</v>
      </c>
      <c r="AJ346" s="76" t="s">
        <v>36</v>
      </c>
      <c r="AK346" t="str">
        <f>_xlfn.CONCAT(PlayerList[[#This Row],[First Name]]," ",PlayerList[[#This Row],[Surname]])</f>
        <v>Quice Vincent Cebes</v>
      </c>
      <c r="AM346" s="71">
        <f>PlayerList[[#This Row],[Code]]*1</f>
        <v>15861</v>
      </c>
      <c r="AN346" s="71" t="str">
        <f>VLOOKUP(PlayerList[[#This Row],[NZCF ID]],$AP$2:$AQ$3850,2,FALSE)</f>
        <v>M</v>
      </c>
      <c r="AP346" s="71">
        <v>13246</v>
      </c>
      <c r="AQ346" s="71" t="s">
        <v>29</v>
      </c>
    </row>
    <row r="347" spans="13:43" x14ac:dyDescent="0.3">
      <c r="M347" s="75">
        <v>15182</v>
      </c>
      <c r="N347" s="72" t="s">
        <v>670</v>
      </c>
      <c r="O347" s="72" t="s">
        <v>4212</v>
      </c>
      <c r="P347" s="73" t="s">
        <v>178</v>
      </c>
      <c r="Q347" s="74">
        <v>1962</v>
      </c>
      <c r="R347" s="73" t="s">
        <v>124</v>
      </c>
      <c r="S347" s="72"/>
      <c r="T347" s="77">
        <v>1421</v>
      </c>
      <c r="U347" s="76" t="s">
        <v>35</v>
      </c>
      <c r="V347" s="77" t="s">
        <v>36</v>
      </c>
      <c r="W347" s="77" t="s">
        <v>36</v>
      </c>
      <c r="X347" s="77">
        <v>104</v>
      </c>
      <c r="Y347" s="78" t="s">
        <v>945</v>
      </c>
      <c r="Z347" s="72"/>
      <c r="AA347" s="77">
        <v>1341</v>
      </c>
      <c r="AB347" s="76" t="s">
        <v>35</v>
      </c>
      <c r="AC347" s="77" t="s">
        <v>36</v>
      </c>
      <c r="AD347" s="77" t="s">
        <v>36</v>
      </c>
      <c r="AE347" s="77">
        <v>53</v>
      </c>
      <c r="AF347" s="78" t="s">
        <v>2433</v>
      </c>
      <c r="AG347" s="72"/>
      <c r="AH347" s="77" t="s">
        <v>69</v>
      </c>
      <c r="AI347" s="76" t="s">
        <v>52</v>
      </c>
      <c r="AJ347" s="76" t="s">
        <v>36</v>
      </c>
      <c r="AK347" t="str">
        <f>_xlfn.CONCAT(PlayerList[[#This Row],[First Name]]," ",PlayerList[[#This Row],[Surname]])</f>
        <v>Drew Chadwick</v>
      </c>
      <c r="AM347" s="71">
        <f>PlayerList[[#This Row],[Code]]*1</f>
        <v>15182</v>
      </c>
      <c r="AN347" s="71" t="str">
        <f>VLOOKUP(PlayerList[[#This Row],[NZCF ID]],$AP$2:$AQ$3850,2,FALSE)</f>
        <v>M</v>
      </c>
      <c r="AP347" s="71">
        <v>15861</v>
      </c>
      <c r="AQ347" s="71" t="s">
        <v>29</v>
      </c>
    </row>
    <row r="348" spans="13:43" x14ac:dyDescent="0.3">
      <c r="M348" s="75">
        <v>20422</v>
      </c>
      <c r="N348" s="72" t="s">
        <v>670</v>
      </c>
      <c r="O348" s="72" t="s">
        <v>671</v>
      </c>
      <c r="P348" s="73" t="s">
        <v>33</v>
      </c>
      <c r="Q348" s="74">
        <v>2009</v>
      </c>
      <c r="R348" s="73" t="s">
        <v>135</v>
      </c>
      <c r="S348" s="72"/>
      <c r="T348" s="77" t="s">
        <v>34</v>
      </c>
      <c r="U348" s="76" t="s">
        <v>35</v>
      </c>
      <c r="V348" s="77" t="s">
        <v>36</v>
      </c>
      <c r="W348" s="77" t="s">
        <v>36</v>
      </c>
      <c r="X348" s="77" t="s">
        <v>37</v>
      </c>
      <c r="Y348" s="78" t="s">
        <v>38</v>
      </c>
      <c r="Z348" s="72"/>
      <c r="AA348" s="77">
        <v>865</v>
      </c>
      <c r="AB348" s="76" t="s">
        <v>50</v>
      </c>
      <c r="AC348" s="77" t="s">
        <v>36</v>
      </c>
      <c r="AD348" s="77" t="s">
        <v>36</v>
      </c>
      <c r="AE348" s="77">
        <v>6</v>
      </c>
      <c r="AF348" s="78" t="s">
        <v>150</v>
      </c>
      <c r="AG348" s="72"/>
      <c r="AH348" s="77" t="s">
        <v>69</v>
      </c>
      <c r="AI348" s="76" t="s">
        <v>52</v>
      </c>
      <c r="AJ348" s="76" t="s">
        <v>36</v>
      </c>
      <c r="AK348" t="str">
        <f>_xlfn.CONCAT(PlayerList[[#This Row],[First Name]]," ",PlayerList[[#This Row],[Surname]])</f>
        <v>Kurai Chadwick</v>
      </c>
      <c r="AM348" s="71">
        <f>PlayerList[[#This Row],[Code]]*1</f>
        <v>20422</v>
      </c>
      <c r="AN348" s="71" t="str">
        <f>VLOOKUP(PlayerList[[#This Row],[NZCF ID]],$AP$2:$AQ$3850,2,FALSE)</f>
        <v>M</v>
      </c>
      <c r="AP348" s="71">
        <v>15182</v>
      </c>
      <c r="AQ348" s="71" t="s">
        <v>29</v>
      </c>
    </row>
    <row r="349" spans="13:43" x14ac:dyDescent="0.3">
      <c r="M349" s="75">
        <v>16517</v>
      </c>
      <c r="N349" s="72" t="s">
        <v>672</v>
      </c>
      <c r="O349" s="72" t="s">
        <v>305</v>
      </c>
      <c r="P349" s="73" t="s">
        <v>74</v>
      </c>
      <c r="Q349" s="74">
        <v>2007</v>
      </c>
      <c r="R349" s="73" t="s">
        <v>135</v>
      </c>
      <c r="S349" s="72"/>
      <c r="T349" s="77">
        <v>1092</v>
      </c>
      <c r="U349" s="76" t="s">
        <v>35</v>
      </c>
      <c r="V349" s="77" t="s">
        <v>36</v>
      </c>
      <c r="W349" s="77" t="s">
        <v>36</v>
      </c>
      <c r="X349" s="77">
        <v>117</v>
      </c>
      <c r="Y349" s="78" t="s">
        <v>673</v>
      </c>
      <c r="Z349" s="72"/>
      <c r="AA349" s="77">
        <v>1049</v>
      </c>
      <c r="AB349" s="76" t="s">
        <v>35</v>
      </c>
      <c r="AC349" s="77" t="s">
        <v>36</v>
      </c>
      <c r="AD349" s="77" t="s">
        <v>36</v>
      </c>
      <c r="AE349" s="77">
        <v>61</v>
      </c>
      <c r="AF349" s="78" t="s">
        <v>51</v>
      </c>
      <c r="AG349" s="72"/>
      <c r="AH349" s="77">
        <v>4309073</v>
      </c>
      <c r="AI349" s="76" t="s">
        <v>52</v>
      </c>
      <c r="AJ349" s="76" t="s">
        <v>36</v>
      </c>
      <c r="AK349" t="str">
        <f>_xlfn.CONCAT(PlayerList[[#This Row],[First Name]]," ",PlayerList[[#This Row],[Surname]])</f>
        <v>Jacob Chai</v>
      </c>
      <c r="AM349" s="71">
        <f>PlayerList[[#This Row],[Code]]*1</f>
        <v>16517</v>
      </c>
      <c r="AN349" s="71" t="str">
        <f>VLOOKUP(PlayerList[[#This Row],[NZCF ID]],$AP$2:$AQ$3850,2,FALSE)</f>
        <v>M</v>
      </c>
      <c r="AP349" s="71">
        <v>20422</v>
      </c>
      <c r="AQ349" s="71" t="s">
        <v>29</v>
      </c>
    </row>
    <row r="350" spans="13:43" x14ac:dyDescent="0.3">
      <c r="M350" s="75">
        <v>18759</v>
      </c>
      <c r="N350" s="72" t="s">
        <v>672</v>
      </c>
      <c r="O350" s="72" t="s">
        <v>674</v>
      </c>
      <c r="P350" s="73" t="s">
        <v>167</v>
      </c>
      <c r="Q350" s="74">
        <v>2013</v>
      </c>
      <c r="R350" s="73" t="s">
        <v>135</v>
      </c>
      <c r="S350" s="72"/>
      <c r="T350" s="77" t="s">
        <v>34</v>
      </c>
      <c r="U350" s="76" t="s">
        <v>35</v>
      </c>
      <c r="V350" s="77" t="s">
        <v>36</v>
      </c>
      <c r="W350" s="77" t="s">
        <v>36</v>
      </c>
      <c r="X350" s="77" t="s">
        <v>37</v>
      </c>
      <c r="Y350" s="78" t="s">
        <v>38</v>
      </c>
      <c r="Z350" s="72"/>
      <c r="AA350" s="77">
        <v>440</v>
      </c>
      <c r="AB350" s="76" t="s">
        <v>50</v>
      </c>
      <c r="AC350" s="77" t="s">
        <v>36</v>
      </c>
      <c r="AD350" s="77" t="s">
        <v>36</v>
      </c>
      <c r="AE350" s="77">
        <v>8</v>
      </c>
      <c r="AF350" s="78" t="s">
        <v>281</v>
      </c>
      <c r="AG350" s="72"/>
      <c r="AH350" s="77" t="s">
        <v>69</v>
      </c>
      <c r="AI350" s="76" t="s">
        <v>52</v>
      </c>
      <c r="AJ350" s="76" t="s">
        <v>36</v>
      </c>
      <c r="AK350" t="str">
        <f>_xlfn.CONCAT(PlayerList[[#This Row],[First Name]]," ",PlayerList[[#This Row],[Surname]])</f>
        <v>Jayden Chai</v>
      </c>
      <c r="AM350" s="71">
        <f>PlayerList[[#This Row],[Code]]*1</f>
        <v>18759</v>
      </c>
      <c r="AN350" s="71" t="str">
        <f>VLOOKUP(PlayerList[[#This Row],[NZCF ID]],$AP$2:$AQ$3850,2,FALSE)</f>
        <v>M</v>
      </c>
      <c r="AP350" s="71">
        <v>16517</v>
      </c>
      <c r="AQ350" s="71" t="s">
        <v>29</v>
      </c>
    </row>
    <row r="351" spans="13:43" x14ac:dyDescent="0.3">
      <c r="M351" s="75">
        <v>18776</v>
      </c>
      <c r="N351" s="72" t="s">
        <v>672</v>
      </c>
      <c r="O351" s="72" t="s">
        <v>675</v>
      </c>
      <c r="P351" s="73" t="s">
        <v>167</v>
      </c>
      <c r="Q351" s="74">
        <v>2016</v>
      </c>
      <c r="R351" s="73" t="s">
        <v>135</v>
      </c>
      <c r="S351" s="72"/>
      <c r="T351" s="77" t="s">
        <v>34</v>
      </c>
      <c r="U351" s="76" t="s">
        <v>35</v>
      </c>
      <c r="V351" s="77" t="s">
        <v>36</v>
      </c>
      <c r="W351" s="77" t="s">
        <v>36</v>
      </c>
      <c r="X351" s="77" t="s">
        <v>37</v>
      </c>
      <c r="Y351" s="78" t="s">
        <v>38</v>
      </c>
      <c r="Z351" s="72"/>
      <c r="AA351" s="77">
        <v>400</v>
      </c>
      <c r="AB351" s="76" t="s">
        <v>50</v>
      </c>
      <c r="AC351" s="77" t="s">
        <v>36</v>
      </c>
      <c r="AD351" s="77" t="s">
        <v>36</v>
      </c>
      <c r="AE351" s="77">
        <v>8</v>
      </c>
      <c r="AF351" s="78" t="s">
        <v>281</v>
      </c>
      <c r="AG351" s="72"/>
      <c r="AH351" s="77" t="s">
        <v>69</v>
      </c>
      <c r="AI351" s="76" t="s">
        <v>52</v>
      </c>
      <c r="AJ351" s="76" t="s">
        <v>36</v>
      </c>
      <c r="AK351" t="str">
        <f>_xlfn.CONCAT(PlayerList[[#This Row],[First Name]]," ",PlayerList[[#This Row],[Surname]])</f>
        <v>Jeremy Chai</v>
      </c>
      <c r="AM351" s="71">
        <f>PlayerList[[#This Row],[Code]]*1</f>
        <v>18776</v>
      </c>
      <c r="AN351" s="71" t="str">
        <f>VLOOKUP(PlayerList[[#This Row],[NZCF ID]],$AP$2:$AQ$3850,2,FALSE)</f>
        <v>M</v>
      </c>
      <c r="AP351" s="71">
        <v>18759</v>
      </c>
      <c r="AQ351" s="71" t="s">
        <v>29</v>
      </c>
    </row>
    <row r="352" spans="13:43" x14ac:dyDescent="0.3">
      <c r="M352" s="75">
        <v>20603</v>
      </c>
      <c r="N352" s="72" t="s">
        <v>676</v>
      </c>
      <c r="O352" s="72" t="s">
        <v>677</v>
      </c>
      <c r="P352" s="73" t="s">
        <v>161</v>
      </c>
      <c r="Q352" s="74">
        <v>1984</v>
      </c>
      <c r="R352" s="73" t="s">
        <v>35</v>
      </c>
      <c r="S352" s="72"/>
      <c r="T352" s="77">
        <v>1434</v>
      </c>
      <c r="U352" s="76" t="s">
        <v>50</v>
      </c>
      <c r="V352" s="77" t="s">
        <v>36</v>
      </c>
      <c r="W352" s="77" t="s">
        <v>36</v>
      </c>
      <c r="X352" s="77">
        <v>15</v>
      </c>
      <c r="Y352" s="78" t="s">
        <v>84</v>
      </c>
      <c r="Z352" s="72"/>
      <c r="AA352" s="77">
        <v>1164</v>
      </c>
      <c r="AB352" s="76" t="s">
        <v>50</v>
      </c>
      <c r="AC352" s="77" t="s">
        <v>36</v>
      </c>
      <c r="AD352" s="77" t="s">
        <v>36</v>
      </c>
      <c r="AE352" s="77">
        <v>5</v>
      </c>
      <c r="AF352" s="78" t="s">
        <v>39</v>
      </c>
      <c r="AG352" s="72"/>
      <c r="AH352" s="77" t="s">
        <v>69</v>
      </c>
      <c r="AI352" s="76" t="s">
        <v>52</v>
      </c>
      <c r="AJ352" s="76" t="s">
        <v>36</v>
      </c>
      <c r="AK352" t="str">
        <f>_xlfn.CONCAT(PlayerList[[#This Row],[First Name]]," ",PlayerList[[#This Row],[Surname]])</f>
        <v>Imal Chakari</v>
      </c>
      <c r="AM352" s="71">
        <f>PlayerList[[#This Row],[Code]]*1</f>
        <v>20603</v>
      </c>
      <c r="AN352" s="71" t="str">
        <f>VLOOKUP(PlayerList[[#This Row],[NZCF ID]],$AP$2:$AQ$3850,2,FALSE)</f>
        <v>M</v>
      </c>
      <c r="AP352" s="71">
        <v>18776</v>
      </c>
      <c r="AQ352" s="71" t="s">
        <v>29</v>
      </c>
    </row>
    <row r="353" spans="13:43" x14ac:dyDescent="0.3">
      <c r="M353" s="75">
        <v>18146</v>
      </c>
      <c r="N353" s="72" t="s">
        <v>678</v>
      </c>
      <c r="O353" s="72" t="s">
        <v>679</v>
      </c>
      <c r="P353" s="73" t="s">
        <v>33</v>
      </c>
      <c r="Q353" s="74">
        <v>2011</v>
      </c>
      <c r="R353" s="73" t="s">
        <v>135</v>
      </c>
      <c r="S353" s="72"/>
      <c r="T353" s="77">
        <v>886</v>
      </c>
      <c r="U353" s="76" t="s">
        <v>50</v>
      </c>
      <c r="V353" s="77" t="s">
        <v>36</v>
      </c>
      <c r="W353" s="77" t="s">
        <v>36</v>
      </c>
      <c r="X353" s="77">
        <v>6</v>
      </c>
      <c r="Y353" s="78" t="s">
        <v>219</v>
      </c>
      <c r="Z353" s="72"/>
      <c r="AA353" s="77">
        <v>832</v>
      </c>
      <c r="AB353" s="76" t="s">
        <v>50</v>
      </c>
      <c r="AC353" s="77" t="s">
        <v>36</v>
      </c>
      <c r="AD353" s="77" t="s">
        <v>36</v>
      </c>
      <c r="AE353" s="77">
        <v>11</v>
      </c>
      <c r="AF353" s="78" t="s">
        <v>61</v>
      </c>
      <c r="AG353" s="72"/>
      <c r="AH353" s="77">
        <v>4317378</v>
      </c>
      <c r="AI353" s="76" t="s">
        <v>52</v>
      </c>
      <c r="AJ353" s="76" t="s">
        <v>36</v>
      </c>
      <c r="AK353" t="str">
        <f>_xlfn.CONCAT(PlayerList[[#This Row],[First Name]]," ",PlayerList[[#This Row],[Surname]])</f>
        <v>Sanishka Chakkapalli</v>
      </c>
      <c r="AM353" s="71">
        <f>PlayerList[[#This Row],[Code]]*1</f>
        <v>18146</v>
      </c>
      <c r="AN353" s="71" t="str">
        <f>VLOOKUP(PlayerList[[#This Row],[NZCF ID]],$AP$2:$AQ$3850,2,FALSE)</f>
        <v>F</v>
      </c>
      <c r="AP353" s="71">
        <v>20603</v>
      </c>
      <c r="AQ353" s="71" t="s">
        <v>29</v>
      </c>
    </row>
    <row r="354" spans="13:43" x14ac:dyDescent="0.3">
      <c r="M354" s="75">
        <v>19512</v>
      </c>
      <c r="N354" s="72" t="s">
        <v>680</v>
      </c>
      <c r="O354" s="72" t="s">
        <v>681</v>
      </c>
      <c r="P354" s="73" t="s">
        <v>83</v>
      </c>
      <c r="Q354" s="74">
        <v>2011</v>
      </c>
      <c r="R354" s="73" t="s">
        <v>135</v>
      </c>
      <c r="S354" s="72"/>
      <c r="T354" s="77">
        <v>986</v>
      </c>
      <c r="U354" s="76" t="s">
        <v>50</v>
      </c>
      <c r="V354" s="77" t="s">
        <v>36</v>
      </c>
      <c r="W354" s="77" t="s">
        <v>36</v>
      </c>
      <c r="X354" s="77">
        <v>10</v>
      </c>
      <c r="Y354" s="78" t="s">
        <v>281</v>
      </c>
      <c r="Z354" s="72"/>
      <c r="AA354" s="77" t="s">
        <v>37</v>
      </c>
      <c r="AB354" s="76" t="s">
        <v>35</v>
      </c>
      <c r="AC354" s="77" t="s">
        <v>36</v>
      </c>
      <c r="AD354" s="77" t="s">
        <v>36</v>
      </c>
      <c r="AE354" s="77" t="s">
        <v>37</v>
      </c>
      <c r="AF354" s="78" t="s">
        <v>38</v>
      </c>
      <c r="AG354" s="72"/>
      <c r="AH354" s="77" t="s">
        <v>69</v>
      </c>
      <c r="AI354" s="76" t="s">
        <v>52</v>
      </c>
      <c r="AJ354" s="76" t="s">
        <v>36</v>
      </c>
      <c r="AK354" t="str">
        <f>_xlfn.CONCAT(PlayerList[[#This Row],[First Name]]," ",PlayerList[[#This Row],[Surname]])</f>
        <v>Ushnisin Chakraborty</v>
      </c>
      <c r="AM354" s="71">
        <f>PlayerList[[#This Row],[Code]]*1</f>
        <v>19512</v>
      </c>
      <c r="AN354" s="71" t="str">
        <f>VLOOKUP(PlayerList[[#This Row],[NZCF ID]],$AP$2:$AQ$3850,2,FALSE)</f>
        <v>M</v>
      </c>
      <c r="AP354" s="71">
        <v>18146</v>
      </c>
      <c r="AQ354" s="71" t="s">
        <v>45</v>
      </c>
    </row>
    <row r="355" spans="13:43" x14ac:dyDescent="0.3">
      <c r="M355" s="75">
        <v>19105</v>
      </c>
      <c r="N355" s="72" t="s">
        <v>682</v>
      </c>
      <c r="O355" s="72" t="s">
        <v>683</v>
      </c>
      <c r="P355" s="73" t="s">
        <v>33</v>
      </c>
      <c r="Q355" s="74">
        <v>2015</v>
      </c>
      <c r="R355" s="73" t="s">
        <v>135</v>
      </c>
      <c r="S355" s="72"/>
      <c r="T355" s="77">
        <v>400</v>
      </c>
      <c r="U355" s="76" t="s">
        <v>50</v>
      </c>
      <c r="V355" s="77" t="s">
        <v>36</v>
      </c>
      <c r="W355" s="77" t="s">
        <v>36</v>
      </c>
      <c r="X355" s="77">
        <v>3</v>
      </c>
      <c r="Y355" s="78" t="s">
        <v>75</v>
      </c>
      <c r="Z355" s="72"/>
      <c r="AA355" s="77">
        <v>428</v>
      </c>
      <c r="AB355" s="76" t="s">
        <v>50</v>
      </c>
      <c r="AC355" s="77" t="s">
        <v>36</v>
      </c>
      <c r="AD355" s="77" t="s">
        <v>36</v>
      </c>
      <c r="AE355" s="77">
        <v>17</v>
      </c>
      <c r="AF355" s="78" t="s">
        <v>96</v>
      </c>
      <c r="AG355" s="72"/>
      <c r="AH355" s="77" t="s">
        <v>69</v>
      </c>
      <c r="AI355" s="76" t="s">
        <v>52</v>
      </c>
      <c r="AJ355" s="76" t="s">
        <v>36</v>
      </c>
      <c r="AK355" t="str">
        <f>_xlfn.CONCAT(PlayerList[[#This Row],[First Name]]," ",PlayerList[[#This Row],[Surname]])</f>
        <v>Dhriti Chakrapu</v>
      </c>
      <c r="AM355" s="71">
        <f>PlayerList[[#This Row],[Code]]*1</f>
        <v>19105</v>
      </c>
      <c r="AN355" s="71" t="str">
        <f>VLOOKUP(PlayerList[[#This Row],[NZCF ID]],$AP$2:$AQ$3850,2,FALSE)</f>
        <v>F</v>
      </c>
      <c r="AP355" s="71">
        <v>19512</v>
      </c>
      <c r="AQ355" s="71" t="s">
        <v>29</v>
      </c>
    </row>
    <row r="356" spans="13:43" x14ac:dyDescent="0.3">
      <c r="M356" s="75">
        <v>17301</v>
      </c>
      <c r="N356" s="72" t="s">
        <v>684</v>
      </c>
      <c r="O356" s="72" t="s">
        <v>685</v>
      </c>
      <c r="P356" s="73" t="s">
        <v>252</v>
      </c>
      <c r="Q356" s="74">
        <v>2007</v>
      </c>
      <c r="R356" s="73" t="s">
        <v>135</v>
      </c>
      <c r="S356" s="72"/>
      <c r="T356" s="77">
        <v>1440</v>
      </c>
      <c r="U356" s="76" t="s">
        <v>35</v>
      </c>
      <c r="V356" s="77" t="s">
        <v>36</v>
      </c>
      <c r="W356" s="77" t="s">
        <v>36</v>
      </c>
      <c r="X356" s="77">
        <v>24</v>
      </c>
      <c r="Y356" s="78" t="s">
        <v>60</v>
      </c>
      <c r="Z356" s="72"/>
      <c r="AA356" s="77">
        <v>1278</v>
      </c>
      <c r="AB356" s="76" t="s">
        <v>50</v>
      </c>
      <c r="AC356" s="77" t="s">
        <v>36</v>
      </c>
      <c r="AD356" s="77" t="s">
        <v>36</v>
      </c>
      <c r="AE356" s="77">
        <v>17</v>
      </c>
      <c r="AF356" s="78" t="s">
        <v>150</v>
      </c>
      <c r="AG356" s="72"/>
      <c r="AH356" s="77">
        <v>4321693</v>
      </c>
      <c r="AI356" s="76" t="s">
        <v>52</v>
      </c>
      <c r="AJ356" s="76" t="s">
        <v>36</v>
      </c>
      <c r="AK356" t="str">
        <f>_xlfn.CONCAT(PlayerList[[#This Row],[First Name]]," ",PlayerList[[#This Row],[Surname]])</f>
        <v>Joel Challis</v>
      </c>
      <c r="AM356" s="71">
        <f>PlayerList[[#This Row],[Code]]*1</f>
        <v>17301</v>
      </c>
      <c r="AN356" s="71" t="str">
        <f>VLOOKUP(PlayerList[[#This Row],[NZCF ID]],$AP$2:$AQ$3850,2,FALSE)</f>
        <v>M</v>
      </c>
      <c r="AP356" s="71">
        <v>19105</v>
      </c>
      <c r="AQ356" s="71" t="s">
        <v>45</v>
      </c>
    </row>
    <row r="357" spans="13:43" x14ac:dyDescent="0.3">
      <c r="M357" s="75">
        <v>19383</v>
      </c>
      <c r="N357" s="72" t="s">
        <v>686</v>
      </c>
      <c r="O357" s="72" t="s">
        <v>687</v>
      </c>
      <c r="P357" s="73" t="s">
        <v>33</v>
      </c>
      <c r="Q357" s="74">
        <v>2011</v>
      </c>
      <c r="R357" s="73" t="s">
        <v>135</v>
      </c>
      <c r="S357" s="72"/>
      <c r="T357" s="77" t="s">
        <v>34</v>
      </c>
      <c r="U357" s="76" t="s">
        <v>35</v>
      </c>
      <c r="V357" s="77" t="s">
        <v>36</v>
      </c>
      <c r="W357" s="77" t="s">
        <v>36</v>
      </c>
      <c r="X357" s="77" t="s">
        <v>37</v>
      </c>
      <c r="Y357" s="78" t="s">
        <v>38</v>
      </c>
      <c r="Z357" s="72"/>
      <c r="AA357" s="77">
        <v>829</v>
      </c>
      <c r="AB357" s="76" t="s">
        <v>50</v>
      </c>
      <c r="AC357" s="77" t="s">
        <v>36</v>
      </c>
      <c r="AD357" s="77" t="s">
        <v>36</v>
      </c>
      <c r="AE357" s="77">
        <v>7</v>
      </c>
      <c r="AF357" s="78" t="s">
        <v>96</v>
      </c>
      <c r="AG357" s="72"/>
      <c r="AH357" s="77" t="s">
        <v>69</v>
      </c>
      <c r="AI357" s="76" t="s">
        <v>52</v>
      </c>
      <c r="AJ357" s="76" t="s">
        <v>36</v>
      </c>
      <c r="AK357" t="str">
        <f>_xlfn.CONCAT(PlayerList[[#This Row],[First Name]]," ",PlayerList[[#This Row],[Surname]])</f>
        <v>Sinet Chamnan</v>
      </c>
      <c r="AM357" s="71">
        <f>PlayerList[[#This Row],[Code]]*1</f>
        <v>19383</v>
      </c>
      <c r="AN357" s="71" t="str">
        <f>VLOOKUP(PlayerList[[#This Row],[NZCF ID]],$AP$2:$AQ$3850,2,FALSE)</f>
        <v>M</v>
      </c>
      <c r="AP357" s="71">
        <v>17301</v>
      </c>
      <c r="AQ357" s="71" t="s">
        <v>29</v>
      </c>
    </row>
    <row r="358" spans="13:43" x14ac:dyDescent="0.3">
      <c r="M358" s="75">
        <v>18579</v>
      </c>
      <c r="N358" s="72" t="s">
        <v>688</v>
      </c>
      <c r="O358" s="72" t="s">
        <v>689</v>
      </c>
      <c r="P358" s="73" t="s">
        <v>33</v>
      </c>
      <c r="Q358" s="74">
        <v>1985</v>
      </c>
      <c r="R358" s="73" t="s">
        <v>35</v>
      </c>
      <c r="S358" s="72"/>
      <c r="T358" s="77">
        <v>1503</v>
      </c>
      <c r="U358" s="76" t="s">
        <v>50</v>
      </c>
      <c r="V358" s="77" t="s">
        <v>36</v>
      </c>
      <c r="W358" s="77" t="s">
        <v>36</v>
      </c>
      <c r="X358" s="77">
        <v>9</v>
      </c>
      <c r="Y358" s="78" t="s">
        <v>169</v>
      </c>
      <c r="Z358" s="72"/>
      <c r="AA358" s="77" t="s">
        <v>37</v>
      </c>
      <c r="AB358" s="76" t="s">
        <v>35</v>
      </c>
      <c r="AC358" s="77" t="s">
        <v>36</v>
      </c>
      <c r="AD358" s="77" t="s">
        <v>36</v>
      </c>
      <c r="AE358" s="77" t="s">
        <v>37</v>
      </c>
      <c r="AF358" s="78" t="s">
        <v>38</v>
      </c>
      <c r="AG358" s="72"/>
      <c r="AH358" s="77">
        <v>4325524</v>
      </c>
      <c r="AI358" s="76" t="s">
        <v>52</v>
      </c>
      <c r="AJ358" s="76" t="s">
        <v>36</v>
      </c>
      <c r="AK358" t="str">
        <f>_xlfn.CONCAT(PlayerList[[#This Row],[First Name]]," ",PlayerList[[#This Row],[Surname]])</f>
        <v>Eric Chan</v>
      </c>
      <c r="AM358" s="71">
        <f>PlayerList[[#This Row],[Code]]*1</f>
        <v>18579</v>
      </c>
      <c r="AN358" s="71" t="str">
        <f>VLOOKUP(PlayerList[[#This Row],[NZCF ID]],$AP$2:$AQ$3850,2,FALSE)</f>
        <v>M</v>
      </c>
      <c r="AP358" s="71">
        <v>19383</v>
      </c>
      <c r="AQ358" s="71" t="s">
        <v>29</v>
      </c>
    </row>
    <row r="359" spans="13:43" x14ac:dyDescent="0.3">
      <c r="M359" s="75">
        <v>17702</v>
      </c>
      <c r="N359" s="72" t="s">
        <v>688</v>
      </c>
      <c r="O359" s="72" t="s">
        <v>690</v>
      </c>
      <c r="P359" s="73" t="s">
        <v>33</v>
      </c>
      <c r="Q359" s="74">
        <v>1990</v>
      </c>
      <c r="R359" s="73" t="s">
        <v>35</v>
      </c>
      <c r="S359" s="72"/>
      <c r="T359" s="77" t="s">
        <v>34</v>
      </c>
      <c r="U359" s="76" t="s">
        <v>35</v>
      </c>
      <c r="V359" s="77" t="s">
        <v>36</v>
      </c>
      <c r="W359" s="77" t="s">
        <v>36</v>
      </c>
      <c r="X359" s="77" t="s">
        <v>37</v>
      </c>
      <c r="Y359" s="78" t="s">
        <v>38</v>
      </c>
      <c r="Z359" s="72"/>
      <c r="AA359" s="77">
        <v>639</v>
      </c>
      <c r="AB359" s="76" t="s">
        <v>50</v>
      </c>
      <c r="AC359" s="77" t="s">
        <v>36</v>
      </c>
      <c r="AD359" s="77" t="s">
        <v>36</v>
      </c>
      <c r="AE359" s="77">
        <v>6</v>
      </c>
      <c r="AF359" s="78" t="s">
        <v>232</v>
      </c>
      <c r="AG359" s="72"/>
      <c r="AH359" s="77">
        <v>4314948</v>
      </c>
      <c r="AI359" s="76" t="s">
        <v>52</v>
      </c>
      <c r="AJ359" s="76" t="s">
        <v>36</v>
      </c>
      <c r="AK359" t="str">
        <f>_xlfn.CONCAT(PlayerList[[#This Row],[First Name]]," ",PlayerList[[#This Row],[Surname]])</f>
        <v>Gordon Chan</v>
      </c>
      <c r="AM359" s="71">
        <f>PlayerList[[#This Row],[Code]]*1</f>
        <v>17702</v>
      </c>
      <c r="AN359" s="71" t="str">
        <f>VLOOKUP(PlayerList[[#This Row],[NZCF ID]],$AP$2:$AQ$3850,2,FALSE)</f>
        <v>M</v>
      </c>
      <c r="AP359" s="71">
        <v>18579</v>
      </c>
      <c r="AQ359" s="71" t="s">
        <v>29</v>
      </c>
    </row>
    <row r="360" spans="13:43" x14ac:dyDescent="0.3">
      <c r="M360" s="75">
        <v>16700</v>
      </c>
      <c r="N360" s="72" t="s">
        <v>688</v>
      </c>
      <c r="O360" s="72" t="s">
        <v>691</v>
      </c>
      <c r="P360" s="73" t="s">
        <v>33</v>
      </c>
      <c r="Q360" s="74">
        <v>1997</v>
      </c>
      <c r="R360" s="73" t="s">
        <v>35</v>
      </c>
      <c r="S360" s="72"/>
      <c r="T360" s="77" t="s">
        <v>34</v>
      </c>
      <c r="U360" s="76" t="s">
        <v>35</v>
      </c>
      <c r="V360" s="77" t="s">
        <v>36</v>
      </c>
      <c r="W360" s="77" t="s">
        <v>36</v>
      </c>
      <c r="X360" s="77" t="s">
        <v>37</v>
      </c>
      <c r="Y360" s="78" t="s">
        <v>38</v>
      </c>
      <c r="Z360" s="72"/>
      <c r="AA360" s="77">
        <v>1299</v>
      </c>
      <c r="AB360" s="76" t="s">
        <v>50</v>
      </c>
      <c r="AC360" s="77" t="s">
        <v>36</v>
      </c>
      <c r="AD360" s="77" t="s">
        <v>36</v>
      </c>
      <c r="AE360" s="77">
        <v>12</v>
      </c>
      <c r="AF360" s="78" t="s">
        <v>173</v>
      </c>
      <c r="AG360" s="72"/>
      <c r="AH360" s="77">
        <v>4309898</v>
      </c>
      <c r="AI360" s="76" t="s">
        <v>52</v>
      </c>
      <c r="AJ360" s="76" t="s">
        <v>36</v>
      </c>
      <c r="AK360" t="str">
        <f>_xlfn.CONCAT(PlayerList[[#This Row],[First Name]]," ",PlayerList[[#This Row],[Surname]])</f>
        <v>Hamish Chan</v>
      </c>
      <c r="AM360" s="71">
        <f>PlayerList[[#This Row],[Code]]*1</f>
        <v>16700</v>
      </c>
      <c r="AN360" s="71" t="str">
        <f>VLOOKUP(PlayerList[[#This Row],[NZCF ID]],$AP$2:$AQ$3850,2,FALSE)</f>
        <v>M</v>
      </c>
      <c r="AP360" s="71">
        <v>17702</v>
      </c>
      <c r="AQ360" s="71" t="s">
        <v>29</v>
      </c>
    </row>
    <row r="361" spans="13:43" x14ac:dyDescent="0.3">
      <c r="M361" s="75">
        <v>19106</v>
      </c>
      <c r="N361" s="72" t="s">
        <v>688</v>
      </c>
      <c r="O361" s="72" t="s">
        <v>100</v>
      </c>
      <c r="P361" s="73" t="s">
        <v>33</v>
      </c>
      <c r="Q361" s="74">
        <v>2010</v>
      </c>
      <c r="R361" s="73" t="s">
        <v>135</v>
      </c>
      <c r="S361" s="72"/>
      <c r="T361" s="77" t="s">
        <v>34</v>
      </c>
      <c r="U361" s="76" t="s">
        <v>35</v>
      </c>
      <c r="V361" s="77" t="s">
        <v>36</v>
      </c>
      <c r="W361" s="77" t="s">
        <v>36</v>
      </c>
      <c r="X361" s="77" t="s">
        <v>37</v>
      </c>
      <c r="Y361" s="78" t="s">
        <v>38</v>
      </c>
      <c r="Z361" s="72"/>
      <c r="AA361" s="77">
        <v>640</v>
      </c>
      <c r="AB361" s="76" t="s">
        <v>50</v>
      </c>
      <c r="AC361" s="77" t="s">
        <v>36</v>
      </c>
      <c r="AD361" s="77" t="s">
        <v>36</v>
      </c>
      <c r="AE361" s="77">
        <v>7</v>
      </c>
      <c r="AF361" s="78" t="s">
        <v>96</v>
      </c>
      <c r="AG361" s="72"/>
      <c r="AH361" s="77" t="s">
        <v>69</v>
      </c>
      <c r="AI361" s="76" t="s">
        <v>52</v>
      </c>
      <c r="AJ361" s="76" t="s">
        <v>36</v>
      </c>
      <c r="AK361" t="str">
        <f>_xlfn.CONCAT(PlayerList[[#This Row],[First Name]]," ",PlayerList[[#This Row],[Surname]])</f>
        <v>Ivan Chan</v>
      </c>
      <c r="AM361" s="71">
        <f>PlayerList[[#This Row],[Code]]*1</f>
        <v>19106</v>
      </c>
      <c r="AN361" s="71" t="str">
        <f>VLOOKUP(PlayerList[[#This Row],[NZCF ID]],$AP$2:$AQ$3850,2,FALSE)</f>
        <v>M</v>
      </c>
      <c r="AP361" s="71">
        <v>16700</v>
      </c>
      <c r="AQ361" s="71" t="s">
        <v>29</v>
      </c>
    </row>
    <row r="362" spans="13:43" x14ac:dyDescent="0.3">
      <c r="M362" s="75">
        <v>18757</v>
      </c>
      <c r="N362" s="72" t="s">
        <v>688</v>
      </c>
      <c r="O362" s="72" t="s">
        <v>692</v>
      </c>
      <c r="P362" s="73" t="s">
        <v>167</v>
      </c>
      <c r="Q362" s="74">
        <v>2013</v>
      </c>
      <c r="R362" s="73" t="s">
        <v>135</v>
      </c>
      <c r="S362" s="72"/>
      <c r="T362" s="77" t="s">
        <v>34</v>
      </c>
      <c r="U362" s="76" t="s">
        <v>35</v>
      </c>
      <c r="V362" s="77" t="s">
        <v>36</v>
      </c>
      <c r="W362" s="77" t="s">
        <v>36</v>
      </c>
      <c r="X362" s="77" t="s">
        <v>37</v>
      </c>
      <c r="Y362" s="78" t="s">
        <v>38</v>
      </c>
      <c r="Z362" s="72"/>
      <c r="AA362" s="77">
        <v>469</v>
      </c>
      <c r="AB362" s="76" t="s">
        <v>50</v>
      </c>
      <c r="AC362" s="77" t="s">
        <v>36</v>
      </c>
      <c r="AD362" s="77" t="s">
        <v>36</v>
      </c>
      <c r="AE362" s="77">
        <v>4</v>
      </c>
      <c r="AF362" s="78" t="s">
        <v>51</v>
      </c>
      <c r="AG362" s="72"/>
      <c r="AH362" s="77" t="s">
        <v>69</v>
      </c>
      <c r="AI362" s="76" t="s">
        <v>52</v>
      </c>
      <c r="AJ362" s="76" t="s">
        <v>36</v>
      </c>
      <c r="AK362" t="str">
        <f>_xlfn.CONCAT(PlayerList[[#This Row],[First Name]]," ",PlayerList[[#This Row],[Surname]])</f>
        <v>Jaden Chan</v>
      </c>
      <c r="AM362" s="71">
        <f>PlayerList[[#This Row],[Code]]*1</f>
        <v>18757</v>
      </c>
      <c r="AN362" s="71" t="str">
        <f>VLOOKUP(PlayerList[[#This Row],[NZCF ID]],$AP$2:$AQ$3850,2,FALSE)</f>
        <v>M</v>
      </c>
      <c r="AP362" s="71">
        <v>19106</v>
      </c>
      <c r="AQ362" s="71" t="s">
        <v>29</v>
      </c>
    </row>
    <row r="363" spans="13:43" x14ac:dyDescent="0.3">
      <c r="M363" s="75">
        <v>17501</v>
      </c>
      <c r="N363" s="72" t="s">
        <v>688</v>
      </c>
      <c r="O363" s="72" t="s">
        <v>693</v>
      </c>
      <c r="P363" s="73" t="s">
        <v>258</v>
      </c>
      <c r="Q363" s="74">
        <v>2013</v>
      </c>
      <c r="R363" s="73" t="s">
        <v>135</v>
      </c>
      <c r="S363" s="72"/>
      <c r="T363" s="77" t="s">
        <v>34</v>
      </c>
      <c r="U363" s="76" t="s">
        <v>35</v>
      </c>
      <c r="V363" s="77" t="s">
        <v>36</v>
      </c>
      <c r="W363" s="77" t="s">
        <v>36</v>
      </c>
      <c r="X363" s="77" t="s">
        <v>37</v>
      </c>
      <c r="Y363" s="78" t="s">
        <v>38</v>
      </c>
      <c r="Z363" s="72"/>
      <c r="AA363" s="77">
        <v>490</v>
      </c>
      <c r="AB363" s="76" t="s">
        <v>35</v>
      </c>
      <c r="AC363" s="77" t="s">
        <v>36</v>
      </c>
      <c r="AD363" s="77" t="s">
        <v>36</v>
      </c>
      <c r="AE363" s="77">
        <v>140</v>
      </c>
      <c r="AF363" s="78" t="s">
        <v>75</v>
      </c>
      <c r="AG363" s="72"/>
      <c r="AH363" s="77">
        <v>4314751</v>
      </c>
      <c r="AI363" s="76" t="s">
        <v>52</v>
      </c>
      <c r="AJ363" s="76" t="s">
        <v>36</v>
      </c>
      <c r="AK363" t="str">
        <f>_xlfn.CONCAT(PlayerList[[#This Row],[First Name]]," ",PlayerList[[#This Row],[Surname]])</f>
        <v>Matthew Keyan Chan</v>
      </c>
      <c r="AM363" s="71">
        <f>PlayerList[[#This Row],[Code]]*1</f>
        <v>17501</v>
      </c>
      <c r="AN363" s="71" t="str">
        <f>VLOOKUP(PlayerList[[#This Row],[NZCF ID]],$AP$2:$AQ$3850,2,FALSE)</f>
        <v>M</v>
      </c>
      <c r="AP363" s="71">
        <v>18757</v>
      </c>
      <c r="AQ363" s="71" t="s">
        <v>29</v>
      </c>
    </row>
    <row r="364" spans="13:43" x14ac:dyDescent="0.3">
      <c r="M364" s="75">
        <v>22172</v>
      </c>
      <c r="N364" s="72" t="s">
        <v>688</v>
      </c>
      <c r="O364" s="72" t="s">
        <v>694</v>
      </c>
      <c r="P364" s="73" t="s">
        <v>335</v>
      </c>
      <c r="Q364" s="74">
        <v>2015</v>
      </c>
      <c r="R364" s="73" t="s">
        <v>135</v>
      </c>
      <c r="S364" s="72"/>
      <c r="T364" s="77">
        <v>1057</v>
      </c>
      <c r="U364" s="76" t="s">
        <v>50</v>
      </c>
      <c r="V364" s="77">
        <v>1</v>
      </c>
      <c r="W364" s="77">
        <v>1</v>
      </c>
      <c r="X364" s="77">
        <v>5</v>
      </c>
      <c r="Y364" s="78" t="s">
        <v>4167</v>
      </c>
      <c r="Z364" s="72"/>
      <c r="AA364" s="77">
        <v>878</v>
      </c>
      <c r="AB364" s="76" t="s">
        <v>50</v>
      </c>
      <c r="AC364" s="77" t="s">
        <v>36</v>
      </c>
      <c r="AD364" s="77" t="s">
        <v>36</v>
      </c>
      <c r="AE364" s="77">
        <v>4</v>
      </c>
      <c r="AF364" s="78" t="s">
        <v>84</v>
      </c>
      <c r="AG364" s="72"/>
      <c r="AH364" s="77" t="s">
        <v>69</v>
      </c>
      <c r="AI364" s="76" t="s">
        <v>52</v>
      </c>
      <c r="AJ364" s="76" t="s">
        <v>36</v>
      </c>
      <c r="AK364" t="str">
        <f>_xlfn.CONCAT(PlayerList[[#This Row],[First Name]]," ",PlayerList[[#This Row],[Surname]])</f>
        <v>Sheldon Chan</v>
      </c>
      <c r="AM364" s="71">
        <f>PlayerList[[#This Row],[Code]]*1</f>
        <v>22172</v>
      </c>
      <c r="AN364" s="71" t="str">
        <f>VLOOKUP(PlayerList[[#This Row],[NZCF ID]],$AP$2:$AQ$3850,2,FALSE)</f>
        <v>M</v>
      </c>
      <c r="AP364" s="71">
        <v>17501</v>
      </c>
      <c r="AQ364" s="71" t="s">
        <v>29</v>
      </c>
    </row>
    <row r="365" spans="13:43" x14ac:dyDescent="0.3">
      <c r="M365" s="75">
        <v>17636</v>
      </c>
      <c r="N365" s="72" t="s">
        <v>688</v>
      </c>
      <c r="O365" s="72" t="s">
        <v>695</v>
      </c>
      <c r="P365" s="73" t="s">
        <v>115</v>
      </c>
      <c r="Q365" s="74">
        <v>1995</v>
      </c>
      <c r="R365" s="73" t="s">
        <v>35</v>
      </c>
      <c r="S365" s="72"/>
      <c r="T365" s="77" t="s">
        <v>34</v>
      </c>
      <c r="U365" s="76" t="s">
        <v>35</v>
      </c>
      <c r="V365" s="77" t="s">
        <v>36</v>
      </c>
      <c r="W365" s="77" t="s">
        <v>36</v>
      </c>
      <c r="X365" s="77" t="s">
        <v>37</v>
      </c>
      <c r="Y365" s="78" t="s">
        <v>38</v>
      </c>
      <c r="Z365" s="72"/>
      <c r="AA365" s="77">
        <v>932</v>
      </c>
      <c r="AB365" s="76" t="s">
        <v>50</v>
      </c>
      <c r="AC365" s="77" t="s">
        <v>36</v>
      </c>
      <c r="AD365" s="77" t="s">
        <v>36</v>
      </c>
      <c r="AE365" s="77">
        <v>4</v>
      </c>
      <c r="AF365" s="78" t="s">
        <v>90</v>
      </c>
      <c r="AG365" s="72"/>
      <c r="AH365" s="77" t="s">
        <v>69</v>
      </c>
      <c r="AI365" s="76" t="s">
        <v>52</v>
      </c>
      <c r="AJ365" s="76" t="s">
        <v>36</v>
      </c>
      <c r="AK365" t="str">
        <f>_xlfn.CONCAT(PlayerList[[#This Row],[First Name]]," ",PlayerList[[#This Row],[Surname]])</f>
        <v>Sloane Chan</v>
      </c>
      <c r="AM365" s="71">
        <f>PlayerList[[#This Row],[Code]]*1</f>
        <v>17636</v>
      </c>
      <c r="AN365" s="71" t="str">
        <f>VLOOKUP(PlayerList[[#This Row],[NZCF ID]],$AP$2:$AQ$3850,2,FALSE)</f>
        <v>M</v>
      </c>
      <c r="AP365" s="71">
        <v>22172</v>
      </c>
      <c r="AQ365" s="71" t="s">
        <v>29</v>
      </c>
    </row>
    <row r="366" spans="13:43" x14ac:dyDescent="0.3">
      <c r="M366" s="75">
        <v>17100</v>
      </c>
      <c r="N366" s="72" t="s">
        <v>688</v>
      </c>
      <c r="O366" s="72" t="s">
        <v>696</v>
      </c>
      <c r="P366" s="73" t="s">
        <v>33</v>
      </c>
      <c r="Q366" s="74">
        <v>2006</v>
      </c>
      <c r="R366" s="73" t="s">
        <v>135</v>
      </c>
      <c r="S366" s="72"/>
      <c r="T366" s="77" t="s">
        <v>34</v>
      </c>
      <c r="U366" s="76" t="s">
        <v>35</v>
      </c>
      <c r="V366" s="77" t="s">
        <v>36</v>
      </c>
      <c r="W366" s="77" t="s">
        <v>36</v>
      </c>
      <c r="X366" s="77" t="s">
        <v>37</v>
      </c>
      <c r="Y366" s="78" t="s">
        <v>38</v>
      </c>
      <c r="Z366" s="72"/>
      <c r="AA366" s="77">
        <v>923</v>
      </c>
      <c r="AB366" s="76" t="s">
        <v>35</v>
      </c>
      <c r="AC366" s="77" t="s">
        <v>36</v>
      </c>
      <c r="AD366" s="77" t="s">
        <v>36</v>
      </c>
      <c r="AE366" s="77">
        <v>24</v>
      </c>
      <c r="AF366" s="78" t="s">
        <v>150</v>
      </c>
      <c r="AG366" s="72"/>
      <c r="AH366" s="77">
        <v>4311493</v>
      </c>
      <c r="AI366" s="76" t="s">
        <v>52</v>
      </c>
      <c r="AJ366" s="76" t="s">
        <v>36</v>
      </c>
      <c r="AK366" t="str">
        <f>_xlfn.CONCAT(PlayerList[[#This Row],[First Name]]," ",PlayerList[[#This Row],[Surname]])</f>
        <v>Yuke Chan</v>
      </c>
      <c r="AM366" s="71">
        <f>PlayerList[[#This Row],[Code]]*1</f>
        <v>17100</v>
      </c>
      <c r="AN366" s="71" t="str">
        <f>VLOOKUP(PlayerList[[#This Row],[NZCF ID]],$AP$2:$AQ$3850,2,FALSE)</f>
        <v>M</v>
      </c>
      <c r="AP366" s="71">
        <v>17636</v>
      </c>
      <c r="AQ366" s="71" t="s">
        <v>29</v>
      </c>
    </row>
    <row r="367" spans="13:43" x14ac:dyDescent="0.3">
      <c r="M367" s="75">
        <v>17704</v>
      </c>
      <c r="N367" s="72" t="s">
        <v>697</v>
      </c>
      <c r="O367" s="72" t="s">
        <v>698</v>
      </c>
      <c r="P367" s="73" t="s">
        <v>33</v>
      </c>
      <c r="Q367" s="74">
        <v>2010</v>
      </c>
      <c r="R367" s="73" t="s">
        <v>135</v>
      </c>
      <c r="S367" s="72"/>
      <c r="T367" s="77" t="s">
        <v>34</v>
      </c>
      <c r="U367" s="76" t="s">
        <v>35</v>
      </c>
      <c r="V367" s="77" t="s">
        <v>36</v>
      </c>
      <c r="W367" s="77" t="s">
        <v>36</v>
      </c>
      <c r="X367" s="77" t="s">
        <v>37</v>
      </c>
      <c r="Y367" s="78" t="s">
        <v>38</v>
      </c>
      <c r="Z367" s="72"/>
      <c r="AA367" s="77">
        <v>793</v>
      </c>
      <c r="AB367" s="76" t="s">
        <v>35</v>
      </c>
      <c r="AC367" s="77" t="s">
        <v>36</v>
      </c>
      <c r="AD367" s="77" t="s">
        <v>36</v>
      </c>
      <c r="AE367" s="77">
        <v>31</v>
      </c>
      <c r="AF367" s="78" t="s">
        <v>96</v>
      </c>
      <c r="AG367" s="72"/>
      <c r="AH367" s="77">
        <v>4314956</v>
      </c>
      <c r="AI367" s="76" t="s">
        <v>52</v>
      </c>
      <c r="AJ367" s="76" t="s">
        <v>36</v>
      </c>
      <c r="AK367" t="str">
        <f>_xlfn.CONCAT(PlayerList[[#This Row],[First Name]]," ",PlayerList[[#This Row],[Surname]])</f>
        <v>Malaika Chand</v>
      </c>
      <c r="AM367" s="71">
        <f>PlayerList[[#This Row],[Code]]*1</f>
        <v>17704</v>
      </c>
      <c r="AN367" s="71" t="str">
        <f>VLOOKUP(PlayerList[[#This Row],[NZCF ID]],$AP$2:$AQ$3850,2,FALSE)</f>
        <v>F</v>
      </c>
      <c r="AP367" s="71">
        <v>17100</v>
      </c>
      <c r="AQ367" s="71" t="s">
        <v>29</v>
      </c>
    </row>
    <row r="368" spans="13:43" x14ac:dyDescent="0.3">
      <c r="M368" s="75">
        <v>19990</v>
      </c>
      <c r="N368" s="72" t="s">
        <v>699</v>
      </c>
      <c r="O368" s="72" t="s">
        <v>700</v>
      </c>
      <c r="P368" s="73" t="s">
        <v>229</v>
      </c>
      <c r="Q368" s="74">
        <v>2011</v>
      </c>
      <c r="R368" s="73" t="s">
        <v>135</v>
      </c>
      <c r="S368" s="72"/>
      <c r="T368" s="77">
        <v>921</v>
      </c>
      <c r="U368" s="76" t="s">
        <v>50</v>
      </c>
      <c r="V368" s="77" t="s">
        <v>36</v>
      </c>
      <c r="W368" s="77" t="s">
        <v>36</v>
      </c>
      <c r="X368" s="77">
        <v>6</v>
      </c>
      <c r="Y368" s="78" t="s">
        <v>60</v>
      </c>
      <c r="Z368" s="72"/>
      <c r="AA368" s="77">
        <v>1008</v>
      </c>
      <c r="AB368" s="76" t="s">
        <v>35</v>
      </c>
      <c r="AC368" s="77">
        <v>1</v>
      </c>
      <c r="AD368" s="77">
        <v>6</v>
      </c>
      <c r="AE368" s="77">
        <v>25</v>
      </c>
      <c r="AF368" s="78" t="s">
        <v>4167</v>
      </c>
      <c r="AG368" s="72"/>
      <c r="AH368" s="77">
        <v>4329074</v>
      </c>
      <c r="AI368" s="76" t="s">
        <v>52</v>
      </c>
      <c r="AJ368" s="76" t="s">
        <v>36</v>
      </c>
      <c r="AK368" t="str">
        <f>_xlfn.CONCAT(PlayerList[[#This Row],[First Name]]," ",PlayerList[[#This Row],[Surname]])</f>
        <v>Ansh Chandra</v>
      </c>
      <c r="AM368" s="71">
        <f>PlayerList[[#This Row],[Code]]*1</f>
        <v>19990</v>
      </c>
      <c r="AN368" s="71" t="str">
        <f>VLOOKUP(PlayerList[[#This Row],[NZCF ID]],$AP$2:$AQ$3850,2,FALSE)</f>
        <v>M</v>
      </c>
      <c r="AP368" s="71">
        <v>17704</v>
      </c>
      <c r="AQ368" s="71" t="s">
        <v>45</v>
      </c>
    </row>
    <row r="369" spans="13:43" x14ac:dyDescent="0.3">
      <c r="M369" s="75">
        <v>18139</v>
      </c>
      <c r="N369" s="72" t="s">
        <v>701</v>
      </c>
      <c r="O369" s="72" t="s">
        <v>702</v>
      </c>
      <c r="P369" s="73" t="s">
        <v>33</v>
      </c>
      <c r="Q369" s="74">
        <v>1982</v>
      </c>
      <c r="R369" s="73" t="s">
        <v>35</v>
      </c>
      <c r="S369" s="72"/>
      <c r="T369" s="77">
        <v>1010</v>
      </c>
      <c r="U369" s="76" t="s">
        <v>50</v>
      </c>
      <c r="V369" s="77" t="s">
        <v>36</v>
      </c>
      <c r="W369" s="77" t="s">
        <v>36</v>
      </c>
      <c r="X369" s="77">
        <v>12</v>
      </c>
      <c r="Y369" s="78" t="s">
        <v>219</v>
      </c>
      <c r="Z369" s="72"/>
      <c r="AA369" s="77" t="s">
        <v>37</v>
      </c>
      <c r="AB369" s="76" t="s">
        <v>35</v>
      </c>
      <c r="AC369" s="77" t="s">
        <v>36</v>
      </c>
      <c r="AD369" s="77" t="s">
        <v>36</v>
      </c>
      <c r="AE369" s="77" t="s">
        <v>37</v>
      </c>
      <c r="AF369" s="78" t="s">
        <v>38</v>
      </c>
      <c r="AG369" s="72"/>
      <c r="AH369" s="77">
        <v>366109850</v>
      </c>
      <c r="AI369" s="76" t="s">
        <v>268</v>
      </c>
      <c r="AJ369" s="76" t="s">
        <v>36</v>
      </c>
      <c r="AK369" t="str">
        <f>_xlfn.CONCAT(PlayerList[[#This Row],[First Name]]," ",PlayerList[[#This Row],[Surname]])</f>
        <v>Rekha Chandragiri</v>
      </c>
      <c r="AM369" s="71">
        <f>PlayerList[[#This Row],[Code]]*1</f>
        <v>18139</v>
      </c>
      <c r="AN369" s="71" t="str">
        <f>VLOOKUP(PlayerList[[#This Row],[NZCF ID]],$AP$2:$AQ$3850,2,FALSE)</f>
        <v>F</v>
      </c>
      <c r="AP369" s="71">
        <v>19990</v>
      </c>
      <c r="AQ369" s="71" t="s">
        <v>29</v>
      </c>
    </row>
    <row r="370" spans="13:43" x14ac:dyDescent="0.3">
      <c r="M370" s="75">
        <v>19494</v>
      </c>
      <c r="N370" s="72" t="s">
        <v>703</v>
      </c>
      <c r="O370" s="72" t="s">
        <v>704</v>
      </c>
      <c r="P370" s="73" t="s">
        <v>33</v>
      </c>
      <c r="Q370" s="74">
        <v>2013</v>
      </c>
      <c r="R370" s="73" t="s">
        <v>135</v>
      </c>
      <c r="S370" s="72"/>
      <c r="T370" s="77" t="s">
        <v>34</v>
      </c>
      <c r="U370" s="76" t="s">
        <v>35</v>
      </c>
      <c r="V370" s="77" t="s">
        <v>36</v>
      </c>
      <c r="W370" s="77" t="s">
        <v>36</v>
      </c>
      <c r="X370" s="77" t="s">
        <v>37</v>
      </c>
      <c r="Y370" s="78" t="s">
        <v>38</v>
      </c>
      <c r="Z370" s="72"/>
      <c r="AA370" s="77">
        <v>521</v>
      </c>
      <c r="AB370" s="76" t="s">
        <v>50</v>
      </c>
      <c r="AC370" s="77" t="s">
        <v>36</v>
      </c>
      <c r="AD370" s="77" t="s">
        <v>36</v>
      </c>
      <c r="AE370" s="77">
        <v>6</v>
      </c>
      <c r="AF370" s="78" t="s">
        <v>96</v>
      </c>
      <c r="AG370" s="72"/>
      <c r="AH370" s="77" t="s">
        <v>69</v>
      </c>
      <c r="AI370" s="76" t="s">
        <v>52</v>
      </c>
      <c r="AJ370" s="76" t="s">
        <v>36</v>
      </c>
      <c r="AK370" t="str">
        <f>_xlfn.CONCAT(PlayerList[[#This Row],[First Name]]," ",PlayerList[[#This Row],[Surname]])</f>
        <v>Josh Chang</v>
      </c>
      <c r="AM370" s="71">
        <f>PlayerList[[#This Row],[Code]]*1</f>
        <v>19494</v>
      </c>
      <c r="AN370" s="71" t="str">
        <f>VLOOKUP(PlayerList[[#This Row],[NZCF ID]],$AP$2:$AQ$3850,2,FALSE)</f>
        <v>M</v>
      </c>
      <c r="AP370" s="71">
        <v>18139</v>
      </c>
      <c r="AQ370" s="71" t="s">
        <v>45</v>
      </c>
    </row>
    <row r="371" spans="13:43" x14ac:dyDescent="0.3">
      <c r="M371" s="75">
        <v>19021</v>
      </c>
      <c r="N371" s="72" t="s">
        <v>703</v>
      </c>
      <c r="O371" s="72" t="s">
        <v>705</v>
      </c>
      <c r="P371" s="73" t="s">
        <v>83</v>
      </c>
      <c r="Q371" s="74">
        <v>2008</v>
      </c>
      <c r="R371" s="73" t="s">
        <v>135</v>
      </c>
      <c r="S371" s="72"/>
      <c r="T371" s="77">
        <v>1860</v>
      </c>
      <c r="U371" s="76" t="s">
        <v>35</v>
      </c>
      <c r="V371" s="77" t="s">
        <v>36</v>
      </c>
      <c r="W371" s="77" t="s">
        <v>36</v>
      </c>
      <c r="X371" s="77">
        <v>78</v>
      </c>
      <c r="Y371" s="78" t="s">
        <v>84</v>
      </c>
      <c r="Z371" s="72"/>
      <c r="AA371" s="77">
        <v>1809</v>
      </c>
      <c r="AB371" s="76" t="s">
        <v>35</v>
      </c>
      <c r="AC371" s="77">
        <v>1</v>
      </c>
      <c r="AD371" s="77">
        <v>6</v>
      </c>
      <c r="AE371" s="77">
        <v>93</v>
      </c>
      <c r="AF371" s="78" t="s">
        <v>4167</v>
      </c>
      <c r="AG371" s="72"/>
      <c r="AH371" s="77">
        <v>4325605</v>
      </c>
      <c r="AI371" s="76" t="s">
        <v>52</v>
      </c>
      <c r="AJ371" s="76" t="s">
        <v>36</v>
      </c>
      <c r="AK371" t="str">
        <f>_xlfn.CONCAT(PlayerList[[#This Row],[First Name]]," ",PlayerList[[#This Row],[Surname]])</f>
        <v>Luke Chang</v>
      </c>
      <c r="AM371" s="71">
        <f>PlayerList[[#This Row],[Code]]*1</f>
        <v>19021</v>
      </c>
      <c r="AN371" s="71" t="str">
        <f>VLOOKUP(PlayerList[[#This Row],[NZCF ID]],$AP$2:$AQ$3850,2,FALSE)</f>
        <v>M</v>
      </c>
      <c r="AP371" s="71">
        <v>19494</v>
      </c>
      <c r="AQ371" s="71" t="s">
        <v>29</v>
      </c>
    </row>
    <row r="372" spans="13:43" x14ac:dyDescent="0.3">
      <c r="M372" s="75">
        <v>16601</v>
      </c>
      <c r="N372" s="72" t="s">
        <v>703</v>
      </c>
      <c r="O372" s="72" t="s">
        <v>4213</v>
      </c>
      <c r="P372" s="73" t="s">
        <v>354</v>
      </c>
      <c r="Q372" s="74">
        <v>2011</v>
      </c>
      <c r="R372" s="73" t="s">
        <v>135</v>
      </c>
      <c r="S372" s="72"/>
      <c r="T372" s="77" t="s">
        <v>34</v>
      </c>
      <c r="U372" s="76" t="s">
        <v>35</v>
      </c>
      <c r="V372" s="77" t="s">
        <v>36</v>
      </c>
      <c r="W372" s="77" t="s">
        <v>36</v>
      </c>
      <c r="X372" s="77" t="s">
        <v>37</v>
      </c>
      <c r="Y372" s="78" t="s">
        <v>38</v>
      </c>
      <c r="Z372" s="72"/>
      <c r="AA372" s="77">
        <v>591</v>
      </c>
      <c r="AB372" s="76" t="s">
        <v>35</v>
      </c>
      <c r="AC372" s="77" t="s">
        <v>36</v>
      </c>
      <c r="AD372" s="77" t="s">
        <v>36</v>
      </c>
      <c r="AE372" s="77">
        <v>29</v>
      </c>
      <c r="AF372" s="78" t="s">
        <v>673</v>
      </c>
      <c r="AG372" s="72"/>
      <c r="AH372" s="77">
        <v>4309324</v>
      </c>
      <c r="AI372" s="76" t="s">
        <v>52</v>
      </c>
      <c r="AJ372" s="76" t="s">
        <v>36</v>
      </c>
      <c r="AK372" t="str">
        <f>_xlfn.CONCAT(PlayerList[[#This Row],[First Name]]," ",PlayerList[[#This Row],[Surname]])</f>
        <v>Orlando Chang</v>
      </c>
      <c r="AM372" s="71">
        <f>PlayerList[[#This Row],[Code]]*1</f>
        <v>16601</v>
      </c>
      <c r="AN372" s="71" t="str">
        <f>VLOOKUP(PlayerList[[#This Row],[NZCF ID]],$AP$2:$AQ$3850,2,FALSE)</f>
        <v>M</v>
      </c>
      <c r="AP372" s="71">
        <v>19021</v>
      </c>
      <c r="AQ372" s="71" t="s">
        <v>29</v>
      </c>
    </row>
    <row r="373" spans="13:43" x14ac:dyDescent="0.3">
      <c r="M373" s="75">
        <v>16602</v>
      </c>
      <c r="N373" s="72" t="s">
        <v>703</v>
      </c>
      <c r="O373" s="72" t="s">
        <v>706</v>
      </c>
      <c r="P373" s="73" t="s">
        <v>74</v>
      </c>
      <c r="Q373" s="74">
        <v>2008</v>
      </c>
      <c r="R373" s="73" t="s">
        <v>135</v>
      </c>
      <c r="S373" s="72"/>
      <c r="T373" s="77">
        <v>1876</v>
      </c>
      <c r="U373" s="76" t="s">
        <v>35</v>
      </c>
      <c r="V373" s="77" t="s">
        <v>36</v>
      </c>
      <c r="W373" s="77" t="s">
        <v>36</v>
      </c>
      <c r="X373" s="77">
        <v>247</v>
      </c>
      <c r="Y373" s="78" t="s">
        <v>150</v>
      </c>
      <c r="Z373" s="72"/>
      <c r="AA373" s="77">
        <v>1705</v>
      </c>
      <c r="AB373" s="76" t="s">
        <v>35</v>
      </c>
      <c r="AC373" s="77" t="s">
        <v>36</v>
      </c>
      <c r="AD373" s="77" t="s">
        <v>36</v>
      </c>
      <c r="AE373" s="77">
        <v>129</v>
      </c>
      <c r="AF373" s="78" t="s">
        <v>39</v>
      </c>
      <c r="AG373" s="72"/>
      <c r="AH373" s="77">
        <v>4309332</v>
      </c>
      <c r="AI373" s="76" t="s">
        <v>52</v>
      </c>
      <c r="AJ373" s="76" t="s">
        <v>539</v>
      </c>
      <c r="AK373" t="str">
        <f>_xlfn.CONCAT(PlayerList[[#This Row],[First Name]]," ",PlayerList[[#This Row],[Surname]])</f>
        <v>Yolanda Chang</v>
      </c>
      <c r="AM373" s="71">
        <f>PlayerList[[#This Row],[Code]]*1</f>
        <v>16602</v>
      </c>
      <c r="AN373" s="71" t="str">
        <f>VLOOKUP(PlayerList[[#This Row],[NZCF ID]],$AP$2:$AQ$3850,2,FALSE)</f>
        <v>F</v>
      </c>
      <c r="AP373" s="71">
        <v>16601</v>
      </c>
      <c r="AQ373" s="71" t="s">
        <v>29</v>
      </c>
    </row>
    <row r="374" spans="13:43" x14ac:dyDescent="0.3">
      <c r="M374" s="75">
        <v>20334</v>
      </c>
      <c r="N374" s="72" t="s">
        <v>703</v>
      </c>
      <c r="O374" s="72" t="s">
        <v>707</v>
      </c>
      <c r="P374" s="73" t="s">
        <v>33</v>
      </c>
      <c r="Q374" s="74">
        <v>2014</v>
      </c>
      <c r="R374" s="73" t="s">
        <v>135</v>
      </c>
      <c r="S374" s="72"/>
      <c r="T374" s="77" t="s">
        <v>34</v>
      </c>
      <c r="U374" s="76" t="s">
        <v>35</v>
      </c>
      <c r="V374" s="77" t="s">
        <v>36</v>
      </c>
      <c r="W374" s="77" t="s">
        <v>36</v>
      </c>
      <c r="X374" s="77" t="s">
        <v>37</v>
      </c>
      <c r="Y374" s="78" t="s">
        <v>38</v>
      </c>
      <c r="Z374" s="72"/>
      <c r="AA374" s="77">
        <v>535</v>
      </c>
      <c r="AB374" s="76" t="s">
        <v>50</v>
      </c>
      <c r="AC374" s="77" t="s">
        <v>36</v>
      </c>
      <c r="AD374" s="77" t="s">
        <v>36</v>
      </c>
      <c r="AE374" s="77">
        <v>6</v>
      </c>
      <c r="AF374" s="78" t="s">
        <v>150</v>
      </c>
      <c r="AG374" s="72"/>
      <c r="AH374" s="77" t="s">
        <v>69</v>
      </c>
      <c r="AI374" s="76" t="s">
        <v>52</v>
      </c>
      <c r="AJ374" s="76" t="s">
        <v>36</v>
      </c>
      <c r="AK374" t="str">
        <f>_xlfn.CONCAT(PlayerList[[#This Row],[First Name]]," ",PlayerList[[#This Row],[Surname]])</f>
        <v>Zac Han-su Chang</v>
      </c>
      <c r="AM374" s="71">
        <f>PlayerList[[#This Row],[Code]]*1</f>
        <v>20334</v>
      </c>
      <c r="AN374" s="71" t="str">
        <f>VLOOKUP(PlayerList[[#This Row],[NZCF ID]],$AP$2:$AQ$3850,2,FALSE)</f>
        <v>M</v>
      </c>
      <c r="AP374" s="71">
        <v>16602</v>
      </c>
      <c r="AQ374" s="71" t="s">
        <v>45</v>
      </c>
    </row>
    <row r="375" spans="13:43" x14ac:dyDescent="0.3">
      <c r="M375" s="75">
        <v>16198</v>
      </c>
      <c r="N375" s="72" t="s">
        <v>708</v>
      </c>
      <c r="O375" s="72" t="s">
        <v>709</v>
      </c>
      <c r="P375" s="73" t="s">
        <v>354</v>
      </c>
      <c r="Q375" s="74">
        <v>2009</v>
      </c>
      <c r="R375" s="73" t="s">
        <v>135</v>
      </c>
      <c r="S375" s="72"/>
      <c r="T375" s="77" t="s">
        <v>34</v>
      </c>
      <c r="U375" s="76" t="s">
        <v>35</v>
      </c>
      <c r="V375" s="77" t="s">
        <v>36</v>
      </c>
      <c r="W375" s="77" t="s">
        <v>36</v>
      </c>
      <c r="X375" s="77" t="s">
        <v>37</v>
      </c>
      <c r="Y375" s="78" t="s">
        <v>38</v>
      </c>
      <c r="Z375" s="72"/>
      <c r="AA375" s="77">
        <v>840</v>
      </c>
      <c r="AB375" s="76" t="s">
        <v>50</v>
      </c>
      <c r="AC375" s="77" t="s">
        <v>36</v>
      </c>
      <c r="AD375" s="77" t="s">
        <v>36</v>
      </c>
      <c r="AE375" s="77">
        <v>18</v>
      </c>
      <c r="AF375" s="78" t="s">
        <v>96</v>
      </c>
      <c r="AG375" s="72"/>
      <c r="AH375" s="77">
        <v>4306775</v>
      </c>
      <c r="AI375" s="76" t="s">
        <v>52</v>
      </c>
      <c r="AJ375" s="76" t="s">
        <v>36</v>
      </c>
      <c r="AK375" t="str">
        <f>_xlfn.CONCAT(PlayerList[[#This Row],[First Name]]," ",PlayerList[[#This Row],[Surname]])</f>
        <v>Abraham Chanwong</v>
      </c>
      <c r="AM375" s="71">
        <f>PlayerList[[#This Row],[Code]]*1</f>
        <v>16198</v>
      </c>
      <c r="AN375" s="71" t="str">
        <f>VLOOKUP(PlayerList[[#This Row],[NZCF ID]],$AP$2:$AQ$3850,2,FALSE)</f>
        <v>M</v>
      </c>
      <c r="AP375" s="71">
        <v>20334</v>
      </c>
      <c r="AQ375" s="71" t="s">
        <v>29</v>
      </c>
    </row>
    <row r="376" spans="13:43" x14ac:dyDescent="0.3">
      <c r="M376" s="75">
        <v>16703</v>
      </c>
      <c r="N376" s="72" t="s">
        <v>708</v>
      </c>
      <c r="O376" s="72" t="s">
        <v>710</v>
      </c>
      <c r="P376" s="73" t="s">
        <v>33</v>
      </c>
      <c r="Q376" s="74">
        <v>2005</v>
      </c>
      <c r="R376" s="73" t="s">
        <v>135</v>
      </c>
      <c r="S376" s="72"/>
      <c r="T376" s="77" t="s">
        <v>34</v>
      </c>
      <c r="U376" s="76" t="s">
        <v>35</v>
      </c>
      <c r="V376" s="77" t="s">
        <v>36</v>
      </c>
      <c r="W376" s="77" t="s">
        <v>36</v>
      </c>
      <c r="X376" s="77" t="s">
        <v>37</v>
      </c>
      <c r="Y376" s="78" t="s">
        <v>38</v>
      </c>
      <c r="Z376" s="72"/>
      <c r="AA376" s="77">
        <v>1025</v>
      </c>
      <c r="AB376" s="76" t="s">
        <v>50</v>
      </c>
      <c r="AC376" s="77" t="s">
        <v>36</v>
      </c>
      <c r="AD376" s="77" t="s">
        <v>36</v>
      </c>
      <c r="AE376" s="77">
        <v>12</v>
      </c>
      <c r="AF376" s="78" t="s">
        <v>51</v>
      </c>
      <c r="AG376" s="72"/>
      <c r="AH376" s="77">
        <v>4309901</v>
      </c>
      <c r="AI376" s="76" t="s">
        <v>52</v>
      </c>
      <c r="AJ376" s="76" t="s">
        <v>36</v>
      </c>
      <c r="AK376" t="str">
        <f>_xlfn.CONCAT(PlayerList[[#This Row],[First Name]]," ",PlayerList[[#This Row],[Surname]])</f>
        <v>Celia Chanwong</v>
      </c>
      <c r="AM376" s="71">
        <f>PlayerList[[#This Row],[Code]]*1</f>
        <v>16703</v>
      </c>
      <c r="AN376" s="71" t="str">
        <f>VLOOKUP(PlayerList[[#This Row],[NZCF ID]],$AP$2:$AQ$3850,2,FALSE)</f>
        <v>F</v>
      </c>
      <c r="AP376" s="71">
        <v>16198</v>
      </c>
      <c r="AQ376" s="71" t="s">
        <v>29</v>
      </c>
    </row>
    <row r="377" spans="13:43" x14ac:dyDescent="0.3">
      <c r="M377" s="75">
        <v>18483</v>
      </c>
      <c r="N377" s="72" t="s">
        <v>711</v>
      </c>
      <c r="O377" s="72" t="s">
        <v>421</v>
      </c>
      <c r="P377" s="73" t="s">
        <v>127</v>
      </c>
      <c r="Q377" s="74">
        <v>2011</v>
      </c>
      <c r="R377" s="73" t="s">
        <v>135</v>
      </c>
      <c r="S377" s="72"/>
      <c r="T377" s="77" t="s">
        <v>34</v>
      </c>
      <c r="U377" s="76" t="s">
        <v>35</v>
      </c>
      <c r="V377" s="77" t="s">
        <v>36</v>
      </c>
      <c r="W377" s="77" t="s">
        <v>36</v>
      </c>
      <c r="X377" s="77" t="s">
        <v>37</v>
      </c>
      <c r="Y377" s="78" t="s">
        <v>38</v>
      </c>
      <c r="Z377" s="72"/>
      <c r="AA377" s="77">
        <v>493</v>
      </c>
      <c r="AB377" s="76" t="s">
        <v>50</v>
      </c>
      <c r="AC377" s="77" t="s">
        <v>36</v>
      </c>
      <c r="AD377" s="77" t="s">
        <v>36</v>
      </c>
      <c r="AE377" s="77">
        <v>6</v>
      </c>
      <c r="AF377" s="78" t="s">
        <v>51</v>
      </c>
      <c r="AG377" s="72"/>
      <c r="AH377" s="77" t="s">
        <v>69</v>
      </c>
      <c r="AI377" s="76" t="s">
        <v>52</v>
      </c>
      <c r="AJ377" s="76" t="s">
        <v>36</v>
      </c>
      <c r="AK377" t="str">
        <f>_xlfn.CONCAT(PlayerList[[#This Row],[First Name]]," ",PlayerList[[#This Row],[Surname]])</f>
        <v>Daniel Chapman</v>
      </c>
      <c r="AM377" s="71">
        <f>PlayerList[[#This Row],[Code]]*1</f>
        <v>18483</v>
      </c>
      <c r="AN377" s="71" t="str">
        <f>VLOOKUP(PlayerList[[#This Row],[NZCF ID]],$AP$2:$AQ$3850,2,FALSE)</f>
        <v>M</v>
      </c>
      <c r="AP377" s="71">
        <v>16703</v>
      </c>
      <c r="AQ377" s="71" t="s">
        <v>45</v>
      </c>
    </row>
    <row r="378" spans="13:43" x14ac:dyDescent="0.3">
      <c r="M378" s="75">
        <v>19346</v>
      </c>
      <c r="N378" s="72" t="s">
        <v>711</v>
      </c>
      <c r="O378" s="72" t="s">
        <v>95</v>
      </c>
      <c r="P378" s="73" t="s">
        <v>115</v>
      </c>
      <c r="Q378" s="74">
        <v>2003</v>
      </c>
      <c r="R378" s="73" t="s">
        <v>35</v>
      </c>
      <c r="S378" s="72"/>
      <c r="T378" s="77">
        <v>1343</v>
      </c>
      <c r="U378" s="76" t="s">
        <v>50</v>
      </c>
      <c r="V378" s="77" t="s">
        <v>36</v>
      </c>
      <c r="W378" s="77" t="s">
        <v>36</v>
      </c>
      <c r="X378" s="77">
        <v>4</v>
      </c>
      <c r="Y378" s="78" t="s">
        <v>281</v>
      </c>
      <c r="Z378" s="72"/>
      <c r="AA378" s="77" t="s">
        <v>37</v>
      </c>
      <c r="AB378" s="76" t="s">
        <v>35</v>
      </c>
      <c r="AC378" s="77" t="s">
        <v>36</v>
      </c>
      <c r="AD378" s="77" t="s">
        <v>36</v>
      </c>
      <c r="AE378" s="77" t="s">
        <v>37</v>
      </c>
      <c r="AF378" s="78" t="s">
        <v>38</v>
      </c>
      <c r="AG378" s="72"/>
      <c r="AH378" s="77">
        <v>4325346</v>
      </c>
      <c r="AI378" s="76" t="s">
        <v>52</v>
      </c>
      <c r="AJ378" s="76" t="s">
        <v>36</v>
      </c>
      <c r="AK378" t="str">
        <f>_xlfn.CONCAT(PlayerList[[#This Row],[First Name]]," ",PlayerList[[#This Row],[Surname]])</f>
        <v>Henry Chapman</v>
      </c>
      <c r="AM378" s="71">
        <f>PlayerList[[#This Row],[Code]]*1</f>
        <v>19346</v>
      </c>
      <c r="AN378" s="71" t="str">
        <f>VLOOKUP(PlayerList[[#This Row],[NZCF ID]],$AP$2:$AQ$3850,2,FALSE)</f>
        <v>M</v>
      </c>
      <c r="AP378" s="71">
        <v>18483</v>
      </c>
      <c r="AQ378" s="71" t="s">
        <v>29</v>
      </c>
    </row>
    <row r="379" spans="13:43" x14ac:dyDescent="0.3">
      <c r="M379" s="75">
        <v>17347</v>
      </c>
      <c r="N379" s="72" t="s">
        <v>711</v>
      </c>
      <c r="O379" s="72" t="s">
        <v>712</v>
      </c>
      <c r="P379" s="73" t="s">
        <v>178</v>
      </c>
      <c r="Q379" s="74">
        <v>2009</v>
      </c>
      <c r="R379" s="73" t="s">
        <v>135</v>
      </c>
      <c r="S379" s="72"/>
      <c r="T379" s="77" t="s">
        <v>34</v>
      </c>
      <c r="U379" s="76" t="s">
        <v>35</v>
      </c>
      <c r="V379" s="77" t="s">
        <v>36</v>
      </c>
      <c r="W379" s="77" t="s">
        <v>36</v>
      </c>
      <c r="X379" s="77" t="s">
        <v>37</v>
      </c>
      <c r="Y379" s="78" t="s">
        <v>38</v>
      </c>
      <c r="Z379" s="72"/>
      <c r="AA379" s="77">
        <v>1149</v>
      </c>
      <c r="AB379" s="76" t="s">
        <v>50</v>
      </c>
      <c r="AC379" s="77" t="s">
        <v>36</v>
      </c>
      <c r="AD379" s="77" t="s">
        <v>36</v>
      </c>
      <c r="AE379" s="77">
        <v>7</v>
      </c>
      <c r="AF379" s="78" t="s">
        <v>51</v>
      </c>
      <c r="AG379" s="72"/>
      <c r="AH379" s="77" t="s">
        <v>69</v>
      </c>
      <c r="AI379" s="76" t="s">
        <v>52</v>
      </c>
      <c r="AJ379" s="76" t="s">
        <v>36</v>
      </c>
      <c r="AK379" t="str">
        <f>_xlfn.CONCAT(PlayerList[[#This Row],[First Name]]," ",PlayerList[[#This Row],[Surname]])</f>
        <v>Lincoln Chapman</v>
      </c>
      <c r="AM379" s="71">
        <f>PlayerList[[#This Row],[Code]]*1</f>
        <v>17347</v>
      </c>
      <c r="AN379" s="71" t="str">
        <f>VLOOKUP(PlayerList[[#This Row],[NZCF ID]],$AP$2:$AQ$3850,2,FALSE)</f>
        <v>M</v>
      </c>
      <c r="AP379" s="71">
        <v>19346</v>
      </c>
      <c r="AQ379" s="71" t="s">
        <v>29</v>
      </c>
    </row>
    <row r="380" spans="13:43" x14ac:dyDescent="0.3">
      <c r="M380" s="75">
        <v>15587</v>
      </c>
      <c r="N380" s="72" t="s">
        <v>714</v>
      </c>
      <c r="O380" s="72" t="s">
        <v>715</v>
      </c>
      <c r="P380" s="73" t="s">
        <v>716</v>
      </c>
      <c r="Q380" s="74">
        <v>1999</v>
      </c>
      <c r="R380" s="73" t="s">
        <v>35</v>
      </c>
      <c r="S380" s="72"/>
      <c r="T380" s="77">
        <v>1765</v>
      </c>
      <c r="U380" s="76" t="s">
        <v>35</v>
      </c>
      <c r="V380" s="77">
        <v>1</v>
      </c>
      <c r="W380" s="77">
        <v>6</v>
      </c>
      <c r="X380" s="77">
        <v>132</v>
      </c>
      <c r="Y380" s="78" t="s">
        <v>4167</v>
      </c>
      <c r="Z380" s="72"/>
      <c r="AA380" s="77">
        <v>1654</v>
      </c>
      <c r="AB380" s="76" t="s">
        <v>35</v>
      </c>
      <c r="AC380" s="77">
        <v>1</v>
      </c>
      <c r="AD380" s="77">
        <v>6</v>
      </c>
      <c r="AE380" s="77">
        <v>223</v>
      </c>
      <c r="AF380" s="78" t="s">
        <v>4167</v>
      </c>
      <c r="AG380" s="72"/>
      <c r="AH380" s="77">
        <v>4305981</v>
      </c>
      <c r="AI380" s="76" t="s">
        <v>52</v>
      </c>
      <c r="AJ380" s="76" t="s">
        <v>36</v>
      </c>
      <c r="AK380" t="str">
        <f>_xlfn.CONCAT(PlayerList[[#This Row],[First Name]]," ",PlayerList[[#This Row],[Surname]])</f>
        <v>Dion Charles</v>
      </c>
      <c r="AM380" s="71">
        <f>PlayerList[[#This Row],[Code]]*1</f>
        <v>15587</v>
      </c>
      <c r="AN380" s="71" t="str">
        <f>VLOOKUP(PlayerList[[#This Row],[NZCF ID]],$AP$2:$AQ$3850,2,FALSE)</f>
        <v>M</v>
      </c>
      <c r="AP380" s="71">
        <v>17347</v>
      </c>
      <c r="AQ380" s="71" t="s">
        <v>29</v>
      </c>
    </row>
    <row r="381" spans="13:43" x14ac:dyDescent="0.3">
      <c r="M381" s="75">
        <v>12618</v>
      </c>
      <c r="N381" s="72" t="s">
        <v>717</v>
      </c>
      <c r="O381" s="72" t="s">
        <v>718</v>
      </c>
      <c r="P381" s="73" t="s">
        <v>167</v>
      </c>
      <c r="Q381" s="74">
        <v>1989</v>
      </c>
      <c r="R381" s="73" t="s">
        <v>35</v>
      </c>
      <c r="S381" s="72"/>
      <c r="T381" s="77">
        <v>1541</v>
      </c>
      <c r="U381" s="76" t="s">
        <v>35</v>
      </c>
      <c r="V381" s="77" t="s">
        <v>36</v>
      </c>
      <c r="W381" s="77" t="s">
        <v>36</v>
      </c>
      <c r="X381" s="77">
        <v>213</v>
      </c>
      <c r="Y381" s="78" t="s">
        <v>39</v>
      </c>
      <c r="Z381" s="72"/>
      <c r="AA381" s="77">
        <v>1656</v>
      </c>
      <c r="AB381" s="76" t="s">
        <v>35</v>
      </c>
      <c r="AC381" s="77" t="s">
        <v>36</v>
      </c>
      <c r="AD381" s="77" t="s">
        <v>36</v>
      </c>
      <c r="AE381" s="77">
        <v>118</v>
      </c>
      <c r="AF381" s="78" t="s">
        <v>39</v>
      </c>
      <c r="AG381" s="72"/>
      <c r="AH381" s="77">
        <v>4300874</v>
      </c>
      <c r="AI381" s="76" t="s">
        <v>52</v>
      </c>
      <c r="AJ381" s="76" t="s">
        <v>36</v>
      </c>
      <c r="AK381" t="str">
        <f>_xlfn.CONCAT(PlayerList[[#This Row],[First Name]]," ",PlayerList[[#This Row],[Surname]])</f>
        <v>Jennya Charomova</v>
      </c>
      <c r="AM381" s="71">
        <f>PlayerList[[#This Row],[Code]]*1</f>
        <v>12618</v>
      </c>
      <c r="AN381" s="71" t="str">
        <f>VLOOKUP(PlayerList[[#This Row],[NZCF ID]],$AP$2:$AQ$3850,2,FALSE)</f>
        <v>F</v>
      </c>
      <c r="AP381" s="71">
        <v>15587</v>
      </c>
      <c r="AQ381" s="71" t="s">
        <v>29</v>
      </c>
    </row>
    <row r="382" spans="13:43" x14ac:dyDescent="0.3">
      <c r="M382" s="75">
        <v>18292</v>
      </c>
      <c r="N382" s="72" t="s">
        <v>719</v>
      </c>
      <c r="O382" s="72" t="s">
        <v>720</v>
      </c>
      <c r="P382" s="73" t="s">
        <v>354</v>
      </c>
      <c r="Q382" s="74" t="s">
        <v>37</v>
      </c>
      <c r="R382" s="73" t="s">
        <v>35</v>
      </c>
      <c r="S382" s="72"/>
      <c r="T382" s="77" t="s">
        <v>34</v>
      </c>
      <c r="U382" s="76" t="s">
        <v>35</v>
      </c>
      <c r="V382" s="77" t="s">
        <v>36</v>
      </c>
      <c r="W382" s="77" t="s">
        <v>36</v>
      </c>
      <c r="X382" s="77" t="s">
        <v>37</v>
      </c>
      <c r="Y382" s="78" t="s">
        <v>38</v>
      </c>
      <c r="Z382" s="72"/>
      <c r="AA382" s="77">
        <v>925</v>
      </c>
      <c r="AB382" s="76" t="s">
        <v>50</v>
      </c>
      <c r="AC382" s="77" t="s">
        <v>36</v>
      </c>
      <c r="AD382" s="77" t="s">
        <v>36</v>
      </c>
      <c r="AE382" s="77">
        <v>3</v>
      </c>
      <c r="AF382" s="78" t="s">
        <v>219</v>
      </c>
      <c r="AG382" s="72"/>
      <c r="AH382" s="77" t="s">
        <v>69</v>
      </c>
      <c r="AI382" s="76" t="s">
        <v>52</v>
      </c>
      <c r="AJ382" s="76" t="s">
        <v>36</v>
      </c>
      <c r="AK382" t="str">
        <f>_xlfn.CONCAT(PlayerList[[#This Row],[First Name]]," ",PlayerList[[#This Row],[Surname]])</f>
        <v>Jeremie Charround</v>
      </c>
      <c r="AM382" s="71">
        <f>PlayerList[[#This Row],[Code]]*1</f>
        <v>18292</v>
      </c>
      <c r="AN382" s="71" t="str">
        <f>VLOOKUP(PlayerList[[#This Row],[NZCF ID]],$AP$2:$AQ$3850,2,FALSE)</f>
        <v>M</v>
      </c>
      <c r="AP382" s="71">
        <v>12618</v>
      </c>
      <c r="AQ382" s="71" t="s">
        <v>45</v>
      </c>
    </row>
    <row r="383" spans="13:43" x14ac:dyDescent="0.3">
      <c r="M383" s="75">
        <v>19429</v>
      </c>
      <c r="N383" s="72" t="s">
        <v>721</v>
      </c>
      <c r="O383" s="72" t="s">
        <v>722</v>
      </c>
      <c r="P383" s="73" t="s">
        <v>33</v>
      </c>
      <c r="Q383" s="74">
        <v>2014</v>
      </c>
      <c r="R383" s="73" t="s">
        <v>135</v>
      </c>
      <c r="S383" s="72"/>
      <c r="T383" s="77" t="s">
        <v>34</v>
      </c>
      <c r="U383" s="76" t="s">
        <v>35</v>
      </c>
      <c r="V383" s="77" t="s">
        <v>36</v>
      </c>
      <c r="W383" s="77" t="s">
        <v>36</v>
      </c>
      <c r="X383" s="77" t="s">
        <v>37</v>
      </c>
      <c r="Y383" s="78" t="s">
        <v>38</v>
      </c>
      <c r="Z383" s="72"/>
      <c r="AA383" s="77">
        <v>400</v>
      </c>
      <c r="AB383" s="76" t="s">
        <v>50</v>
      </c>
      <c r="AC383" s="77" t="s">
        <v>36</v>
      </c>
      <c r="AD383" s="77" t="s">
        <v>36</v>
      </c>
      <c r="AE383" s="77">
        <v>6</v>
      </c>
      <c r="AF383" s="78" t="s">
        <v>96</v>
      </c>
      <c r="AG383" s="72"/>
      <c r="AH383" s="77" t="s">
        <v>69</v>
      </c>
      <c r="AI383" s="76" t="s">
        <v>52</v>
      </c>
      <c r="AJ383" s="76" t="s">
        <v>36</v>
      </c>
      <c r="AK383" t="str">
        <f>_xlfn.CONCAT(PlayerList[[#This Row],[First Name]]," ",PlayerList[[#This Row],[Surname]])</f>
        <v>Issac-James Chase-Hema</v>
      </c>
      <c r="AM383" s="71">
        <f>PlayerList[[#This Row],[Code]]*1</f>
        <v>19429</v>
      </c>
      <c r="AN383" s="71" t="str">
        <f>VLOOKUP(PlayerList[[#This Row],[NZCF ID]],$AP$2:$AQ$3850,2,FALSE)</f>
        <v>M</v>
      </c>
      <c r="AP383" s="71">
        <v>18292</v>
      </c>
      <c r="AQ383" s="71" t="s">
        <v>29</v>
      </c>
    </row>
    <row r="384" spans="13:43" x14ac:dyDescent="0.3">
      <c r="M384" s="75">
        <v>17735</v>
      </c>
      <c r="N384" s="72" t="s">
        <v>723</v>
      </c>
      <c r="O384" s="72" t="s">
        <v>724</v>
      </c>
      <c r="P384" s="73" t="s">
        <v>83</v>
      </c>
      <c r="Q384" s="74" t="s">
        <v>37</v>
      </c>
      <c r="R384" s="73" t="s">
        <v>35</v>
      </c>
      <c r="S384" s="72"/>
      <c r="T384" s="77">
        <v>1103</v>
      </c>
      <c r="U384" s="76" t="s">
        <v>50</v>
      </c>
      <c r="V384" s="77" t="s">
        <v>36</v>
      </c>
      <c r="W384" s="77" t="s">
        <v>36</v>
      </c>
      <c r="X384" s="77">
        <v>11</v>
      </c>
      <c r="Y384" s="78" t="s">
        <v>154</v>
      </c>
      <c r="Z384" s="72"/>
      <c r="AA384" s="77" t="s">
        <v>37</v>
      </c>
      <c r="AB384" s="76" t="s">
        <v>35</v>
      </c>
      <c r="AC384" s="77" t="s">
        <v>36</v>
      </c>
      <c r="AD384" s="77" t="s">
        <v>36</v>
      </c>
      <c r="AE384" s="77" t="s">
        <v>37</v>
      </c>
      <c r="AF384" s="78" t="s">
        <v>38</v>
      </c>
      <c r="AG384" s="72"/>
      <c r="AH384" s="77" t="s">
        <v>69</v>
      </c>
      <c r="AI384" s="76" t="s">
        <v>52</v>
      </c>
      <c r="AJ384" s="76" t="s">
        <v>36</v>
      </c>
      <c r="AK384" t="str">
        <f>_xlfn.CONCAT(PlayerList[[#This Row],[First Name]]," ",PlayerList[[#This Row],[Surname]])</f>
        <v>Vivaan Chaturvedi</v>
      </c>
      <c r="AM384" s="71">
        <f>PlayerList[[#This Row],[Code]]*1</f>
        <v>17735</v>
      </c>
      <c r="AN384" s="71" t="str">
        <f>VLOOKUP(PlayerList[[#This Row],[NZCF ID]],$AP$2:$AQ$3850,2,FALSE)</f>
        <v>M</v>
      </c>
      <c r="AP384" s="71">
        <v>19429</v>
      </c>
      <c r="AQ384" s="71" t="s">
        <v>29</v>
      </c>
    </row>
    <row r="385" spans="13:43" x14ac:dyDescent="0.3">
      <c r="M385" s="75">
        <v>20837</v>
      </c>
      <c r="N385" s="72" t="s">
        <v>725</v>
      </c>
      <c r="O385" s="72" t="s">
        <v>726</v>
      </c>
      <c r="P385" s="73" t="s">
        <v>33</v>
      </c>
      <c r="Q385" s="74">
        <v>2016</v>
      </c>
      <c r="R385" s="73" t="s">
        <v>135</v>
      </c>
      <c r="S385" s="72"/>
      <c r="T385" s="77" t="s">
        <v>34</v>
      </c>
      <c r="U385" s="76" t="s">
        <v>35</v>
      </c>
      <c r="V385" s="77" t="s">
        <v>36</v>
      </c>
      <c r="W385" s="77" t="s">
        <v>36</v>
      </c>
      <c r="X385" s="77" t="s">
        <v>37</v>
      </c>
      <c r="Y385" s="78" t="s">
        <v>38</v>
      </c>
      <c r="Z385" s="72"/>
      <c r="AA385" s="77">
        <v>914</v>
      </c>
      <c r="AB385" s="76" t="s">
        <v>35</v>
      </c>
      <c r="AC385" s="77">
        <v>1</v>
      </c>
      <c r="AD385" s="77">
        <v>6</v>
      </c>
      <c r="AE385" s="77">
        <v>30</v>
      </c>
      <c r="AF385" s="78" t="s">
        <v>4167</v>
      </c>
      <c r="AG385" s="72"/>
      <c r="AH385" s="77">
        <v>4332121</v>
      </c>
      <c r="AI385" s="76" t="s">
        <v>52</v>
      </c>
      <c r="AJ385" s="76" t="s">
        <v>36</v>
      </c>
      <c r="AK385" t="str">
        <f>_xlfn.CONCAT(PlayerList[[#This Row],[First Name]]," ",PlayerList[[#This Row],[Surname]])</f>
        <v>Elias Chee</v>
      </c>
      <c r="AM385" s="71">
        <f>PlayerList[[#This Row],[Code]]*1</f>
        <v>20837</v>
      </c>
      <c r="AN385" s="71" t="str">
        <f>VLOOKUP(PlayerList[[#This Row],[NZCF ID]],$AP$2:$AQ$3850,2,FALSE)</f>
        <v>M</v>
      </c>
      <c r="AP385" s="71">
        <v>17735</v>
      </c>
      <c r="AQ385" s="71" t="s">
        <v>29</v>
      </c>
    </row>
    <row r="386" spans="13:43" x14ac:dyDescent="0.3">
      <c r="M386" s="75">
        <v>22842</v>
      </c>
      <c r="N386" s="72" t="s">
        <v>725</v>
      </c>
      <c r="O386" s="72" t="s">
        <v>4214</v>
      </c>
      <c r="P386" s="73" t="s">
        <v>33</v>
      </c>
      <c r="Q386" s="74">
        <v>1984</v>
      </c>
      <c r="R386" s="73" t="s">
        <v>35</v>
      </c>
      <c r="S386" s="72"/>
      <c r="T386" s="77" t="s">
        <v>34</v>
      </c>
      <c r="U386" s="76" t="s">
        <v>35</v>
      </c>
      <c r="V386" s="77" t="s">
        <v>36</v>
      </c>
      <c r="W386" s="77" t="s">
        <v>36</v>
      </c>
      <c r="X386" s="77" t="s">
        <v>37</v>
      </c>
      <c r="Y386" s="78" t="s">
        <v>38</v>
      </c>
      <c r="Z386" s="72"/>
      <c r="AA386" s="77">
        <v>999</v>
      </c>
      <c r="AB386" s="76" t="s">
        <v>50</v>
      </c>
      <c r="AC386" s="77">
        <v>1</v>
      </c>
      <c r="AD386" s="77">
        <v>6</v>
      </c>
      <c r="AE386" s="77">
        <v>11</v>
      </c>
      <c r="AF386" s="78" t="s">
        <v>4167</v>
      </c>
      <c r="AG386" s="72"/>
      <c r="AH386" s="77">
        <v>4332083</v>
      </c>
      <c r="AI386" s="76" t="s">
        <v>52</v>
      </c>
      <c r="AJ386" s="76" t="s">
        <v>36</v>
      </c>
      <c r="AK386" t="str">
        <f>_xlfn.CONCAT(PlayerList[[#This Row],[First Name]]," ",PlayerList[[#This Row],[Surname]])</f>
        <v>Soon Chong Chee</v>
      </c>
      <c r="AM386" s="71">
        <f>PlayerList[[#This Row],[Code]]*1</f>
        <v>22842</v>
      </c>
      <c r="AN386" s="71" t="str">
        <f>VLOOKUP(PlayerList[[#This Row],[NZCF ID]],$AP$2:$AQ$3850,2,FALSE)</f>
        <v>M</v>
      </c>
      <c r="AP386" s="71">
        <v>20837</v>
      </c>
      <c r="AQ386" s="71" t="s">
        <v>29</v>
      </c>
    </row>
    <row r="387" spans="13:43" x14ac:dyDescent="0.3">
      <c r="M387" s="75">
        <v>22733</v>
      </c>
      <c r="N387" s="72" t="s">
        <v>727</v>
      </c>
      <c r="O387" s="72" t="s">
        <v>211</v>
      </c>
      <c r="P387" s="73" t="s">
        <v>33</v>
      </c>
      <c r="Q387" s="74">
        <v>2014</v>
      </c>
      <c r="R387" s="73" t="s">
        <v>135</v>
      </c>
      <c r="S387" s="72"/>
      <c r="T387" s="77" t="s">
        <v>34</v>
      </c>
      <c r="U387" s="76" t="s">
        <v>35</v>
      </c>
      <c r="V387" s="77" t="s">
        <v>36</v>
      </c>
      <c r="W387" s="77" t="s">
        <v>36</v>
      </c>
      <c r="X387" s="77" t="s">
        <v>37</v>
      </c>
      <c r="Y387" s="78" t="s">
        <v>38</v>
      </c>
      <c r="Z387" s="72"/>
      <c r="AA387" s="77">
        <v>544</v>
      </c>
      <c r="AB387" s="76" t="s">
        <v>50</v>
      </c>
      <c r="AC387" s="77" t="s">
        <v>36</v>
      </c>
      <c r="AD387" s="77" t="s">
        <v>36</v>
      </c>
      <c r="AE387" s="77">
        <v>7</v>
      </c>
      <c r="AF387" s="78" t="s">
        <v>84</v>
      </c>
      <c r="AG387" s="72"/>
      <c r="AH387" s="77" t="s">
        <v>69</v>
      </c>
      <c r="AI387" s="76" t="s">
        <v>52</v>
      </c>
      <c r="AJ387" s="76" t="s">
        <v>36</v>
      </c>
      <c r="AK387" t="str">
        <f>_xlfn.CONCAT(PlayerList[[#This Row],[First Name]]," ",PlayerList[[#This Row],[Surname]])</f>
        <v>Adam Chen</v>
      </c>
      <c r="AM387" s="71">
        <f>PlayerList[[#This Row],[Code]]*1</f>
        <v>22733</v>
      </c>
      <c r="AN387" s="71" t="str">
        <f>VLOOKUP(PlayerList[[#This Row],[NZCF ID]],$AP$2:$AQ$3850,2,FALSE)</f>
        <v>M</v>
      </c>
      <c r="AP387" s="71">
        <v>22842</v>
      </c>
      <c r="AQ387" s="71" t="s">
        <v>29</v>
      </c>
    </row>
    <row r="388" spans="13:43" x14ac:dyDescent="0.3">
      <c r="M388" s="75">
        <v>16510</v>
      </c>
      <c r="N388" s="72" t="s">
        <v>727</v>
      </c>
      <c r="O388" s="72" t="s">
        <v>728</v>
      </c>
      <c r="P388" s="73" t="s">
        <v>33</v>
      </c>
      <c r="Q388" s="74">
        <v>2007</v>
      </c>
      <c r="R388" s="73" t="s">
        <v>135</v>
      </c>
      <c r="S388" s="72"/>
      <c r="T388" s="77" t="s">
        <v>34</v>
      </c>
      <c r="U388" s="76" t="s">
        <v>35</v>
      </c>
      <c r="V388" s="77" t="s">
        <v>36</v>
      </c>
      <c r="W388" s="77" t="s">
        <v>36</v>
      </c>
      <c r="X388" s="77" t="s">
        <v>37</v>
      </c>
      <c r="Y388" s="78" t="s">
        <v>38</v>
      </c>
      <c r="Z388" s="72"/>
      <c r="AA388" s="77">
        <v>910</v>
      </c>
      <c r="AB388" s="76" t="s">
        <v>35</v>
      </c>
      <c r="AC388" s="77" t="s">
        <v>36</v>
      </c>
      <c r="AD388" s="77" t="s">
        <v>36</v>
      </c>
      <c r="AE388" s="77">
        <v>72</v>
      </c>
      <c r="AF388" s="78" t="s">
        <v>209</v>
      </c>
      <c r="AG388" s="72"/>
      <c r="AH388" s="77">
        <v>4308859</v>
      </c>
      <c r="AI388" s="76" t="s">
        <v>52</v>
      </c>
      <c r="AJ388" s="76" t="s">
        <v>36</v>
      </c>
      <c r="AK388" t="str">
        <f>_xlfn.CONCAT(PlayerList[[#This Row],[First Name]]," ",PlayerList[[#This Row],[Surname]])</f>
        <v>Alan Kaiyue Chen</v>
      </c>
      <c r="AM388" s="71">
        <f>PlayerList[[#This Row],[Code]]*1</f>
        <v>16510</v>
      </c>
      <c r="AN388" s="71" t="str">
        <f>VLOOKUP(PlayerList[[#This Row],[NZCF ID]],$AP$2:$AQ$3850,2,FALSE)</f>
        <v>M</v>
      </c>
      <c r="AP388" s="71">
        <v>22733</v>
      </c>
      <c r="AQ388" s="71" t="s">
        <v>29</v>
      </c>
    </row>
    <row r="389" spans="13:43" x14ac:dyDescent="0.3">
      <c r="M389" s="75">
        <v>17443</v>
      </c>
      <c r="N389" s="72" t="s">
        <v>727</v>
      </c>
      <c r="O389" s="72" t="s">
        <v>729</v>
      </c>
      <c r="P389" s="73" t="s">
        <v>354</v>
      </c>
      <c r="Q389" s="74">
        <v>2007</v>
      </c>
      <c r="R389" s="73" t="s">
        <v>135</v>
      </c>
      <c r="S389" s="72"/>
      <c r="T389" s="77">
        <v>1091</v>
      </c>
      <c r="U389" s="76" t="s">
        <v>50</v>
      </c>
      <c r="V389" s="77" t="s">
        <v>36</v>
      </c>
      <c r="W389" s="77" t="s">
        <v>36</v>
      </c>
      <c r="X389" s="77">
        <v>12</v>
      </c>
      <c r="Y389" s="78" t="s">
        <v>105</v>
      </c>
      <c r="Z389" s="72"/>
      <c r="AA389" s="77">
        <v>1003</v>
      </c>
      <c r="AB389" s="76" t="s">
        <v>50</v>
      </c>
      <c r="AC389" s="77" t="s">
        <v>36</v>
      </c>
      <c r="AD389" s="77" t="s">
        <v>36</v>
      </c>
      <c r="AE389" s="77">
        <v>6</v>
      </c>
      <c r="AF389" s="78" t="s">
        <v>209</v>
      </c>
      <c r="AG389" s="72"/>
      <c r="AH389" s="77">
        <v>4314549</v>
      </c>
      <c r="AI389" s="76" t="s">
        <v>52</v>
      </c>
      <c r="AJ389" s="76" t="s">
        <v>36</v>
      </c>
      <c r="AK389" t="str">
        <f>_xlfn.CONCAT(PlayerList[[#This Row],[First Name]]," ",PlayerList[[#This Row],[Surname]])</f>
        <v>Alan Yining Chen</v>
      </c>
      <c r="AM389" s="71">
        <f>PlayerList[[#This Row],[Code]]*1</f>
        <v>17443</v>
      </c>
      <c r="AN389" s="71" t="str">
        <f>VLOOKUP(PlayerList[[#This Row],[NZCF ID]],$AP$2:$AQ$3850,2,FALSE)</f>
        <v>M</v>
      </c>
      <c r="AP389" s="71">
        <v>16510</v>
      </c>
      <c r="AQ389" s="71" t="s">
        <v>29</v>
      </c>
    </row>
    <row r="390" spans="13:43" x14ac:dyDescent="0.3">
      <c r="M390" s="75">
        <v>18795</v>
      </c>
      <c r="N390" s="72" t="s">
        <v>727</v>
      </c>
      <c r="O390" s="72" t="s">
        <v>508</v>
      </c>
      <c r="P390" s="73" t="s">
        <v>83</v>
      </c>
      <c r="Q390" s="74">
        <v>2013</v>
      </c>
      <c r="R390" s="73" t="s">
        <v>135</v>
      </c>
      <c r="S390" s="72"/>
      <c r="T390" s="77">
        <v>1024</v>
      </c>
      <c r="U390" s="76" t="s">
        <v>50</v>
      </c>
      <c r="V390" s="77" t="s">
        <v>36</v>
      </c>
      <c r="W390" s="77" t="s">
        <v>36</v>
      </c>
      <c r="X390" s="77">
        <v>12</v>
      </c>
      <c r="Y390" s="78" t="s">
        <v>84</v>
      </c>
      <c r="Z390" s="72"/>
      <c r="AA390" s="77">
        <v>944</v>
      </c>
      <c r="AB390" s="76" t="s">
        <v>35</v>
      </c>
      <c r="AC390" s="77" t="s">
        <v>36</v>
      </c>
      <c r="AD390" s="77" t="s">
        <v>36</v>
      </c>
      <c r="AE390" s="77">
        <v>30</v>
      </c>
      <c r="AF390" s="78" t="s">
        <v>75</v>
      </c>
      <c r="AG390" s="72"/>
      <c r="AH390" s="77">
        <v>4320816</v>
      </c>
      <c r="AI390" s="76" t="s">
        <v>52</v>
      </c>
      <c r="AJ390" s="76" t="s">
        <v>36</v>
      </c>
      <c r="AK390" t="str">
        <f>_xlfn.CONCAT(PlayerList[[#This Row],[First Name]]," ",PlayerList[[#This Row],[Surname]])</f>
        <v>Alex Chen</v>
      </c>
      <c r="AM390" s="71">
        <f>PlayerList[[#This Row],[Code]]*1</f>
        <v>18795</v>
      </c>
      <c r="AN390" s="71" t="str">
        <f>VLOOKUP(PlayerList[[#This Row],[NZCF ID]],$AP$2:$AQ$3850,2,FALSE)</f>
        <v>M</v>
      </c>
      <c r="AP390" s="71">
        <v>17443</v>
      </c>
      <c r="AQ390" s="71" t="s">
        <v>29</v>
      </c>
    </row>
    <row r="391" spans="13:43" x14ac:dyDescent="0.3">
      <c r="M391" s="75">
        <v>16411</v>
      </c>
      <c r="N391" s="72" t="s">
        <v>727</v>
      </c>
      <c r="O391" s="72" t="s">
        <v>730</v>
      </c>
      <c r="P391" s="73" t="s">
        <v>258</v>
      </c>
      <c r="Q391" s="74">
        <v>2010</v>
      </c>
      <c r="R391" s="73" t="s">
        <v>135</v>
      </c>
      <c r="S391" s="72"/>
      <c r="T391" s="77">
        <v>1180</v>
      </c>
      <c r="U391" s="76" t="s">
        <v>35</v>
      </c>
      <c r="V391" s="77" t="s">
        <v>36</v>
      </c>
      <c r="W391" s="77" t="s">
        <v>36</v>
      </c>
      <c r="X391" s="77">
        <v>39</v>
      </c>
      <c r="Y391" s="78" t="s">
        <v>281</v>
      </c>
      <c r="Z391" s="72"/>
      <c r="AA391" s="77">
        <v>888</v>
      </c>
      <c r="AB391" s="76" t="s">
        <v>35</v>
      </c>
      <c r="AC391" s="77" t="s">
        <v>36</v>
      </c>
      <c r="AD391" s="77" t="s">
        <v>36</v>
      </c>
      <c r="AE391" s="77">
        <v>120</v>
      </c>
      <c r="AF391" s="78" t="s">
        <v>169</v>
      </c>
      <c r="AG391" s="72"/>
      <c r="AH391" s="77">
        <v>4308034</v>
      </c>
      <c r="AI391" s="76" t="s">
        <v>52</v>
      </c>
      <c r="AJ391" s="76" t="s">
        <v>36</v>
      </c>
      <c r="AK391" t="str">
        <f>_xlfn.CONCAT(PlayerList[[#This Row],[First Name]]," ",PlayerList[[#This Row],[Surname]])</f>
        <v>Alina Xinmen Chen</v>
      </c>
      <c r="AM391" s="71">
        <f>PlayerList[[#This Row],[Code]]*1</f>
        <v>16411</v>
      </c>
      <c r="AN391" s="71" t="str">
        <f>VLOOKUP(PlayerList[[#This Row],[NZCF ID]],$AP$2:$AQ$3850,2,FALSE)</f>
        <v>F</v>
      </c>
      <c r="AP391" s="71">
        <v>18795</v>
      </c>
      <c r="AQ391" s="71" t="s">
        <v>29</v>
      </c>
    </row>
    <row r="392" spans="13:43" x14ac:dyDescent="0.3">
      <c r="M392" s="75">
        <v>21138</v>
      </c>
      <c r="N392" s="72" t="s">
        <v>727</v>
      </c>
      <c r="O392" s="72" t="s">
        <v>731</v>
      </c>
      <c r="P392" s="73" t="s">
        <v>74</v>
      </c>
      <c r="Q392" s="74">
        <v>2018</v>
      </c>
      <c r="R392" s="73" t="s">
        <v>135</v>
      </c>
      <c r="S392" s="72"/>
      <c r="T392" s="77" t="s">
        <v>34</v>
      </c>
      <c r="U392" s="76" t="s">
        <v>35</v>
      </c>
      <c r="V392" s="77" t="s">
        <v>36</v>
      </c>
      <c r="W392" s="77" t="s">
        <v>36</v>
      </c>
      <c r="X392" s="77" t="s">
        <v>37</v>
      </c>
      <c r="Y392" s="78" t="s">
        <v>38</v>
      </c>
      <c r="Z392" s="72"/>
      <c r="AA392" s="77">
        <v>400</v>
      </c>
      <c r="AB392" s="76" t="s">
        <v>50</v>
      </c>
      <c r="AC392" s="77" t="s">
        <v>36</v>
      </c>
      <c r="AD392" s="77" t="s">
        <v>36</v>
      </c>
      <c r="AE392" s="77">
        <v>6</v>
      </c>
      <c r="AF392" s="78" t="s">
        <v>84</v>
      </c>
      <c r="AG392" s="72"/>
      <c r="AH392" s="77" t="s">
        <v>69</v>
      </c>
      <c r="AI392" s="76" t="s">
        <v>52</v>
      </c>
      <c r="AJ392" s="76" t="s">
        <v>36</v>
      </c>
      <c r="AK392" t="str">
        <f>_xlfn.CONCAT(PlayerList[[#This Row],[First Name]]," ",PlayerList[[#This Row],[Surname]])</f>
        <v>Allen Chen</v>
      </c>
      <c r="AM392" s="71">
        <f>PlayerList[[#This Row],[Code]]*1</f>
        <v>21138</v>
      </c>
      <c r="AN392" s="71" t="str">
        <f>VLOOKUP(PlayerList[[#This Row],[NZCF ID]],$AP$2:$AQ$3850,2,FALSE)</f>
        <v>M</v>
      </c>
      <c r="AP392" s="71">
        <v>16411</v>
      </c>
      <c r="AQ392" s="71" t="s">
        <v>45</v>
      </c>
    </row>
    <row r="393" spans="13:43" x14ac:dyDescent="0.3">
      <c r="M393" s="75">
        <v>17028</v>
      </c>
      <c r="N393" s="72" t="s">
        <v>727</v>
      </c>
      <c r="O393" s="72" t="s">
        <v>254</v>
      </c>
      <c r="P393" s="73" t="s">
        <v>167</v>
      </c>
      <c r="Q393" s="74">
        <v>2009</v>
      </c>
      <c r="R393" s="73" t="s">
        <v>135</v>
      </c>
      <c r="S393" s="72"/>
      <c r="T393" s="77">
        <v>1576</v>
      </c>
      <c r="U393" s="76" t="s">
        <v>35</v>
      </c>
      <c r="V393" s="77" t="s">
        <v>36</v>
      </c>
      <c r="W393" s="77" t="s">
        <v>36</v>
      </c>
      <c r="X393" s="77">
        <v>217</v>
      </c>
      <c r="Y393" s="78" t="s">
        <v>84</v>
      </c>
      <c r="Z393" s="72"/>
      <c r="AA393" s="77">
        <v>1491</v>
      </c>
      <c r="AB393" s="76" t="s">
        <v>35</v>
      </c>
      <c r="AC393" s="77" t="s">
        <v>36</v>
      </c>
      <c r="AD393" s="77" t="s">
        <v>36</v>
      </c>
      <c r="AE393" s="77">
        <v>231</v>
      </c>
      <c r="AF393" s="78" t="s">
        <v>84</v>
      </c>
      <c r="AG393" s="72"/>
      <c r="AH393" s="77">
        <v>4313011</v>
      </c>
      <c r="AI393" s="76" t="s">
        <v>52</v>
      </c>
      <c r="AJ393" s="76" t="s">
        <v>36</v>
      </c>
      <c r="AK393" t="str">
        <f>_xlfn.CONCAT(PlayerList[[#This Row],[First Name]]," ",PlayerList[[#This Row],[Surname]])</f>
        <v>Anderson Chen</v>
      </c>
      <c r="AM393" s="71">
        <f>PlayerList[[#This Row],[Code]]*1</f>
        <v>17028</v>
      </c>
      <c r="AN393" s="71" t="str">
        <f>VLOOKUP(PlayerList[[#This Row],[NZCF ID]],$AP$2:$AQ$3850,2,FALSE)</f>
        <v>M</v>
      </c>
      <c r="AP393" s="71">
        <v>21138</v>
      </c>
      <c r="AQ393" s="71" t="s">
        <v>29</v>
      </c>
    </row>
    <row r="394" spans="13:43" x14ac:dyDescent="0.3">
      <c r="M394" s="75">
        <v>20559</v>
      </c>
      <c r="N394" s="72" t="s">
        <v>727</v>
      </c>
      <c r="O394" s="72" t="s">
        <v>732</v>
      </c>
      <c r="P394" s="73" t="s">
        <v>74</v>
      </c>
      <c r="Q394" s="74">
        <v>2014</v>
      </c>
      <c r="R394" s="73" t="s">
        <v>135</v>
      </c>
      <c r="S394" s="72"/>
      <c r="T394" s="77" t="s">
        <v>34</v>
      </c>
      <c r="U394" s="76" t="s">
        <v>35</v>
      </c>
      <c r="V394" s="77" t="s">
        <v>36</v>
      </c>
      <c r="W394" s="77" t="s">
        <v>36</v>
      </c>
      <c r="X394" s="77" t="s">
        <v>37</v>
      </c>
      <c r="Y394" s="78" t="s">
        <v>38</v>
      </c>
      <c r="Z394" s="72"/>
      <c r="AA394" s="77">
        <v>526</v>
      </c>
      <c r="AB394" s="76" t="s">
        <v>50</v>
      </c>
      <c r="AC394" s="77" t="s">
        <v>36</v>
      </c>
      <c r="AD394" s="77" t="s">
        <v>36</v>
      </c>
      <c r="AE394" s="77">
        <v>6</v>
      </c>
      <c r="AF394" s="78" t="s">
        <v>61</v>
      </c>
      <c r="AG394" s="72"/>
      <c r="AH394" s="77" t="s">
        <v>69</v>
      </c>
      <c r="AI394" s="76" t="s">
        <v>52</v>
      </c>
      <c r="AJ394" s="76" t="s">
        <v>36</v>
      </c>
      <c r="AK394" t="str">
        <f>_xlfn.CONCAT(PlayerList[[#This Row],[First Name]]," ",PlayerList[[#This Row],[Surname]])</f>
        <v>Annie Chen</v>
      </c>
      <c r="AM394" s="71">
        <f>PlayerList[[#This Row],[Code]]*1</f>
        <v>20559</v>
      </c>
      <c r="AN394" s="71" t="str">
        <f>VLOOKUP(PlayerList[[#This Row],[NZCF ID]],$AP$2:$AQ$3850,2,FALSE)</f>
        <v>M</v>
      </c>
      <c r="AP394" s="71">
        <v>17028</v>
      </c>
      <c r="AQ394" s="71" t="s">
        <v>29</v>
      </c>
    </row>
    <row r="395" spans="13:43" x14ac:dyDescent="0.3">
      <c r="M395" s="75">
        <v>17778</v>
      </c>
      <c r="N395" s="72" t="s">
        <v>727</v>
      </c>
      <c r="O395" s="72" t="s">
        <v>733</v>
      </c>
      <c r="P395" s="73" t="s">
        <v>167</v>
      </c>
      <c r="Q395" s="74">
        <v>2010</v>
      </c>
      <c r="R395" s="73" t="s">
        <v>135</v>
      </c>
      <c r="S395" s="72"/>
      <c r="T395" s="77">
        <v>546</v>
      </c>
      <c r="U395" s="76" t="s">
        <v>50</v>
      </c>
      <c r="V395" s="77" t="s">
        <v>36</v>
      </c>
      <c r="W395" s="77" t="s">
        <v>36</v>
      </c>
      <c r="X395" s="77">
        <v>6</v>
      </c>
      <c r="Y395" s="78" t="s">
        <v>105</v>
      </c>
      <c r="Z395" s="72"/>
      <c r="AA395" s="77">
        <v>705</v>
      </c>
      <c r="AB395" s="76" t="s">
        <v>35</v>
      </c>
      <c r="AC395" s="77" t="s">
        <v>36</v>
      </c>
      <c r="AD395" s="77" t="s">
        <v>36</v>
      </c>
      <c r="AE395" s="77">
        <v>68</v>
      </c>
      <c r="AF395" s="78" t="s">
        <v>96</v>
      </c>
      <c r="AG395" s="72"/>
      <c r="AH395" s="77">
        <v>4318498</v>
      </c>
      <c r="AI395" s="76" t="s">
        <v>52</v>
      </c>
      <c r="AJ395" s="76" t="s">
        <v>36</v>
      </c>
      <c r="AK395" t="str">
        <f>_xlfn.CONCAT(PlayerList[[#This Row],[First Name]]," ",PlayerList[[#This Row],[Surname]])</f>
        <v>Ashley Chen</v>
      </c>
      <c r="AM395" s="71">
        <f>PlayerList[[#This Row],[Code]]*1</f>
        <v>17778</v>
      </c>
      <c r="AN395" s="71" t="str">
        <f>VLOOKUP(PlayerList[[#This Row],[NZCF ID]],$AP$2:$AQ$3850,2,FALSE)</f>
        <v>M</v>
      </c>
      <c r="AP395" s="71">
        <v>20559</v>
      </c>
      <c r="AQ395" s="71" t="s">
        <v>29</v>
      </c>
    </row>
    <row r="396" spans="13:43" x14ac:dyDescent="0.3">
      <c r="M396" s="75">
        <v>15252</v>
      </c>
      <c r="N396" s="72" t="s">
        <v>727</v>
      </c>
      <c r="O396" s="72" t="s">
        <v>734</v>
      </c>
      <c r="P396" s="73" t="s">
        <v>354</v>
      </c>
      <c r="Q396" s="74">
        <v>2001</v>
      </c>
      <c r="R396" s="73" t="s">
        <v>35</v>
      </c>
      <c r="S396" s="72"/>
      <c r="T396" s="77">
        <v>1698</v>
      </c>
      <c r="U396" s="76" t="s">
        <v>35</v>
      </c>
      <c r="V396" s="77" t="s">
        <v>36</v>
      </c>
      <c r="W396" s="77" t="s">
        <v>36</v>
      </c>
      <c r="X396" s="77">
        <v>103</v>
      </c>
      <c r="Y396" s="78" t="s">
        <v>281</v>
      </c>
      <c r="Z396" s="72"/>
      <c r="AA396" s="77">
        <v>1446</v>
      </c>
      <c r="AB396" s="76" t="s">
        <v>35</v>
      </c>
      <c r="AC396" s="77" t="s">
        <v>36</v>
      </c>
      <c r="AD396" s="77" t="s">
        <v>36</v>
      </c>
      <c r="AE396" s="77">
        <v>95</v>
      </c>
      <c r="AF396" s="78" t="s">
        <v>96</v>
      </c>
      <c r="AG396" s="72"/>
      <c r="AH396" s="77">
        <v>4321677</v>
      </c>
      <c r="AI396" s="76" t="s">
        <v>52</v>
      </c>
      <c r="AJ396" s="76" t="s">
        <v>36</v>
      </c>
      <c r="AK396" t="str">
        <f>_xlfn.CONCAT(PlayerList[[#This Row],[First Name]]," ",PlayerList[[#This Row],[Surname]])</f>
        <v>Biyuan Chen</v>
      </c>
      <c r="AM396" s="71">
        <f>PlayerList[[#This Row],[Code]]*1</f>
        <v>15252</v>
      </c>
      <c r="AN396" s="71" t="str">
        <f>VLOOKUP(PlayerList[[#This Row],[NZCF ID]],$AP$2:$AQ$3850,2,FALSE)</f>
        <v>M</v>
      </c>
      <c r="AP396" s="71">
        <v>17778</v>
      </c>
      <c r="AQ396" s="71" t="s">
        <v>29</v>
      </c>
    </row>
    <row r="397" spans="13:43" x14ac:dyDescent="0.3">
      <c r="M397" s="75">
        <v>19050</v>
      </c>
      <c r="N397" s="72" t="s">
        <v>727</v>
      </c>
      <c r="O397" s="72" t="s">
        <v>735</v>
      </c>
      <c r="P397" s="73" t="s">
        <v>258</v>
      </c>
      <c r="Q397" s="74">
        <v>2016</v>
      </c>
      <c r="R397" s="73" t="s">
        <v>135</v>
      </c>
      <c r="S397" s="72"/>
      <c r="T397" s="77" t="s">
        <v>34</v>
      </c>
      <c r="U397" s="76" t="s">
        <v>35</v>
      </c>
      <c r="V397" s="77" t="s">
        <v>36</v>
      </c>
      <c r="W397" s="77" t="s">
        <v>36</v>
      </c>
      <c r="X397" s="77" t="s">
        <v>37</v>
      </c>
      <c r="Y397" s="78" t="s">
        <v>38</v>
      </c>
      <c r="Z397" s="72"/>
      <c r="AA397" s="77">
        <v>762</v>
      </c>
      <c r="AB397" s="76" t="s">
        <v>35</v>
      </c>
      <c r="AC397" s="77">
        <v>1</v>
      </c>
      <c r="AD397" s="77">
        <v>6</v>
      </c>
      <c r="AE397" s="77">
        <v>148</v>
      </c>
      <c r="AF397" s="78" t="s">
        <v>4167</v>
      </c>
      <c r="AG397" s="72"/>
      <c r="AH397" s="77">
        <v>4328493</v>
      </c>
      <c r="AI397" s="76" t="s">
        <v>52</v>
      </c>
      <c r="AJ397" s="76" t="s">
        <v>36</v>
      </c>
      <c r="AK397" t="str">
        <f>_xlfn.CONCAT(PlayerList[[#This Row],[First Name]]," ",PlayerList[[#This Row],[Surname]])</f>
        <v>Brad Chen</v>
      </c>
      <c r="AM397" s="71">
        <f>PlayerList[[#This Row],[Code]]*1</f>
        <v>19050</v>
      </c>
      <c r="AN397" s="71" t="str">
        <f>VLOOKUP(PlayerList[[#This Row],[NZCF ID]],$AP$2:$AQ$3850,2,FALSE)</f>
        <v>M</v>
      </c>
      <c r="AP397" s="71">
        <v>15252</v>
      </c>
      <c r="AQ397" s="71" t="s">
        <v>29</v>
      </c>
    </row>
    <row r="398" spans="13:43" x14ac:dyDescent="0.3">
      <c r="M398" s="75">
        <v>18664</v>
      </c>
      <c r="N398" s="72" t="s">
        <v>727</v>
      </c>
      <c r="O398" s="72" t="s">
        <v>318</v>
      </c>
      <c r="P398" s="73" t="s">
        <v>167</v>
      </c>
      <c r="Q398" s="74">
        <v>2012</v>
      </c>
      <c r="R398" s="73" t="s">
        <v>135</v>
      </c>
      <c r="S398" s="72"/>
      <c r="T398" s="77">
        <v>1369</v>
      </c>
      <c r="U398" s="76" t="s">
        <v>50</v>
      </c>
      <c r="V398" s="77" t="s">
        <v>36</v>
      </c>
      <c r="W398" s="77" t="s">
        <v>36</v>
      </c>
      <c r="X398" s="77">
        <v>7</v>
      </c>
      <c r="Y398" s="78" t="s">
        <v>173</v>
      </c>
      <c r="Z398" s="72"/>
      <c r="AA398" s="77">
        <v>993</v>
      </c>
      <c r="AB398" s="76" t="s">
        <v>50</v>
      </c>
      <c r="AC398" s="77" t="s">
        <v>36</v>
      </c>
      <c r="AD398" s="77" t="s">
        <v>36</v>
      </c>
      <c r="AE398" s="77">
        <v>14</v>
      </c>
      <c r="AF398" s="78" t="s">
        <v>51</v>
      </c>
      <c r="AG398" s="72"/>
      <c r="AH398" s="77">
        <v>4320506</v>
      </c>
      <c r="AI398" s="76" t="s">
        <v>52</v>
      </c>
      <c r="AJ398" s="76" t="s">
        <v>36</v>
      </c>
      <c r="AK398" t="str">
        <f>_xlfn.CONCAT(PlayerList[[#This Row],[First Name]]," ",PlayerList[[#This Row],[Surname]])</f>
        <v>Bruce Chen</v>
      </c>
      <c r="AM398" s="71">
        <f>PlayerList[[#This Row],[Code]]*1</f>
        <v>18664</v>
      </c>
      <c r="AN398" s="71" t="str">
        <f>VLOOKUP(PlayerList[[#This Row],[NZCF ID]],$AP$2:$AQ$3850,2,FALSE)</f>
        <v>M</v>
      </c>
      <c r="AP398" s="71">
        <v>19050</v>
      </c>
      <c r="AQ398" s="71" t="s">
        <v>29</v>
      </c>
    </row>
    <row r="399" spans="13:43" x14ac:dyDescent="0.3">
      <c r="M399" s="75">
        <v>20333</v>
      </c>
      <c r="N399" s="72" t="s">
        <v>727</v>
      </c>
      <c r="O399" s="72" t="s">
        <v>736</v>
      </c>
      <c r="P399" s="73" t="s">
        <v>33</v>
      </c>
      <c r="Q399" s="74">
        <v>2013</v>
      </c>
      <c r="R399" s="73" t="s">
        <v>135</v>
      </c>
      <c r="S399" s="72"/>
      <c r="T399" s="77" t="s">
        <v>34</v>
      </c>
      <c r="U399" s="76" t="s">
        <v>35</v>
      </c>
      <c r="V399" s="77" t="s">
        <v>36</v>
      </c>
      <c r="W399" s="77" t="s">
        <v>36</v>
      </c>
      <c r="X399" s="77" t="s">
        <v>37</v>
      </c>
      <c r="Y399" s="78" t="s">
        <v>38</v>
      </c>
      <c r="Z399" s="72"/>
      <c r="AA399" s="77">
        <v>829</v>
      </c>
      <c r="AB399" s="76" t="s">
        <v>50</v>
      </c>
      <c r="AC399" s="77" t="s">
        <v>36</v>
      </c>
      <c r="AD399" s="77" t="s">
        <v>36</v>
      </c>
      <c r="AE399" s="77">
        <v>12</v>
      </c>
      <c r="AF399" s="78" t="s">
        <v>39</v>
      </c>
      <c r="AG399" s="72"/>
      <c r="AH399" s="77">
        <v>4330366</v>
      </c>
      <c r="AI399" s="76" t="s">
        <v>52</v>
      </c>
      <c r="AJ399" s="76" t="s">
        <v>36</v>
      </c>
      <c r="AK399" t="str">
        <f>_xlfn.CONCAT(PlayerList[[#This Row],[First Name]]," ",PlayerList[[#This Row],[Surname]])</f>
        <v>Calvin Chen</v>
      </c>
      <c r="AM399" s="71">
        <f>PlayerList[[#This Row],[Code]]*1</f>
        <v>20333</v>
      </c>
      <c r="AN399" s="71" t="str">
        <f>VLOOKUP(PlayerList[[#This Row],[NZCF ID]],$AP$2:$AQ$3850,2,FALSE)</f>
        <v>M</v>
      </c>
      <c r="AP399" s="71">
        <v>18664</v>
      </c>
      <c r="AQ399" s="71" t="s">
        <v>29</v>
      </c>
    </row>
    <row r="400" spans="13:43" x14ac:dyDescent="0.3">
      <c r="M400" s="75">
        <v>20863</v>
      </c>
      <c r="N400" s="72" t="s">
        <v>727</v>
      </c>
      <c r="O400" s="72" t="s">
        <v>736</v>
      </c>
      <c r="P400" s="73" t="s">
        <v>33</v>
      </c>
      <c r="Q400" s="74">
        <v>2006</v>
      </c>
      <c r="R400" s="73" t="s">
        <v>135</v>
      </c>
      <c r="S400" s="72"/>
      <c r="T400" s="77">
        <v>950</v>
      </c>
      <c r="U400" s="76" t="s">
        <v>50</v>
      </c>
      <c r="V400" s="77" t="s">
        <v>36</v>
      </c>
      <c r="W400" s="77" t="s">
        <v>36</v>
      </c>
      <c r="X400" s="77">
        <v>7</v>
      </c>
      <c r="Y400" s="78" t="s">
        <v>39</v>
      </c>
      <c r="Z400" s="72"/>
      <c r="AA400" s="77">
        <v>549</v>
      </c>
      <c r="AB400" s="76" t="s">
        <v>50</v>
      </c>
      <c r="AC400" s="77" t="s">
        <v>36</v>
      </c>
      <c r="AD400" s="77" t="s">
        <v>36</v>
      </c>
      <c r="AE400" s="77">
        <v>9</v>
      </c>
      <c r="AF400" s="78" t="s">
        <v>39</v>
      </c>
      <c r="AG400" s="72"/>
      <c r="AH400" s="77">
        <v>4330072</v>
      </c>
      <c r="AI400" s="76" t="s">
        <v>52</v>
      </c>
      <c r="AJ400" s="76" t="s">
        <v>36</v>
      </c>
      <c r="AK400" t="str">
        <f>_xlfn.CONCAT(PlayerList[[#This Row],[First Name]]," ",PlayerList[[#This Row],[Surname]])</f>
        <v>Calvin Chen</v>
      </c>
      <c r="AM400" s="71">
        <f>PlayerList[[#This Row],[Code]]*1</f>
        <v>20863</v>
      </c>
      <c r="AN400" s="71" t="str">
        <f>VLOOKUP(PlayerList[[#This Row],[NZCF ID]],$AP$2:$AQ$3850,2,FALSE)</f>
        <v>M</v>
      </c>
      <c r="AP400" s="71">
        <v>20333</v>
      </c>
      <c r="AQ400" s="71" t="s">
        <v>29</v>
      </c>
    </row>
    <row r="401" spans="13:43" x14ac:dyDescent="0.3">
      <c r="M401" s="75">
        <v>18127</v>
      </c>
      <c r="N401" s="72" t="s">
        <v>727</v>
      </c>
      <c r="O401" s="72" t="s">
        <v>737</v>
      </c>
      <c r="P401" s="73" t="s">
        <v>258</v>
      </c>
      <c r="Q401" s="74">
        <v>2014</v>
      </c>
      <c r="R401" s="73" t="s">
        <v>135</v>
      </c>
      <c r="S401" s="72"/>
      <c r="T401" s="77">
        <v>743</v>
      </c>
      <c r="U401" s="76" t="s">
        <v>35</v>
      </c>
      <c r="V401" s="77" t="s">
        <v>36</v>
      </c>
      <c r="W401" s="77" t="s">
        <v>36</v>
      </c>
      <c r="X401" s="77">
        <v>25</v>
      </c>
      <c r="Y401" s="78" t="s">
        <v>60</v>
      </c>
      <c r="Z401" s="72"/>
      <c r="AA401" s="77">
        <v>773</v>
      </c>
      <c r="AB401" s="76" t="s">
        <v>35</v>
      </c>
      <c r="AC401" s="77" t="s">
        <v>36</v>
      </c>
      <c r="AD401" s="77" t="s">
        <v>36</v>
      </c>
      <c r="AE401" s="77">
        <v>117</v>
      </c>
      <c r="AF401" s="78" t="s">
        <v>84</v>
      </c>
      <c r="AG401" s="72"/>
      <c r="AH401" s="77">
        <v>4319931</v>
      </c>
      <c r="AI401" s="76" t="s">
        <v>52</v>
      </c>
      <c r="AJ401" s="76" t="s">
        <v>36</v>
      </c>
      <c r="AK401" t="str">
        <f>_xlfn.CONCAT(PlayerList[[#This Row],[First Name]]," ",PlayerList[[#This Row],[Surname]])</f>
        <v>Camilla Chen</v>
      </c>
      <c r="AM401" s="71">
        <f>PlayerList[[#This Row],[Code]]*1</f>
        <v>18127</v>
      </c>
      <c r="AN401" s="71" t="str">
        <f>VLOOKUP(PlayerList[[#This Row],[NZCF ID]],$AP$2:$AQ$3850,2,FALSE)</f>
        <v>F</v>
      </c>
      <c r="AP401" s="71">
        <v>20863</v>
      </c>
      <c r="AQ401" s="71" t="s">
        <v>29</v>
      </c>
    </row>
    <row r="402" spans="13:43" x14ac:dyDescent="0.3">
      <c r="M402" s="75">
        <v>20001</v>
      </c>
      <c r="N402" s="72" t="s">
        <v>727</v>
      </c>
      <c r="O402" s="72" t="s">
        <v>738</v>
      </c>
      <c r="P402" s="73" t="s">
        <v>161</v>
      </c>
      <c r="Q402" s="74">
        <v>2009</v>
      </c>
      <c r="R402" s="73" t="s">
        <v>135</v>
      </c>
      <c r="S402" s="72"/>
      <c r="T402" s="77" t="s">
        <v>34</v>
      </c>
      <c r="U402" s="76" t="s">
        <v>35</v>
      </c>
      <c r="V402" s="77" t="s">
        <v>36</v>
      </c>
      <c r="W402" s="77" t="s">
        <v>36</v>
      </c>
      <c r="X402" s="77" t="s">
        <v>37</v>
      </c>
      <c r="Y402" s="78" t="s">
        <v>38</v>
      </c>
      <c r="Z402" s="72"/>
      <c r="AA402" s="77">
        <v>1068</v>
      </c>
      <c r="AB402" s="76" t="s">
        <v>50</v>
      </c>
      <c r="AC402" s="77" t="s">
        <v>36</v>
      </c>
      <c r="AD402" s="77" t="s">
        <v>36</v>
      </c>
      <c r="AE402" s="77">
        <v>5</v>
      </c>
      <c r="AF402" s="78" t="s">
        <v>169</v>
      </c>
      <c r="AG402" s="72"/>
      <c r="AH402" s="77" t="s">
        <v>69</v>
      </c>
      <c r="AI402" s="76" t="s">
        <v>52</v>
      </c>
      <c r="AJ402" s="76" t="s">
        <v>36</v>
      </c>
      <c r="AK402" t="str">
        <f>_xlfn.CONCAT(PlayerList[[#This Row],[First Name]]," ",PlayerList[[#This Row],[Surname]])</f>
        <v>Cici Chen</v>
      </c>
      <c r="AM402" s="71">
        <f>PlayerList[[#This Row],[Code]]*1</f>
        <v>20001</v>
      </c>
      <c r="AN402" s="71" t="str">
        <f>VLOOKUP(PlayerList[[#This Row],[NZCF ID]],$AP$2:$AQ$3850,2,FALSE)</f>
        <v>M</v>
      </c>
      <c r="AP402" s="71">
        <v>18127</v>
      </c>
      <c r="AQ402" s="71" t="s">
        <v>45</v>
      </c>
    </row>
    <row r="403" spans="13:43" x14ac:dyDescent="0.3">
      <c r="M403" s="75">
        <v>15124</v>
      </c>
      <c r="N403" s="72" t="s">
        <v>727</v>
      </c>
      <c r="O403" s="72" t="s">
        <v>739</v>
      </c>
      <c r="P403" s="73" t="s">
        <v>442</v>
      </c>
      <c r="Q403" s="74">
        <v>1993</v>
      </c>
      <c r="R403" s="73" t="s">
        <v>35</v>
      </c>
      <c r="S403" s="72"/>
      <c r="T403" s="77">
        <v>1277</v>
      </c>
      <c r="U403" s="76" t="s">
        <v>50</v>
      </c>
      <c r="V403" s="77" t="s">
        <v>36</v>
      </c>
      <c r="W403" s="77" t="s">
        <v>36</v>
      </c>
      <c r="X403" s="77">
        <v>6</v>
      </c>
      <c r="Y403" s="78" t="s">
        <v>105</v>
      </c>
      <c r="Z403" s="72"/>
      <c r="AA403" s="77">
        <v>1258</v>
      </c>
      <c r="AB403" s="76" t="s">
        <v>35</v>
      </c>
      <c r="AC403" s="77" t="s">
        <v>36</v>
      </c>
      <c r="AD403" s="77" t="s">
        <v>36</v>
      </c>
      <c r="AE403" s="77">
        <v>40</v>
      </c>
      <c r="AF403" s="78" t="s">
        <v>105</v>
      </c>
      <c r="AG403" s="72"/>
      <c r="AH403" s="77">
        <v>4314271</v>
      </c>
      <c r="AI403" s="76" t="s">
        <v>52</v>
      </c>
      <c r="AJ403" s="76" t="s">
        <v>36</v>
      </c>
      <c r="AK403" t="str">
        <f>_xlfn.CONCAT(PlayerList[[#This Row],[First Name]]," ",PlayerList[[#This Row],[Surname]])</f>
        <v>David Chen</v>
      </c>
      <c r="AM403" s="71">
        <f>PlayerList[[#This Row],[Code]]*1</f>
        <v>15124</v>
      </c>
      <c r="AN403" s="71" t="str">
        <f>VLOOKUP(PlayerList[[#This Row],[NZCF ID]],$AP$2:$AQ$3850,2,FALSE)</f>
        <v>M</v>
      </c>
      <c r="AP403" s="71">
        <v>20001</v>
      </c>
      <c r="AQ403" s="71" t="s">
        <v>29</v>
      </c>
    </row>
    <row r="404" spans="13:43" x14ac:dyDescent="0.3">
      <c r="M404" s="75">
        <v>17257</v>
      </c>
      <c r="N404" s="72" t="s">
        <v>727</v>
      </c>
      <c r="O404" s="72" t="s">
        <v>739</v>
      </c>
      <c r="P404" s="73" t="s">
        <v>258</v>
      </c>
      <c r="Q404" s="74">
        <v>2009</v>
      </c>
      <c r="R404" s="73" t="s">
        <v>135</v>
      </c>
      <c r="S404" s="72"/>
      <c r="T404" s="77" t="s">
        <v>34</v>
      </c>
      <c r="U404" s="76" t="s">
        <v>35</v>
      </c>
      <c r="V404" s="77" t="s">
        <v>36</v>
      </c>
      <c r="W404" s="77" t="s">
        <v>36</v>
      </c>
      <c r="X404" s="77" t="s">
        <v>37</v>
      </c>
      <c r="Y404" s="78" t="s">
        <v>38</v>
      </c>
      <c r="Z404" s="72"/>
      <c r="AA404" s="77">
        <v>618</v>
      </c>
      <c r="AB404" s="76" t="s">
        <v>35</v>
      </c>
      <c r="AC404" s="77" t="s">
        <v>36</v>
      </c>
      <c r="AD404" s="77" t="s">
        <v>36</v>
      </c>
      <c r="AE404" s="77">
        <v>36</v>
      </c>
      <c r="AF404" s="78" t="s">
        <v>232</v>
      </c>
      <c r="AG404" s="72"/>
      <c r="AH404" s="77">
        <v>4312716</v>
      </c>
      <c r="AI404" s="76" t="s">
        <v>52</v>
      </c>
      <c r="AJ404" s="76" t="s">
        <v>36</v>
      </c>
      <c r="AK404" t="str">
        <f>_xlfn.CONCAT(PlayerList[[#This Row],[First Name]]," ",PlayerList[[#This Row],[Surname]])</f>
        <v>David Chen</v>
      </c>
      <c r="AM404" s="71">
        <f>PlayerList[[#This Row],[Code]]*1</f>
        <v>17257</v>
      </c>
      <c r="AN404" s="71" t="str">
        <f>VLOOKUP(PlayerList[[#This Row],[NZCF ID]],$AP$2:$AQ$3850,2,FALSE)</f>
        <v>M</v>
      </c>
      <c r="AP404" s="71">
        <v>15124</v>
      </c>
      <c r="AQ404" s="71" t="s">
        <v>29</v>
      </c>
    </row>
    <row r="405" spans="13:43" x14ac:dyDescent="0.3">
      <c r="M405" s="75">
        <v>17365</v>
      </c>
      <c r="N405" s="72" t="s">
        <v>727</v>
      </c>
      <c r="O405" s="72" t="s">
        <v>740</v>
      </c>
      <c r="P405" s="73" t="s">
        <v>167</v>
      </c>
      <c r="Q405" s="74">
        <v>2010</v>
      </c>
      <c r="R405" s="73" t="s">
        <v>135</v>
      </c>
      <c r="S405" s="72"/>
      <c r="T405" s="77">
        <v>996</v>
      </c>
      <c r="U405" s="76" t="s">
        <v>50</v>
      </c>
      <c r="V405" s="77" t="s">
        <v>36</v>
      </c>
      <c r="W405" s="77" t="s">
        <v>36</v>
      </c>
      <c r="X405" s="77">
        <v>6</v>
      </c>
      <c r="Y405" s="78" t="s">
        <v>75</v>
      </c>
      <c r="Z405" s="72"/>
      <c r="AA405" s="77">
        <v>686</v>
      </c>
      <c r="AB405" s="76" t="s">
        <v>35</v>
      </c>
      <c r="AC405" s="77" t="s">
        <v>36</v>
      </c>
      <c r="AD405" s="77" t="s">
        <v>36</v>
      </c>
      <c r="AE405" s="77">
        <v>29</v>
      </c>
      <c r="AF405" s="78" t="s">
        <v>219</v>
      </c>
      <c r="AG405" s="72"/>
      <c r="AH405" s="77">
        <v>4313674</v>
      </c>
      <c r="AI405" s="76" t="s">
        <v>52</v>
      </c>
      <c r="AJ405" s="76" t="s">
        <v>36</v>
      </c>
      <c r="AK405" t="str">
        <f>_xlfn.CONCAT(PlayerList[[#This Row],[First Name]]," ",PlayerList[[#This Row],[Surname]])</f>
        <v>Delia Chen</v>
      </c>
      <c r="AM405" s="71">
        <f>PlayerList[[#This Row],[Code]]*1</f>
        <v>17365</v>
      </c>
      <c r="AN405" s="71" t="str">
        <f>VLOOKUP(PlayerList[[#This Row],[NZCF ID]],$AP$2:$AQ$3850,2,FALSE)</f>
        <v>F</v>
      </c>
      <c r="AP405" s="71">
        <v>17257</v>
      </c>
      <c r="AQ405" s="71" t="s">
        <v>29</v>
      </c>
    </row>
    <row r="406" spans="13:43" x14ac:dyDescent="0.3">
      <c r="M406" s="75">
        <v>18234</v>
      </c>
      <c r="N406" s="72" t="s">
        <v>727</v>
      </c>
      <c r="O406" s="72" t="s">
        <v>741</v>
      </c>
      <c r="P406" s="73" t="s">
        <v>258</v>
      </c>
      <c r="Q406" s="74">
        <v>2011</v>
      </c>
      <c r="R406" s="73" t="s">
        <v>135</v>
      </c>
      <c r="S406" s="72"/>
      <c r="T406" s="77" t="s">
        <v>34</v>
      </c>
      <c r="U406" s="76" t="s">
        <v>35</v>
      </c>
      <c r="V406" s="77" t="s">
        <v>36</v>
      </c>
      <c r="W406" s="77" t="s">
        <v>36</v>
      </c>
      <c r="X406" s="77" t="s">
        <v>37</v>
      </c>
      <c r="Y406" s="78" t="s">
        <v>38</v>
      </c>
      <c r="Z406" s="72"/>
      <c r="AA406" s="77">
        <v>833</v>
      </c>
      <c r="AB406" s="76" t="s">
        <v>35</v>
      </c>
      <c r="AC406" s="77">
        <v>3</v>
      </c>
      <c r="AD406" s="77">
        <v>17</v>
      </c>
      <c r="AE406" s="77">
        <v>218</v>
      </c>
      <c r="AF406" s="78" t="s">
        <v>4167</v>
      </c>
      <c r="AG406" s="72"/>
      <c r="AH406" s="77">
        <v>4324960</v>
      </c>
      <c r="AI406" s="76" t="s">
        <v>52</v>
      </c>
      <c r="AJ406" s="76" t="s">
        <v>36</v>
      </c>
      <c r="AK406" t="str">
        <f>_xlfn.CONCAT(PlayerList[[#This Row],[First Name]]," ",PlayerList[[#This Row],[Surname]])</f>
        <v>Dunpu Chen</v>
      </c>
      <c r="AM406" s="71">
        <f>PlayerList[[#This Row],[Code]]*1</f>
        <v>18234</v>
      </c>
      <c r="AN406" s="71" t="str">
        <f>VLOOKUP(PlayerList[[#This Row],[NZCF ID]],$AP$2:$AQ$3850,2,FALSE)</f>
        <v>M</v>
      </c>
      <c r="AP406" s="71">
        <v>17365</v>
      </c>
      <c r="AQ406" s="71" t="s">
        <v>45</v>
      </c>
    </row>
    <row r="407" spans="13:43" x14ac:dyDescent="0.3">
      <c r="M407" s="75">
        <v>20690</v>
      </c>
      <c r="N407" s="72" t="s">
        <v>727</v>
      </c>
      <c r="O407" s="72" t="s">
        <v>689</v>
      </c>
      <c r="P407" s="73" t="s">
        <v>74</v>
      </c>
      <c r="Q407" s="74">
        <v>2016</v>
      </c>
      <c r="R407" s="73" t="s">
        <v>135</v>
      </c>
      <c r="S407" s="72"/>
      <c r="T407" s="77">
        <v>1108</v>
      </c>
      <c r="U407" s="76" t="s">
        <v>50</v>
      </c>
      <c r="V407" s="77" t="s">
        <v>36</v>
      </c>
      <c r="W407" s="77" t="s">
        <v>36</v>
      </c>
      <c r="X407" s="77">
        <v>8</v>
      </c>
      <c r="Y407" s="78" t="s">
        <v>84</v>
      </c>
      <c r="Z407" s="72"/>
      <c r="AA407" s="77">
        <v>881</v>
      </c>
      <c r="AB407" s="76" t="s">
        <v>35</v>
      </c>
      <c r="AC407" s="77">
        <v>3</v>
      </c>
      <c r="AD407" s="77">
        <v>17</v>
      </c>
      <c r="AE407" s="77">
        <v>86</v>
      </c>
      <c r="AF407" s="78" t="s">
        <v>4167</v>
      </c>
      <c r="AG407" s="72"/>
      <c r="AH407" s="77">
        <v>4330080</v>
      </c>
      <c r="AI407" s="76" t="s">
        <v>52</v>
      </c>
      <c r="AJ407" s="76" t="s">
        <v>36</v>
      </c>
      <c r="AK407" t="str">
        <f>_xlfn.CONCAT(PlayerList[[#This Row],[First Name]]," ",PlayerList[[#This Row],[Surname]])</f>
        <v>Eric Chen</v>
      </c>
      <c r="AM407" s="71">
        <f>PlayerList[[#This Row],[Code]]*1</f>
        <v>20690</v>
      </c>
      <c r="AN407" s="71" t="str">
        <f>VLOOKUP(PlayerList[[#This Row],[NZCF ID]],$AP$2:$AQ$3850,2,FALSE)</f>
        <v>M</v>
      </c>
      <c r="AP407" s="71">
        <v>18234</v>
      </c>
      <c r="AQ407" s="71" t="s">
        <v>29</v>
      </c>
    </row>
    <row r="408" spans="13:43" x14ac:dyDescent="0.3">
      <c r="M408" s="75">
        <v>20353</v>
      </c>
      <c r="N408" s="72" t="s">
        <v>727</v>
      </c>
      <c r="O408" s="72" t="s">
        <v>197</v>
      </c>
      <c r="P408" s="73" t="s">
        <v>74</v>
      </c>
      <c r="Q408" s="74">
        <v>2016</v>
      </c>
      <c r="R408" s="73" t="s">
        <v>135</v>
      </c>
      <c r="S408" s="72"/>
      <c r="T408" s="77" t="s">
        <v>34</v>
      </c>
      <c r="U408" s="76" t="s">
        <v>35</v>
      </c>
      <c r="V408" s="77" t="s">
        <v>36</v>
      </c>
      <c r="W408" s="77" t="s">
        <v>36</v>
      </c>
      <c r="X408" s="77" t="s">
        <v>37</v>
      </c>
      <c r="Y408" s="78" t="s">
        <v>38</v>
      </c>
      <c r="Z408" s="72"/>
      <c r="AA408" s="77">
        <v>555</v>
      </c>
      <c r="AB408" s="76" t="s">
        <v>50</v>
      </c>
      <c r="AC408" s="77" t="s">
        <v>36</v>
      </c>
      <c r="AD408" s="77" t="s">
        <v>36</v>
      </c>
      <c r="AE408" s="77">
        <v>6</v>
      </c>
      <c r="AF408" s="78" t="s">
        <v>150</v>
      </c>
      <c r="AG408" s="72"/>
      <c r="AH408" s="77" t="s">
        <v>69</v>
      </c>
      <c r="AI408" s="76" t="s">
        <v>52</v>
      </c>
      <c r="AJ408" s="76" t="s">
        <v>36</v>
      </c>
      <c r="AK408" t="str">
        <f>_xlfn.CONCAT(PlayerList[[#This Row],[First Name]]," ",PlayerList[[#This Row],[Surname]])</f>
        <v>Ethan Chen</v>
      </c>
      <c r="AM408" s="71">
        <f>PlayerList[[#This Row],[Code]]*1</f>
        <v>20353</v>
      </c>
      <c r="AN408" s="71" t="str">
        <f>VLOOKUP(PlayerList[[#This Row],[NZCF ID]],$AP$2:$AQ$3850,2,FALSE)</f>
        <v>M</v>
      </c>
      <c r="AP408" s="71">
        <v>20690</v>
      </c>
      <c r="AQ408" s="71" t="s">
        <v>29</v>
      </c>
    </row>
    <row r="409" spans="13:43" x14ac:dyDescent="0.3">
      <c r="M409" s="75">
        <v>20349</v>
      </c>
      <c r="N409" s="72" t="s">
        <v>727</v>
      </c>
      <c r="O409" s="72" t="s">
        <v>742</v>
      </c>
      <c r="P409" s="73" t="s">
        <v>74</v>
      </c>
      <c r="Q409" s="74">
        <v>2012</v>
      </c>
      <c r="R409" s="73" t="s">
        <v>135</v>
      </c>
      <c r="S409" s="72"/>
      <c r="T409" s="77" t="s">
        <v>34</v>
      </c>
      <c r="U409" s="76" t="s">
        <v>35</v>
      </c>
      <c r="V409" s="77" t="s">
        <v>36</v>
      </c>
      <c r="W409" s="77" t="s">
        <v>36</v>
      </c>
      <c r="X409" s="77" t="s">
        <v>37</v>
      </c>
      <c r="Y409" s="78" t="s">
        <v>38</v>
      </c>
      <c r="Z409" s="72"/>
      <c r="AA409" s="77">
        <v>617</v>
      </c>
      <c r="AB409" s="76" t="s">
        <v>50</v>
      </c>
      <c r="AC409" s="77" t="s">
        <v>36</v>
      </c>
      <c r="AD409" s="77" t="s">
        <v>36</v>
      </c>
      <c r="AE409" s="77">
        <v>6</v>
      </c>
      <c r="AF409" s="78" t="s">
        <v>150</v>
      </c>
      <c r="AG409" s="72"/>
      <c r="AH409" s="77" t="s">
        <v>69</v>
      </c>
      <c r="AI409" s="76" t="s">
        <v>52</v>
      </c>
      <c r="AJ409" s="76" t="s">
        <v>36</v>
      </c>
      <c r="AK409" t="str">
        <f>_xlfn.CONCAT(PlayerList[[#This Row],[First Name]]," ",PlayerList[[#This Row],[Surname]])</f>
        <v>Evan Chen</v>
      </c>
      <c r="AM409" s="71">
        <f>PlayerList[[#This Row],[Code]]*1</f>
        <v>20349</v>
      </c>
      <c r="AN409" s="71" t="str">
        <f>VLOOKUP(PlayerList[[#This Row],[NZCF ID]],$AP$2:$AQ$3850,2,FALSE)</f>
        <v>M</v>
      </c>
      <c r="AP409" s="71">
        <v>20353</v>
      </c>
      <c r="AQ409" s="71" t="s">
        <v>29</v>
      </c>
    </row>
    <row r="410" spans="13:43" x14ac:dyDescent="0.3">
      <c r="M410" s="75">
        <v>19446</v>
      </c>
      <c r="N410" s="72" t="s">
        <v>727</v>
      </c>
      <c r="O410" s="72" t="s">
        <v>743</v>
      </c>
      <c r="P410" s="73" t="s">
        <v>33</v>
      </c>
      <c r="Q410" s="74">
        <v>2013</v>
      </c>
      <c r="R410" s="73" t="s">
        <v>135</v>
      </c>
      <c r="S410" s="72"/>
      <c r="T410" s="77" t="s">
        <v>34</v>
      </c>
      <c r="U410" s="76" t="s">
        <v>35</v>
      </c>
      <c r="V410" s="77" t="s">
        <v>36</v>
      </c>
      <c r="W410" s="77" t="s">
        <v>36</v>
      </c>
      <c r="X410" s="77" t="s">
        <v>37</v>
      </c>
      <c r="Y410" s="78" t="s">
        <v>38</v>
      </c>
      <c r="Z410" s="72"/>
      <c r="AA410" s="77">
        <v>906</v>
      </c>
      <c r="AB410" s="76" t="s">
        <v>35</v>
      </c>
      <c r="AC410" s="77" t="s">
        <v>36</v>
      </c>
      <c r="AD410" s="77" t="s">
        <v>36</v>
      </c>
      <c r="AE410" s="77">
        <v>31</v>
      </c>
      <c r="AF410" s="78" t="s">
        <v>39</v>
      </c>
      <c r="AG410" s="72"/>
      <c r="AH410" s="77">
        <v>4326121</v>
      </c>
      <c r="AI410" s="76" t="s">
        <v>52</v>
      </c>
      <c r="AJ410" s="76" t="s">
        <v>36</v>
      </c>
      <c r="AK410" t="str">
        <f>_xlfn.CONCAT(PlayerList[[#This Row],[First Name]]," ",PlayerList[[#This Row],[Surname]])</f>
        <v>Hannah Chen</v>
      </c>
      <c r="AM410" s="71">
        <f>PlayerList[[#This Row],[Code]]*1</f>
        <v>19446</v>
      </c>
      <c r="AN410" s="71" t="str">
        <f>VLOOKUP(PlayerList[[#This Row],[NZCF ID]],$AP$2:$AQ$3850,2,FALSE)</f>
        <v>F</v>
      </c>
      <c r="AP410" s="71">
        <v>20349</v>
      </c>
      <c r="AQ410" s="71" t="s">
        <v>29</v>
      </c>
    </row>
    <row r="411" spans="13:43" x14ac:dyDescent="0.3">
      <c r="M411" s="75">
        <v>22860</v>
      </c>
      <c r="N411" s="72" t="s">
        <v>727</v>
      </c>
      <c r="O411" s="72" t="s">
        <v>4215</v>
      </c>
      <c r="P411" s="73" t="s">
        <v>33</v>
      </c>
      <c r="Q411" s="74">
        <v>2016</v>
      </c>
      <c r="R411" s="73" t="s">
        <v>135</v>
      </c>
      <c r="S411" s="72"/>
      <c r="T411" s="77" t="s">
        <v>34</v>
      </c>
      <c r="U411" s="76" t="s">
        <v>35</v>
      </c>
      <c r="V411" s="77" t="s">
        <v>36</v>
      </c>
      <c r="W411" s="77" t="s">
        <v>36</v>
      </c>
      <c r="X411" s="77" t="s">
        <v>37</v>
      </c>
      <c r="Y411" s="78" t="s">
        <v>38</v>
      </c>
      <c r="Z411" s="72"/>
      <c r="AA411" s="77">
        <v>400</v>
      </c>
      <c r="AB411" s="76" t="s">
        <v>50</v>
      </c>
      <c r="AC411" s="77" t="s">
        <v>36</v>
      </c>
      <c r="AD411" s="77" t="s">
        <v>36</v>
      </c>
      <c r="AE411" s="77">
        <v>5</v>
      </c>
      <c r="AF411" s="78" t="s">
        <v>84</v>
      </c>
      <c r="AG411" s="72"/>
      <c r="AH411" s="77" t="s">
        <v>69</v>
      </c>
      <c r="AI411" s="76" t="s">
        <v>52</v>
      </c>
      <c r="AJ411" s="76" t="s">
        <v>36</v>
      </c>
      <c r="AK411" t="str">
        <f>_xlfn.CONCAT(PlayerList[[#This Row],[First Name]]," ",PlayerList[[#This Row],[Surname]])</f>
        <v>Henry Yihan Chen</v>
      </c>
      <c r="AM411" s="71">
        <f>PlayerList[[#This Row],[Code]]*1</f>
        <v>22860</v>
      </c>
      <c r="AN411" s="71" t="str">
        <f>VLOOKUP(PlayerList[[#This Row],[NZCF ID]],$AP$2:$AQ$3850,2,FALSE)</f>
        <v>M</v>
      </c>
      <c r="AP411" s="71">
        <v>19446</v>
      </c>
      <c r="AQ411" s="71" t="s">
        <v>45</v>
      </c>
    </row>
    <row r="412" spans="13:43" x14ac:dyDescent="0.3">
      <c r="M412" s="75">
        <v>22771</v>
      </c>
      <c r="N412" s="72" t="s">
        <v>727</v>
      </c>
      <c r="O412" s="72" t="s">
        <v>744</v>
      </c>
      <c r="P412" s="73" t="s">
        <v>33</v>
      </c>
      <c r="Q412" s="74">
        <v>2013</v>
      </c>
      <c r="R412" s="73" t="s">
        <v>135</v>
      </c>
      <c r="S412" s="72"/>
      <c r="T412" s="77" t="s">
        <v>34</v>
      </c>
      <c r="U412" s="76" t="s">
        <v>35</v>
      </c>
      <c r="V412" s="77" t="s">
        <v>36</v>
      </c>
      <c r="W412" s="77" t="s">
        <v>36</v>
      </c>
      <c r="X412" s="77" t="s">
        <v>37</v>
      </c>
      <c r="Y412" s="78" t="s">
        <v>38</v>
      </c>
      <c r="Z412" s="72"/>
      <c r="AA412" s="77">
        <v>1351</v>
      </c>
      <c r="AB412" s="76" t="s">
        <v>50</v>
      </c>
      <c r="AC412" s="77" t="s">
        <v>36</v>
      </c>
      <c r="AD412" s="77" t="s">
        <v>36</v>
      </c>
      <c r="AE412" s="77">
        <v>5</v>
      </c>
      <c r="AF412" s="78" t="s">
        <v>84</v>
      </c>
      <c r="AG412" s="72"/>
      <c r="AH412" s="77" t="s">
        <v>69</v>
      </c>
      <c r="AI412" s="76" t="s">
        <v>52</v>
      </c>
      <c r="AJ412" s="76" t="s">
        <v>36</v>
      </c>
      <c r="AK412" t="str">
        <f>_xlfn.CONCAT(PlayerList[[#This Row],[First Name]]," ",PlayerList[[#This Row],[Surname]])</f>
        <v>Ian Chen</v>
      </c>
      <c r="AM412" s="71">
        <f>PlayerList[[#This Row],[Code]]*1</f>
        <v>22771</v>
      </c>
      <c r="AN412" s="71" t="str">
        <f>VLOOKUP(PlayerList[[#This Row],[NZCF ID]],$AP$2:$AQ$3850,2,FALSE)</f>
        <v>M</v>
      </c>
      <c r="AP412" s="71">
        <v>22860</v>
      </c>
      <c r="AQ412" s="71" t="s">
        <v>29</v>
      </c>
    </row>
    <row r="413" spans="13:43" x14ac:dyDescent="0.3">
      <c r="M413" s="75">
        <v>17256</v>
      </c>
      <c r="N413" s="72" t="s">
        <v>727</v>
      </c>
      <c r="O413" s="72" t="s">
        <v>59</v>
      </c>
      <c r="P413" s="73" t="s">
        <v>33</v>
      </c>
      <c r="Q413" s="74">
        <v>2012</v>
      </c>
      <c r="R413" s="73" t="s">
        <v>135</v>
      </c>
      <c r="S413" s="72"/>
      <c r="T413" s="77" t="s">
        <v>34</v>
      </c>
      <c r="U413" s="76" t="s">
        <v>35</v>
      </c>
      <c r="V413" s="77" t="s">
        <v>36</v>
      </c>
      <c r="W413" s="77" t="s">
        <v>36</v>
      </c>
      <c r="X413" s="77" t="s">
        <v>37</v>
      </c>
      <c r="Y413" s="78" t="s">
        <v>38</v>
      </c>
      <c r="Z413" s="72"/>
      <c r="AA413" s="77">
        <v>469</v>
      </c>
      <c r="AB413" s="76" t="s">
        <v>50</v>
      </c>
      <c r="AC413" s="77" t="s">
        <v>36</v>
      </c>
      <c r="AD413" s="77" t="s">
        <v>36</v>
      </c>
      <c r="AE413" s="77">
        <v>11</v>
      </c>
      <c r="AF413" s="78" t="s">
        <v>209</v>
      </c>
      <c r="AG413" s="72"/>
      <c r="AH413" s="77" t="s">
        <v>69</v>
      </c>
      <c r="AI413" s="76" t="s">
        <v>52</v>
      </c>
      <c r="AJ413" s="76" t="s">
        <v>36</v>
      </c>
      <c r="AK413" t="str">
        <f>_xlfn.CONCAT(PlayerList[[#This Row],[First Name]]," ",PlayerList[[#This Row],[Surname]])</f>
        <v>Isaac Chen</v>
      </c>
      <c r="AM413" s="71">
        <f>PlayerList[[#This Row],[Code]]*1</f>
        <v>17256</v>
      </c>
      <c r="AN413" s="71" t="str">
        <f>VLOOKUP(PlayerList[[#This Row],[NZCF ID]],$AP$2:$AQ$3850,2,FALSE)</f>
        <v>M</v>
      </c>
      <c r="AP413" s="71">
        <v>22771</v>
      </c>
      <c r="AQ413" s="71" t="s">
        <v>29</v>
      </c>
    </row>
    <row r="414" spans="13:43" x14ac:dyDescent="0.3">
      <c r="M414" s="75">
        <v>18960</v>
      </c>
      <c r="N414" s="72" t="s">
        <v>727</v>
      </c>
      <c r="O414" s="72" t="s">
        <v>305</v>
      </c>
      <c r="P414" s="73" t="s">
        <v>33</v>
      </c>
      <c r="Q414" s="74">
        <v>2008</v>
      </c>
      <c r="R414" s="73" t="s">
        <v>135</v>
      </c>
      <c r="S414" s="72"/>
      <c r="T414" s="77">
        <v>1436</v>
      </c>
      <c r="U414" s="76" t="s">
        <v>50</v>
      </c>
      <c r="V414" s="77" t="s">
        <v>36</v>
      </c>
      <c r="W414" s="77" t="s">
        <v>36</v>
      </c>
      <c r="X414" s="77">
        <v>6</v>
      </c>
      <c r="Y414" s="78" t="s">
        <v>154</v>
      </c>
      <c r="Z414" s="72"/>
      <c r="AA414" s="77">
        <v>1468</v>
      </c>
      <c r="AB414" s="76" t="s">
        <v>50</v>
      </c>
      <c r="AC414" s="77" t="s">
        <v>36</v>
      </c>
      <c r="AD414" s="77" t="s">
        <v>36</v>
      </c>
      <c r="AE414" s="77">
        <v>6</v>
      </c>
      <c r="AF414" s="78" t="s">
        <v>154</v>
      </c>
      <c r="AG414" s="72"/>
      <c r="AH414" s="77">
        <v>4321863</v>
      </c>
      <c r="AI414" s="76" t="s">
        <v>52</v>
      </c>
      <c r="AJ414" s="76" t="s">
        <v>36</v>
      </c>
      <c r="AK414" t="str">
        <f>_xlfn.CONCAT(PlayerList[[#This Row],[First Name]]," ",PlayerList[[#This Row],[Surname]])</f>
        <v>Jacob Chen</v>
      </c>
      <c r="AM414" s="71">
        <f>PlayerList[[#This Row],[Code]]*1</f>
        <v>18960</v>
      </c>
      <c r="AN414" s="71" t="str">
        <f>VLOOKUP(PlayerList[[#This Row],[NZCF ID]],$AP$2:$AQ$3850,2,FALSE)</f>
        <v>M</v>
      </c>
      <c r="AP414" s="71">
        <v>17256</v>
      </c>
      <c r="AQ414" s="71" t="s">
        <v>29</v>
      </c>
    </row>
    <row r="415" spans="13:43" x14ac:dyDescent="0.3">
      <c r="M415" s="75">
        <v>15924</v>
      </c>
      <c r="N415" s="72" t="s">
        <v>727</v>
      </c>
      <c r="O415" s="72" t="s">
        <v>139</v>
      </c>
      <c r="P415" s="73" t="s">
        <v>354</v>
      </c>
      <c r="Q415" s="74">
        <v>2007</v>
      </c>
      <c r="R415" s="73" t="s">
        <v>135</v>
      </c>
      <c r="S415" s="72"/>
      <c r="T415" s="77" t="s">
        <v>34</v>
      </c>
      <c r="U415" s="76" t="s">
        <v>35</v>
      </c>
      <c r="V415" s="77" t="s">
        <v>36</v>
      </c>
      <c r="W415" s="77" t="s">
        <v>36</v>
      </c>
      <c r="X415" s="77" t="s">
        <v>37</v>
      </c>
      <c r="Y415" s="78" t="s">
        <v>38</v>
      </c>
      <c r="Z415" s="72"/>
      <c r="AA415" s="77">
        <v>1281</v>
      </c>
      <c r="AB415" s="76" t="s">
        <v>35</v>
      </c>
      <c r="AC415" s="77" t="s">
        <v>36</v>
      </c>
      <c r="AD415" s="77" t="s">
        <v>36</v>
      </c>
      <c r="AE415" s="77">
        <v>147</v>
      </c>
      <c r="AF415" s="78" t="s">
        <v>84</v>
      </c>
      <c r="AG415" s="72"/>
      <c r="AH415" s="77">
        <v>4307143</v>
      </c>
      <c r="AI415" s="76" t="s">
        <v>52</v>
      </c>
      <c r="AJ415" s="76" t="s">
        <v>36</v>
      </c>
      <c r="AK415" t="str">
        <f>_xlfn.CONCAT(PlayerList[[#This Row],[First Name]]," ",PlayerList[[#This Row],[Surname]])</f>
        <v>James Chen</v>
      </c>
      <c r="AM415" s="71">
        <f>PlayerList[[#This Row],[Code]]*1</f>
        <v>15924</v>
      </c>
      <c r="AN415" s="71" t="str">
        <f>VLOOKUP(PlayerList[[#This Row],[NZCF ID]],$AP$2:$AQ$3850,2,FALSE)</f>
        <v>M</v>
      </c>
      <c r="AP415" s="71">
        <v>18960</v>
      </c>
      <c r="AQ415" s="71" t="s">
        <v>29</v>
      </c>
    </row>
    <row r="416" spans="13:43" x14ac:dyDescent="0.3">
      <c r="M416" s="75">
        <v>17619</v>
      </c>
      <c r="N416" s="72" t="s">
        <v>727</v>
      </c>
      <c r="O416" s="72" t="s">
        <v>745</v>
      </c>
      <c r="P416" s="73" t="s">
        <v>33</v>
      </c>
      <c r="Q416" s="74">
        <v>2007</v>
      </c>
      <c r="R416" s="73" t="s">
        <v>135</v>
      </c>
      <c r="S416" s="72"/>
      <c r="T416" s="77" t="s">
        <v>34</v>
      </c>
      <c r="U416" s="76" t="s">
        <v>35</v>
      </c>
      <c r="V416" s="77" t="s">
        <v>36</v>
      </c>
      <c r="W416" s="77" t="s">
        <v>36</v>
      </c>
      <c r="X416" s="77" t="s">
        <v>37</v>
      </c>
      <c r="Y416" s="78" t="s">
        <v>38</v>
      </c>
      <c r="Z416" s="72"/>
      <c r="AA416" s="77">
        <v>400</v>
      </c>
      <c r="AB416" s="76" t="s">
        <v>50</v>
      </c>
      <c r="AC416" s="77" t="s">
        <v>36</v>
      </c>
      <c r="AD416" s="77" t="s">
        <v>36</v>
      </c>
      <c r="AE416" s="77">
        <v>11</v>
      </c>
      <c r="AF416" s="78" t="s">
        <v>232</v>
      </c>
      <c r="AG416" s="72"/>
      <c r="AH416" s="77" t="s">
        <v>69</v>
      </c>
      <c r="AI416" s="76" t="s">
        <v>52</v>
      </c>
      <c r="AJ416" s="76" t="s">
        <v>36</v>
      </c>
      <c r="AK416" t="str">
        <f>_xlfn.CONCAT(PlayerList[[#This Row],[First Name]]," ",PlayerList[[#This Row],[Surname]])</f>
        <v>Jarvis Chen</v>
      </c>
      <c r="AM416" s="71">
        <f>PlayerList[[#This Row],[Code]]*1</f>
        <v>17619</v>
      </c>
      <c r="AN416" s="71" t="str">
        <f>VLOOKUP(PlayerList[[#This Row],[NZCF ID]],$AP$2:$AQ$3850,2,FALSE)</f>
        <v>M</v>
      </c>
      <c r="AP416" s="71">
        <v>15924</v>
      </c>
      <c r="AQ416" s="71" t="s">
        <v>29</v>
      </c>
    </row>
    <row r="417" spans="13:43" x14ac:dyDescent="0.3">
      <c r="M417" s="75">
        <v>18085</v>
      </c>
      <c r="N417" s="72" t="s">
        <v>727</v>
      </c>
      <c r="O417" s="72" t="s">
        <v>746</v>
      </c>
      <c r="P417" s="73" t="s">
        <v>33</v>
      </c>
      <c r="Q417" s="74">
        <v>2014</v>
      </c>
      <c r="R417" s="73" t="s">
        <v>135</v>
      </c>
      <c r="S417" s="72"/>
      <c r="T417" s="77" t="s">
        <v>34</v>
      </c>
      <c r="U417" s="76" t="s">
        <v>35</v>
      </c>
      <c r="V417" s="77" t="s">
        <v>36</v>
      </c>
      <c r="W417" s="77" t="s">
        <v>36</v>
      </c>
      <c r="X417" s="77" t="s">
        <v>37</v>
      </c>
      <c r="Y417" s="78" t="s">
        <v>38</v>
      </c>
      <c r="Z417" s="72"/>
      <c r="AA417" s="77">
        <v>668</v>
      </c>
      <c r="AB417" s="76" t="s">
        <v>35</v>
      </c>
      <c r="AC417" s="77" t="s">
        <v>36</v>
      </c>
      <c r="AD417" s="77" t="s">
        <v>36</v>
      </c>
      <c r="AE417" s="77">
        <v>58</v>
      </c>
      <c r="AF417" s="78" t="s">
        <v>96</v>
      </c>
      <c r="AG417" s="72"/>
      <c r="AH417" s="77" t="s">
        <v>69</v>
      </c>
      <c r="AI417" s="76" t="s">
        <v>52</v>
      </c>
      <c r="AJ417" s="76" t="s">
        <v>36</v>
      </c>
      <c r="AK417" t="str">
        <f>_xlfn.CONCAT(PlayerList[[#This Row],[First Name]]," ",PlayerList[[#This Row],[Surname]])</f>
        <v>Jasper Chen</v>
      </c>
      <c r="AM417" s="71">
        <f>PlayerList[[#This Row],[Code]]*1</f>
        <v>18085</v>
      </c>
      <c r="AN417" s="71" t="str">
        <f>VLOOKUP(PlayerList[[#This Row],[NZCF ID]],$AP$2:$AQ$3850,2,FALSE)</f>
        <v>M</v>
      </c>
      <c r="AP417" s="71">
        <v>17619</v>
      </c>
      <c r="AQ417" s="71" t="s">
        <v>29</v>
      </c>
    </row>
    <row r="418" spans="13:43" x14ac:dyDescent="0.3">
      <c r="M418" s="75">
        <v>15848</v>
      </c>
      <c r="N418" s="72" t="s">
        <v>727</v>
      </c>
      <c r="O418" s="72" t="s">
        <v>747</v>
      </c>
      <c r="P418" s="73" t="s">
        <v>167</v>
      </c>
      <c r="Q418" s="74">
        <v>2004</v>
      </c>
      <c r="R418" s="73" t="s">
        <v>35</v>
      </c>
      <c r="S418" s="72"/>
      <c r="T418" s="77">
        <v>807</v>
      </c>
      <c r="U418" s="76" t="s">
        <v>35</v>
      </c>
      <c r="V418" s="77" t="s">
        <v>36</v>
      </c>
      <c r="W418" s="77" t="s">
        <v>36</v>
      </c>
      <c r="X418" s="77">
        <v>31</v>
      </c>
      <c r="Y418" s="78" t="s">
        <v>235</v>
      </c>
      <c r="Z418" s="72"/>
      <c r="AA418" s="77">
        <v>849</v>
      </c>
      <c r="AB418" s="76" t="s">
        <v>35</v>
      </c>
      <c r="AC418" s="77" t="s">
        <v>36</v>
      </c>
      <c r="AD418" s="77" t="s">
        <v>36</v>
      </c>
      <c r="AE418" s="77">
        <v>45</v>
      </c>
      <c r="AF418" s="78" t="s">
        <v>2121</v>
      </c>
      <c r="AG418" s="72"/>
      <c r="AH418" s="77">
        <v>4304896</v>
      </c>
      <c r="AI418" s="76" t="s">
        <v>52</v>
      </c>
      <c r="AJ418" s="76" t="s">
        <v>36</v>
      </c>
      <c r="AK418" t="str">
        <f>_xlfn.CONCAT(PlayerList[[#This Row],[First Name]]," ",PlayerList[[#This Row],[Surname]])</f>
        <v>Jay Chen</v>
      </c>
      <c r="AM418" s="71">
        <f>PlayerList[[#This Row],[Code]]*1</f>
        <v>15848</v>
      </c>
      <c r="AN418" s="71" t="str">
        <f>VLOOKUP(PlayerList[[#This Row],[NZCF ID]],$AP$2:$AQ$3850,2,FALSE)</f>
        <v>M</v>
      </c>
      <c r="AP418" s="71">
        <v>18085</v>
      </c>
      <c r="AQ418" s="71" t="s">
        <v>29</v>
      </c>
    </row>
    <row r="419" spans="13:43" x14ac:dyDescent="0.3">
      <c r="M419" s="75">
        <v>18589</v>
      </c>
      <c r="N419" s="72" t="s">
        <v>727</v>
      </c>
      <c r="O419" s="72" t="s">
        <v>674</v>
      </c>
      <c r="P419" s="73" t="s">
        <v>258</v>
      </c>
      <c r="Q419" s="74">
        <v>2015</v>
      </c>
      <c r="R419" s="73" t="s">
        <v>135</v>
      </c>
      <c r="S419" s="72"/>
      <c r="T419" s="77">
        <v>1140</v>
      </c>
      <c r="U419" s="76" t="s">
        <v>35</v>
      </c>
      <c r="V419" s="77" t="s">
        <v>36</v>
      </c>
      <c r="W419" s="77" t="s">
        <v>36</v>
      </c>
      <c r="X419" s="77">
        <v>45</v>
      </c>
      <c r="Y419" s="78" t="s">
        <v>84</v>
      </c>
      <c r="Z419" s="72"/>
      <c r="AA419" s="77">
        <v>1065</v>
      </c>
      <c r="AB419" s="76" t="s">
        <v>35</v>
      </c>
      <c r="AC419" s="77">
        <v>3</v>
      </c>
      <c r="AD419" s="77">
        <v>17</v>
      </c>
      <c r="AE419" s="77">
        <v>104</v>
      </c>
      <c r="AF419" s="78" t="s">
        <v>4167</v>
      </c>
      <c r="AG419" s="72"/>
      <c r="AH419" s="77">
        <v>4319940</v>
      </c>
      <c r="AI419" s="76" t="s">
        <v>52</v>
      </c>
      <c r="AJ419" s="76" t="s">
        <v>36</v>
      </c>
      <c r="AK419" t="str">
        <f>_xlfn.CONCAT(PlayerList[[#This Row],[First Name]]," ",PlayerList[[#This Row],[Surname]])</f>
        <v>Jayden Chen</v>
      </c>
      <c r="AM419" s="71">
        <f>PlayerList[[#This Row],[Code]]*1</f>
        <v>18589</v>
      </c>
      <c r="AN419" s="71" t="str">
        <f>VLOOKUP(PlayerList[[#This Row],[NZCF ID]],$AP$2:$AQ$3850,2,FALSE)</f>
        <v>M</v>
      </c>
      <c r="AP419" s="71">
        <v>15848</v>
      </c>
      <c r="AQ419" s="71" t="s">
        <v>29</v>
      </c>
    </row>
    <row r="420" spans="13:43" x14ac:dyDescent="0.3">
      <c r="M420" s="75">
        <v>19551</v>
      </c>
      <c r="N420" s="72" t="s">
        <v>727</v>
      </c>
      <c r="O420" s="72" t="s">
        <v>748</v>
      </c>
      <c r="P420" s="73" t="s">
        <v>258</v>
      </c>
      <c r="Q420" s="74">
        <v>2014</v>
      </c>
      <c r="R420" s="73" t="s">
        <v>135</v>
      </c>
      <c r="S420" s="72"/>
      <c r="T420" s="77">
        <v>1011</v>
      </c>
      <c r="U420" s="76" t="s">
        <v>35</v>
      </c>
      <c r="V420" s="77" t="s">
        <v>36</v>
      </c>
      <c r="W420" s="77" t="s">
        <v>36</v>
      </c>
      <c r="X420" s="77">
        <v>27</v>
      </c>
      <c r="Y420" s="78" t="s">
        <v>84</v>
      </c>
      <c r="Z420" s="72"/>
      <c r="AA420" s="77">
        <v>836</v>
      </c>
      <c r="AB420" s="76" t="s">
        <v>35</v>
      </c>
      <c r="AC420" s="77" t="s">
        <v>36</v>
      </c>
      <c r="AD420" s="77" t="s">
        <v>36</v>
      </c>
      <c r="AE420" s="77">
        <v>81</v>
      </c>
      <c r="AF420" s="78" t="s">
        <v>84</v>
      </c>
      <c r="AG420" s="72"/>
      <c r="AH420" s="77">
        <v>4330579</v>
      </c>
      <c r="AI420" s="76" t="s">
        <v>52</v>
      </c>
      <c r="AJ420" s="76" t="s">
        <v>36</v>
      </c>
      <c r="AK420" t="str">
        <f>_xlfn.CONCAT(PlayerList[[#This Row],[First Name]]," ",PlayerList[[#This Row],[Surname]])</f>
        <v>Jayden Peixi Chen</v>
      </c>
      <c r="AM420" s="71">
        <f>PlayerList[[#This Row],[Code]]*1</f>
        <v>19551</v>
      </c>
      <c r="AN420" s="71" t="str">
        <f>VLOOKUP(PlayerList[[#This Row],[NZCF ID]],$AP$2:$AQ$3850,2,FALSE)</f>
        <v>M</v>
      </c>
      <c r="AP420" s="71">
        <v>18589</v>
      </c>
      <c r="AQ420" s="71" t="s">
        <v>29</v>
      </c>
    </row>
    <row r="421" spans="13:43" x14ac:dyDescent="0.3">
      <c r="M421" s="75">
        <v>18510</v>
      </c>
      <c r="N421" s="72" t="s">
        <v>727</v>
      </c>
      <c r="O421" s="72" t="s">
        <v>749</v>
      </c>
      <c r="P421" s="73" t="s">
        <v>33</v>
      </c>
      <c r="Q421" s="74">
        <v>2010</v>
      </c>
      <c r="R421" s="73" t="s">
        <v>135</v>
      </c>
      <c r="S421" s="72"/>
      <c r="T421" s="77">
        <v>1282</v>
      </c>
      <c r="U421" s="76" t="s">
        <v>50</v>
      </c>
      <c r="V421" s="77" t="s">
        <v>36</v>
      </c>
      <c r="W421" s="77" t="s">
        <v>36</v>
      </c>
      <c r="X421" s="77">
        <v>11</v>
      </c>
      <c r="Y421" s="78" t="s">
        <v>75</v>
      </c>
      <c r="Z421" s="72"/>
      <c r="AA421" s="77">
        <v>807</v>
      </c>
      <c r="AB421" s="76" t="s">
        <v>35</v>
      </c>
      <c r="AC421" s="77" t="s">
        <v>36</v>
      </c>
      <c r="AD421" s="77" t="s">
        <v>36</v>
      </c>
      <c r="AE421" s="77">
        <v>24</v>
      </c>
      <c r="AF421" s="78" t="s">
        <v>75</v>
      </c>
      <c r="AG421" s="72"/>
      <c r="AH421" s="77">
        <v>4324781</v>
      </c>
      <c r="AI421" s="76" t="s">
        <v>52</v>
      </c>
      <c r="AJ421" s="76" t="s">
        <v>36</v>
      </c>
      <c r="AK421" t="str">
        <f>_xlfn.CONCAT(PlayerList[[#This Row],[First Name]]," ",PlayerList[[#This Row],[Surname]])</f>
        <v>Jayden Yuning Chen</v>
      </c>
      <c r="AM421" s="71">
        <f>PlayerList[[#This Row],[Code]]*1</f>
        <v>18510</v>
      </c>
      <c r="AN421" s="71" t="str">
        <f>VLOOKUP(PlayerList[[#This Row],[NZCF ID]],$AP$2:$AQ$3850,2,FALSE)</f>
        <v>M</v>
      </c>
      <c r="AP421" s="71">
        <v>19551</v>
      </c>
      <c r="AQ421" s="71" t="s">
        <v>29</v>
      </c>
    </row>
    <row r="422" spans="13:43" x14ac:dyDescent="0.3">
      <c r="M422" s="75">
        <v>18901</v>
      </c>
      <c r="N422" s="72" t="s">
        <v>727</v>
      </c>
      <c r="O422" s="72" t="s">
        <v>750</v>
      </c>
      <c r="P422" s="73" t="s">
        <v>74</v>
      </c>
      <c r="Q422" s="74">
        <v>2013</v>
      </c>
      <c r="R422" s="73" t="s">
        <v>135</v>
      </c>
      <c r="S422" s="72"/>
      <c r="T422" s="77" t="s">
        <v>34</v>
      </c>
      <c r="U422" s="76" t="s">
        <v>35</v>
      </c>
      <c r="V422" s="77" t="s">
        <v>36</v>
      </c>
      <c r="W422" s="77" t="s">
        <v>36</v>
      </c>
      <c r="X422" s="77" t="s">
        <v>37</v>
      </c>
      <c r="Y422" s="78" t="s">
        <v>38</v>
      </c>
      <c r="Z422" s="72"/>
      <c r="AA422" s="77">
        <v>664</v>
      </c>
      <c r="AB422" s="76" t="s">
        <v>35</v>
      </c>
      <c r="AC422" s="77" t="s">
        <v>36</v>
      </c>
      <c r="AD422" s="77" t="s">
        <v>36</v>
      </c>
      <c r="AE422" s="77">
        <v>68</v>
      </c>
      <c r="AF422" s="78" t="s">
        <v>150</v>
      </c>
      <c r="AG422" s="72"/>
      <c r="AH422" s="77">
        <v>4326458</v>
      </c>
      <c r="AI422" s="76" t="s">
        <v>52</v>
      </c>
      <c r="AJ422" s="76" t="s">
        <v>36</v>
      </c>
      <c r="AK422" t="str">
        <f>_xlfn.CONCAT(PlayerList[[#This Row],[First Name]]," ",PlayerList[[#This Row],[Surname]])</f>
        <v>Jeffrey Sibo Chen</v>
      </c>
      <c r="AM422" s="71">
        <f>PlayerList[[#This Row],[Code]]*1</f>
        <v>18901</v>
      </c>
      <c r="AN422" s="71" t="str">
        <f>VLOOKUP(PlayerList[[#This Row],[NZCF ID]],$AP$2:$AQ$3850,2,FALSE)</f>
        <v>M</v>
      </c>
      <c r="AP422" s="71">
        <v>18510</v>
      </c>
      <c r="AQ422" s="71" t="s">
        <v>29</v>
      </c>
    </row>
    <row r="423" spans="13:43" x14ac:dyDescent="0.3">
      <c r="M423" s="75">
        <v>20664</v>
      </c>
      <c r="N423" s="72" t="s">
        <v>727</v>
      </c>
      <c r="O423" s="72" t="s">
        <v>751</v>
      </c>
      <c r="P423" s="73" t="s">
        <v>33</v>
      </c>
      <c r="Q423" s="74">
        <v>2019</v>
      </c>
      <c r="R423" s="73" t="s">
        <v>135</v>
      </c>
      <c r="S423" s="72"/>
      <c r="T423" s="77" t="s">
        <v>34</v>
      </c>
      <c r="U423" s="76" t="s">
        <v>35</v>
      </c>
      <c r="V423" s="77" t="s">
        <v>36</v>
      </c>
      <c r="W423" s="77" t="s">
        <v>36</v>
      </c>
      <c r="X423" s="77" t="s">
        <v>37</v>
      </c>
      <c r="Y423" s="78" t="s">
        <v>38</v>
      </c>
      <c r="Z423" s="72"/>
      <c r="AA423" s="77">
        <v>420</v>
      </c>
      <c r="AB423" s="76" t="s">
        <v>35</v>
      </c>
      <c r="AC423" s="77">
        <v>2</v>
      </c>
      <c r="AD423" s="77">
        <v>7</v>
      </c>
      <c r="AE423" s="77">
        <v>69</v>
      </c>
      <c r="AF423" s="78" t="s">
        <v>4167</v>
      </c>
      <c r="AG423" s="72"/>
      <c r="AH423" s="77">
        <v>4329805</v>
      </c>
      <c r="AI423" s="76" t="s">
        <v>52</v>
      </c>
      <c r="AJ423" s="76" t="s">
        <v>36</v>
      </c>
      <c r="AK423" t="str">
        <f>_xlfn.CONCAT(PlayerList[[#This Row],[First Name]]," ",PlayerList[[#This Row],[Surname]])</f>
        <v>Jiale Chen</v>
      </c>
      <c r="AM423" s="71">
        <f>PlayerList[[#This Row],[Code]]*1</f>
        <v>20664</v>
      </c>
      <c r="AN423" s="71" t="str">
        <f>VLOOKUP(PlayerList[[#This Row],[NZCF ID]],$AP$2:$AQ$3850,2,FALSE)</f>
        <v>M</v>
      </c>
      <c r="AP423" s="71">
        <v>18901</v>
      </c>
      <c r="AQ423" s="71" t="s">
        <v>29</v>
      </c>
    </row>
    <row r="424" spans="13:43" x14ac:dyDescent="0.3">
      <c r="M424" s="75">
        <v>20035</v>
      </c>
      <c r="N424" s="72" t="s">
        <v>727</v>
      </c>
      <c r="O424" s="72" t="s">
        <v>752</v>
      </c>
      <c r="P424" s="73" t="s">
        <v>258</v>
      </c>
      <c r="Q424" s="74">
        <v>2016</v>
      </c>
      <c r="R424" s="73" t="s">
        <v>135</v>
      </c>
      <c r="S424" s="72"/>
      <c r="T424" s="77" t="s">
        <v>34</v>
      </c>
      <c r="U424" s="76" t="s">
        <v>35</v>
      </c>
      <c r="V424" s="77" t="s">
        <v>36</v>
      </c>
      <c r="W424" s="77" t="s">
        <v>36</v>
      </c>
      <c r="X424" s="77" t="s">
        <v>37</v>
      </c>
      <c r="Y424" s="78" t="s">
        <v>38</v>
      </c>
      <c r="Z424" s="72"/>
      <c r="AA424" s="77">
        <v>525</v>
      </c>
      <c r="AB424" s="76" t="s">
        <v>35</v>
      </c>
      <c r="AC424" s="77">
        <v>2</v>
      </c>
      <c r="AD424" s="77">
        <v>11</v>
      </c>
      <c r="AE424" s="77">
        <v>112</v>
      </c>
      <c r="AF424" s="78" t="s">
        <v>4167</v>
      </c>
      <c r="AG424" s="72"/>
      <c r="AH424" s="77">
        <v>4329414</v>
      </c>
      <c r="AI424" s="76" t="s">
        <v>52</v>
      </c>
      <c r="AJ424" s="76" t="s">
        <v>36</v>
      </c>
      <c r="AK424" t="str">
        <f>_xlfn.CONCAT(PlayerList[[#This Row],[First Name]]," ",PlayerList[[#This Row],[Surname]])</f>
        <v>Jiarui Chen</v>
      </c>
      <c r="AM424" s="71">
        <f>PlayerList[[#This Row],[Code]]*1</f>
        <v>20035</v>
      </c>
      <c r="AN424" s="71" t="str">
        <f>VLOOKUP(PlayerList[[#This Row],[NZCF ID]],$AP$2:$AQ$3850,2,FALSE)</f>
        <v>M</v>
      </c>
      <c r="AP424" s="71">
        <v>20664</v>
      </c>
      <c r="AQ424" s="71" t="s">
        <v>29</v>
      </c>
    </row>
    <row r="425" spans="13:43" x14ac:dyDescent="0.3">
      <c r="M425" s="75">
        <v>17180</v>
      </c>
      <c r="N425" s="72" t="s">
        <v>727</v>
      </c>
      <c r="O425" s="72" t="s">
        <v>573</v>
      </c>
      <c r="P425" s="73" t="s">
        <v>33</v>
      </c>
      <c r="Q425" s="74">
        <v>2008</v>
      </c>
      <c r="R425" s="73" t="s">
        <v>135</v>
      </c>
      <c r="S425" s="72"/>
      <c r="T425" s="77" t="s">
        <v>34</v>
      </c>
      <c r="U425" s="76" t="s">
        <v>35</v>
      </c>
      <c r="V425" s="77" t="s">
        <v>36</v>
      </c>
      <c r="W425" s="77" t="s">
        <v>36</v>
      </c>
      <c r="X425" s="77" t="s">
        <v>37</v>
      </c>
      <c r="Y425" s="78" t="s">
        <v>38</v>
      </c>
      <c r="Z425" s="72"/>
      <c r="AA425" s="77">
        <v>862</v>
      </c>
      <c r="AB425" s="76" t="s">
        <v>50</v>
      </c>
      <c r="AC425" s="77" t="s">
        <v>36</v>
      </c>
      <c r="AD425" s="77" t="s">
        <v>36</v>
      </c>
      <c r="AE425" s="77">
        <v>7</v>
      </c>
      <c r="AF425" s="78" t="s">
        <v>209</v>
      </c>
      <c r="AG425" s="72"/>
      <c r="AH425" s="77">
        <v>4311680</v>
      </c>
      <c r="AI425" s="76" t="s">
        <v>52</v>
      </c>
      <c r="AJ425" s="76" t="s">
        <v>36</v>
      </c>
      <c r="AK425" t="str">
        <f>_xlfn.CONCAT(PlayerList[[#This Row],[First Name]]," ",PlayerList[[#This Row],[Surname]])</f>
        <v>Joseph Chen</v>
      </c>
      <c r="AM425" s="71">
        <f>PlayerList[[#This Row],[Code]]*1</f>
        <v>17180</v>
      </c>
      <c r="AN425" s="71" t="str">
        <f>VLOOKUP(PlayerList[[#This Row],[NZCF ID]],$AP$2:$AQ$3850,2,FALSE)</f>
        <v>M</v>
      </c>
      <c r="AP425" s="71">
        <v>20035</v>
      </c>
      <c r="AQ425" s="71" t="s">
        <v>29</v>
      </c>
    </row>
    <row r="426" spans="13:43" x14ac:dyDescent="0.3">
      <c r="M426" s="75">
        <v>17799</v>
      </c>
      <c r="N426" s="72" t="s">
        <v>727</v>
      </c>
      <c r="O426" s="72" t="s">
        <v>753</v>
      </c>
      <c r="P426" s="73" t="s">
        <v>716</v>
      </c>
      <c r="Q426" s="74">
        <v>2009</v>
      </c>
      <c r="R426" s="73" t="s">
        <v>135</v>
      </c>
      <c r="S426" s="72"/>
      <c r="T426" s="77" t="s">
        <v>34</v>
      </c>
      <c r="U426" s="76" t="s">
        <v>35</v>
      </c>
      <c r="V426" s="77" t="s">
        <v>36</v>
      </c>
      <c r="W426" s="77" t="s">
        <v>36</v>
      </c>
      <c r="X426" s="77" t="s">
        <v>37</v>
      </c>
      <c r="Y426" s="78" t="s">
        <v>38</v>
      </c>
      <c r="Z426" s="72"/>
      <c r="AA426" s="77">
        <v>1085</v>
      </c>
      <c r="AB426" s="76" t="s">
        <v>50</v>
      </c>
      <c r="AC426" s="77" t="s">
        <v>36</v>
      </c>
      <c r="AD426" s="77" t="s">
        <v>36</v>
      </c>
      <c r="AE426" s="77">
        <v>5</v>
      </c>
      <c r="AF426" s="78" t="s">
        <v>105</v>
      </c>
      <c r="AG426" s="72"/>
      <c r="AH426" s="77" t="s">
        <v>69</v>
      </c>
      <c r="AI426" s="76" t="s">
        <v>52</v>
      </c>
      <c r="AJ426" s="76" t="s">
        <v>36</v>
      </c>
      <c r="AK426" t="str">
        <f>_xlfn.CONCAT(PlayerList[[#This Row],[First Name]]," ",PlayerList[[#This Row],[Surname]])</f>
        <v>Kexu Chen</v>
      </c>
      <c r="AM426" s="71">
        <f>PlayerList[[#This Row],[Code]]*1</f>
        <v>17799</v>
      </c>
      <c r="AN426" s="71" t="str">
        <f>VLOOKUP(PlayerList[[#This Row],[NZCF ID]],$AP$2:$AQ$3850,2,FALSE)</f>
        <v>M</v>
      </c>
      <c r="AP426" s="71">
        <v>17180</v>
      </c>
      <c r="AQ426" s="71" t="s">
        <v>29</v>
      </c>
    </row>
    <row r="427" spans="13:43" x14ac:dyDescent="0.3">
      <c r="M427" s="75">
        <v>18068</v>
      </c>
      <c r="N427" s="72" t="s">
        <v>727</v>
      </c>
      <c r="O427" s="72" t="s">
        <v>754</v>
      </c>
      <c r="P427" s="73" t="s">
        <v>167</v>
      </c>
      <c r="Q427" s="74">
        <v>2015</v>
      </c>
      <c r="R427" s="73" t="s">
        <v>135</v>
      </c>
      <c r="S427" s="72"/>
      <c r="T427" s="77">
        <v>400</v>
      </c>
      <c r="U427" s="76" t="s">
        <v>50</v>
      </c>
      <c r="V427" s="77" t="s">
        <v>36</v>
      </c>
      <c r="W427" s="77" t="s">
        <v>36</v>
      </c>
      <c r="X427" s="77">
        <v>6</v>
      </c>
      <c r="Y427" s="78" t="s">
        <v>219</v>
      </c>
      <c r="Z427" s="72"/>
      <c r="AA427" s="77">
        <v>404</v>
      </c>
      <c r="AB427" s="76" t="s">
        <v>35</v>
      </c>
      <c r="AC427" s="77" t="s">
        <v>36</v>
      </c>
      <c r="AD427" s="77" t="s">
        <v>36</v>
      </c>
      <c r="AE427" s="77">
        <v>45</v>
      </c>
      <c r="AF427" s="78" t="s">
        <v>173</v>
      </c>
      <c r="AG427" s="72"/>
      <c r="AH427" s="77" t="s">
        <v>69</v>
      </c>
      <c r="AI427" s="76" t="s">
        <v>52</v>
      </c>
      <c r="AJ427" s="76" t="s">
        <v>36</v>
      </c>
      <c r="AK427" t="str">
        <f>_xlfn.CONCAT(PlayerList[[#This Row],[First Name]]," ",PlayerList[[#This Row],[Surname]])</f>
        <v>Kinsley Chen</v>
      </c>
      <c r="AM427" s="71">
        <f>PlayerList[[#This Row],[Code]]*1</f>
        <v>18068</v>
      </c>
      <c r="AN427" s="71" t="str">
        <f>VLOOKUP(PlayerList[[#This Row],[NZCF ID]],$AP$2:$AQ$3850,2,FALSE)</f>
        <v>F</v>
      </c>
      <c r="AP427" s="71">
        <v>17799</v>
      </c>
      <c r="AQ427" s="71" t="s">
        <v>29</v>
      </c>
    </row>
    <row r="428" spans="13:43" x14ac:dyDescent="0.3">
      <c r="M428" s="75">
        <v>16053</v>
      </c>
      <c r="N428" s="72" t="s">
        <v>727</v>
      </c>
      <c r="O428" s="72" t="s">
        <v>755</v>
      </c>
      <c r="P428" s="73" t="s">
        <v>161</v>
      </c>
      <c r="Q428" s="74">
        <v>1999</v>
      </c>
      <c r="R428" s="73" t="s">
        <v>35</v>
      </c>
      <c r="S428" s="72"/>
      <c r="T428" s="77">
        <v>1476</v>
      </c>
      <c r="U428" s="76" t="s">
        <v>35</v>
      </c>
      <c r="V428" s="77" t="s">
        <v>36</v>
      </c>
      <c r="W428" s="77" t="s">
        <v>36</v>
      </c>
      <c r="X428" s="77">
        <v>53</v>
      </c>
      <c r="Y428" s="78" t="s">
        <v>667</v>
      </c>
      <c r="Z428" s="72"/>
      <c r="AA428" s="77">
        <v>1558</v>
      </c>
      <c r="AB428" s="76" t="s">
        <v>35</v>
      </c>
      <c r="AC428" s="77" t="s">
        <v>36</v>
      </c>
      <c r="AD428" s="77" t="s">
        <v>36</v>
      </c>
      <c r="AE428" s="77">
        <v>15</v>
      </c>
      <c r="AF428" s="78" t="s">
        <v>2433</v>
      </c>
      <c r="AG428" s="72"/>
      <c r="AH428" s="77">
        <v>4306350</v>
      </c>
      <c r="AI428" s="76" t="s">
        <v>52</v>
      </c>
      <c r="AJ428" s="76" t="s">
        <v>36</v>
      </c>
      <c r="AK428" t="str">
        <f>_xlfn.CONCAT(PlayerList[[#This Row],[First Name]]," ",PlayerList[[#This Row],[Surname]])</f>
        <v>Leo Chen</v>
      </c>
      <c r="AM428" s="71">
        <f>PlayerList[[#This Row],[Code]]*1</f>
        <v>16053</v>
      </c>
      <c r="AN428" s="71" t="str">
        <f>VLOOKUP(PlayerList[[#This Row],[NZCF ID]],$AP$2:$AQ$3850,2,FALSE)</f>
        <v>M</v>
      </c>
      <c r="AP428" s="71">
        <v>18068</v>
      </c>
      <c r="AQ428" s="71" t="s">
        <v>45</v>
      </c>
    </row>
    <row r="429" spans="13:43" x14ac:dyDescent="0.3">
      <c r="M429" s="75">
        <v>17258</v>
      </c>
      <c r="N429" s="72" t="s">
        <v>727</v>
      </c>
      <c r="O429" s="72" t="s">
        <v>755</v>
      </c>
      <c r="P429" s="73" t="s">
        <v>33</v>
      </c>
      <c r="Q429" s="74">
        <v>2012</v>
      </c>
      <c r="R429" s="73" t="s">
        <v>135</v>
      </c>
      <c r="S429" s="72"/>
      <c r="T429" s="77" t="s">
        <v>34</v>
      </c>
      <c r="U429" s="76" t="s">
        <v>35</v>
      </c>
      <c r="V429" s="77" t="s">
        <v>36</v>
      </c>
      <c r="W429" s="77" t="s">
        <v>36</v>
      </c>
      <c r="X429" s="77" t="s">
        <v>37</v>
      </c>
      <c r="Y429" s="78" t="s">
        <v>38</v>
      </c>
      <c r="Z429" s="72"/>
      <c r="AA429" s="77">
        <v>411</v>
      </c>
      <c r="AB429" s="76" t="s">
        <v>35</v>
      </c>
      <c r="AC429" s="77" t="s">
        <v>36</v>
      </c>
      <c r="AD429" s="77" t="s">
        <v>36</v>
      </c>
      <c r="AE429" s="77">
        <v>46</v>
      </c>
      <c r="AF429" s="78" t="s">
        <v>90</v>
      </c>
      <c r="AG429" s="72"/>
      <c r="AH429" s="77" t="s">
        <v>69</v>
      </c>
      <c r="AI429" s="76" t="s">
        <v>52</v>
      </c>
      <c r="AJ429" s="76" t="s">
        <v>36</v>
      </c>
      <c r="AK429" t="str">
        <f>_xlfn.CONCAT(PlayerList[[#This Row],[First Name]]," ",PlayerList[[#This Row],[Surname]])</f>
        <v>Leo Chen</v>
      </c>
      <c r="AM429" s="71">
        <f>PlayerList[[#This Row],[Code]]*1</f>
        <v>17258</v>
      </c>
      <c r="AN429" s="71" t="str">
        <f>VLOOKUP(PlayerList[[#This Row],[NZCF ID]],$AP$2:$AQ$3850,2,FALSE)</f>
        <v>M</v>
      </c>
      <c r="AP429" s="71">
        <v>16053</v>
      </c>
      <c r="AQ429" s="71" t="s">
        <v>29</v>
      </c>
    </row>
    <row r="430" spans="13:43" x14ac:dyDescent="0.3">
      <c r="M430" s="75">
        <v>17854</v>
      </c>
      <c r="N430" s="72" t="s">
        <v>727</v>
      </c>
      <c r="O430" s="72" t="s">
        <v>756</v>
      </c>
      <c r="P430" s="73" t="s">
        <v>258</v>
      </c>
      <c r="Q430" s="74">
        <v>2012</v>
      </c>
      <c r="R430" s="73" t="s">
        <v>135</v>
      </c>
      <c r="S430" s="72"/>
      <c r="T430" s="77">
        <v>1075</v>
      </c>
      <c r="U430" s="76" t="s">
        <v>35</v>
      </c>
      <c r="V430" s="77" t="s">
        <v>36</v>
      </c>
      <c r="W430" s="77" t="s">
        <v>36</v>
      </c>
      <c r="X430" s="77">
        <v>23</v>
      </c>
      <c r="Y430" s="78" t="s">
        <v>60</v>
      </c>
      <c r="Z430" s="72"/>
      <c r="AA430" s="77">
        <v>953</v>
      </c>
      <c r="AB430" s="76" t="s">
        <v>35</v>
      </c>
      <c r="AC430" s="77">
        <v>2</v>
      </c>
      <c r="AD430" s="77">
        <v>11</v>
      </c>
      <c r="AE430" s="77">
        <v>119</v>
      </c>
      <c r="AF430" s="78" t="s">
        <v>4167</v>
      </c>
      <c r="AG430" s="72"/>
      <c r="AH430" s="77">
        <v>4325737</v>
      </c>
      <c r="AI430" s="76" t="s">
        <v>52</v>
      </c>
      <c r="AJ430" s="76" t="s">
        <v>36</v>
      </c>
      <c r="AK430" t="str">
        <f>_xlfn.CONCAT(PlayerList[[#This Row],[First Name]]," ",PlayerList[[#This Row],[Surname]])</f>
        <v>Lucy Chen</v>
      </c>
      <c r="AM430" s="71">
        <f>PlayerList[[#This Row],[Code]]*1</f>
        <v>17854</v>
      </c>
      <c r="AN430" s="71" t="str">
        <f>VLOOKUP(PlayerList[[#This Row],[NZCF ID]],$AP$2:$AQ$3850,2,FALSE)</f>
        <v>F</v>
      </c>
      <c r="AP430" s="71">
        <v>17258</v>
      </c>
      <c r="AQ430" s="71" t="s">
        <v>29</v>
      </c>
    </row>
    <row r="431" spans="13:43" x14ac:dyDescent="0.3">
      <c r="M431" s="75">
        <v>19048</v>
      </c>
      <c r="N431" s="72" t="s">
        <v>727</v>
      </c>
      <c r="O431" s="72" t="s">
        <v>757</v>
      </c>
      <c r="P431" s="73" t="s">
        <v>33</v>
      </c>
      <c r="Q431" s="74">
        <v>2013</v>
      </c>
      <c r="R431" s="73" t="s">
        <v>135</v>
      </c>
      <c r="S431" s="72"/>
      <c r="T431" s="77" t="s">
        <v>34</v>
      </c>
      <c r="U431" s="76" t="s">
        <v>35</v>
      </c>
      <c r="V431" s="77" t="s">
        <v>36</v>
      </c>
      <c r="W431" s="77" t="s">
        <v>36</v>
      </c>
      <c r="X431" s="77" t="s">
        <v>37</v>
      </c>
      <c r="Y431" s="78" t="s">
        <v>38</v>
      </c>
      <c r="Z431" s="72"/>
      <c r="AA431" s="77">
        <v>329</v>
      </c>
      <c r="AB431" s="76" t="s">
        <v>35</v>
      </c>
      <c r="AC431" s="77" t="s">
        <v>36</v>
      </c>
      <c r="AD431" s="77" t="s">
        <v>36</v>
      </c>
      <c r="AE431" s="77">
        <v>39</v>
      </c>
      <c r="AF431" s="78" t="s">
        <v>281</v>
      </c>
      <c r="AG431" s="72"/>
      <c r="AH431" s="77" t="s">
        <v>69</v>
      </c>
      <c r="AI431" s="76" t="s">
        <v>52</v>
      </c>
      <c r="AJ431" s="76" t="s">
        <v>36</v>
      </c>
      <c r="AK431" t="str">
        <f>_xlfn.CONCAT(PlayerList[[#This Row],[First Name]]," ",PlayerList[[#This Row],[Surname]])</f>
        <v>Marco Jianshi Chen</v>
      </c>
      <c r="AM431" s="71">
        <f>PlayerList[[#This Row],[Code]]*1</f>
        <v>19048</v>
      </c>
      <c r="AN431" s="71" t="str">
        <f>VLOOKUP(PlayerList[[#This Row],[NZCF ID]],$AP$2:$AQ$3850,2,FALSE)</f>
        <v>M</v>
      </c>
      <c r="AP431" s="71">
        <v>17854</v>
      </c>
      <c r="AQ431" s="71" t="s">
        <v>45</v>
      </c>
    </row>
    <row r="432" spans="13:43" x14ac:dyDescent="0.3">
      <c r="M432" s="75">
        <v>16631</v>
      </c>
      <c r="N432" s="72" t="s">
        <v>727</v>
      </c>
      <c r="O432" s="72" t="s">
        <v>226</v>
      </c>
      <c r="P432" s="73" t="s">
        <v>167</v>
      </c>
      <c r="Q432" s="74">
        <v>2008</v>
      </c>
      <c r="R432" s="73" t="s">
        <v>135</v>
      </c>
      <c r="S432" s="72"/>
      <c r="T432" s="77">
        <v>1517</v>
      </c>
      <c r="U432" s="76" t="s">
        <v>35</v>
      </c>
      <c r="V432" s="77" t="s">
        <v>36</v>
      </c>
      <c r="W432" s="77" t="s">
        <v>36</v>
      </c>
      <c r="X432" s="77">
        <v>198</v>
      </c>
      <c r="Y432" s="78" t="s">
        <v>90</v>
      </c>
      <c r="Z432" s="72"/>
      <c r="AA432" s="77">
        <v>1519</v>
      </c>
      <c r="AB432" s="76" t="s">
        <v>35</v>
      </c>
      <c r="AC432" s="77" t="s">
        <v>36</v>
      </c>
      <c r="AD432" s="77" t="s">
        <v>36</v>
      </c>
      <c r="AE432" s="77">
        <v>204</v>
      </c>
      <c r="AF432" s="78" t="s">
        <v>150</v>
      </c>
      <c r="AG432" s="72"/>
      <c r="AH432" s="77">
        <v>4309081</v>
      </c>
      <c r="AI432" s="76" t="s">
        <v>52</v>
      </c>
      <c r="AJ432" s="76" t="s">
        <v>36</v>
      </c>
      <c r="AK432" t="str">
        <f>_xlfn.CONCAT(PlayerList[[#This Row],[First Name]]," ",PlayerList[[#This Row],[Surname]])</f>
        <v>Matthew Chen</v>
      </c>
      <c r="AM432" s="71">
        <f>PlayerList[[#This Row],[Code]]*1</f>
        <v>16631</v>
      </c>
      <c r="AN432" s="71" t="str">
        <f>VLOOKUP(PlayerList[[#This Row],[NZCF ID]],$AP$2:$AQ$3850,2,FALSE)</f>
        <v>M</v>
      </c>
      <c r="AP432" s="71">
        <v>19048</v>
      </c>
      <c r="AQ432" s="71" t="s">
        <v>29</v>
      </c>
    </row>
    <row r="433" spans="13:43" x14ac:dyDescent="0.3">
      <c r="M433" s="75">
        <v>17078</v>
      </c>
      <c r="N433" s="72" t="s">
        <v>727</v>
      </c>
      <c r="O433" s="72" t="s">
        <v>758</v>
      </c>
      <c r="P433" s="73" t="s">
        <v>33</v>
      </c>
      <c r="Q433" s="74">
        <v>2008</v>
      </c>
      <c r="R433" s="73" t="s">
        <v>135</v>
      </c>
      <c r="S433" s="72"/>
      <c r="T433" s="77" t="s">
        <v>34</v>
      </c>
      <c r="U433" s="76" t="s">
        <v>35</v>
      </c>
      <c r="V433" s="77" t="s">
        <v>36</v>
      </c>
      <c r="W433" s="77" t="s">
        <v>36</v>
      </c>
      <c r="X433" s="77" t="s">
        <v>37</v>
      </c>
      <c r="Y433" s="78" t="s">
        <v>38</v>
      </c>
      <c r="Z433" s="72"/>
      <c r="AA433" s="77">
        <v>965</v>
      </c>
      <c r="AB433" s="76" t="s">
        <v>35</v>
      </c>
      <c r="AC433" s="77" t="s">
        <v>36</v>
      </c>
      <c r="AD433" s="77" t="s">
        <v>36</v>
      </c>
      <c r="AE433" s="77">
        <v>29</v>
      </c>
      <c r="AF433" s="78" t="s">
        <v>51</v>
      </c>
      <c r="AG433" s="72"/>
      <c r="AH433" s="77">
        <v>4311310</v>
      </c>
      <c r="AI433" s="76" t="s">
        <v>52</v>
      </c>
      <c r="AJ433" s="76" t="s">
        <v>36</v>
      </c>
      <c r="AK433" t="str">
        <f>_xlfn.CONCAT(PlayerList[[#This Row],[First Name]]," ",PlayerList[[#This Row],[Surname]])</f>
        <v>Micah Chen</v>
      </c>
      <c r="AM433" s="71">
        <f>PlayerList[[#This Row],[Code]]*1</f>
        <v>17078</v>
      </c>
      <c r="AN433" s="71" t="str">
        <f>VLOOKUP(PlayerList[[#This Row],[NZCF ID]],$AP$2:$AQ$3850,2,FALSE)</f>
        <v>M</v>
      </c>
      <c r="AP433" s="71">
        <v>16631</v>
      </c>
      <c r="AQ433" s="71" t="s">
        <v>29</v>
      </c>
    </row>
    <row r="434" spans="13:43" x14ac:dyDescent="0.3">
      <c r="M434" s="75">
        <v>18649</v>
      </c>
      <c r="N434" s="72" t="s">
        <v>727</v>
      </c>
      <c r="O434" s="72" t="s">
        <v>759</v>
      </c>
      <c r="P434" s="73" t="s">
        <v>258</v>
      </c>
      <c r="Q434" s="74">
        <v>2011</v>
      </c>
      <c r="R434" s="73" t="s">
        <v>135</v>
      </c>
      <c r="S434" s="72"/>
      <c r="T434" s="77" t="s">
        <v>34</v>
      </c>
      <c r="U434" s="76" t="s">
        <v>35</v>
      </c>
      <c r="V434" s="77" t="s">
        <v>36</v>
      </c>
      <c r="W434" s="77" t="s">
        <v>36</v>
      </c>
      <c r="X434" s="77" t="s">
        <v>37</v>
      </c>
      <c r="Y434" s="78" t="s">
        <v>38</v>
      </c>
      <c r="Z434" s="72"/>
      <c r="AA434" s="77">
        <v>400</v>
      </c>
      <c r="AB434" s="76" t="s">
        <v>50</v>
      </c>
      <c r="AC434" s="77" t="s">
        <v>36</v>
      </c>
      <c r="AD434" s="77" t="s">
        <v>36</v>
      </c>
      <c r="AE434" s="77">
        <v>5</v>
      </c>
      <c r="AF434" s="78" t="s">
        <v>51</v>
      </c>
      <c r="AG434" s="72"/>
      <c r="AH434" s="77">
        <v>4319958</v>
      </c>
      <c r="AI434" s="76" t="s">
        <v>52</v>
      </c>
      <c r="AJ434" s="76" t="s">
        <v>36</v>
      </c>
      <c r="AK434" t="str">
        <f>_xlfn.CONCAT(PlayerList[[#This Row],[First Name]]," ",PlayerList[[#This Row],[Surname]])</f>
        <v>Michelle Ziyi Chen</v>
      </c>
      <c r="AM434" s="71">
        <f>PlayerList[[#This Row],[Code]]*1</f>
        <v>18649</v>
      </c>
      <c r="AN434" s="71" t="str">
        <f>VLOOKUP(PlayerList[[#This Row],[NZCF ID]],$AP$2:$AQ$3850,2,FALSE)</f>
        <v>F</v>
      </c>
      <c r="AP434" s="71">
        <v>17078</v>
      </c>
      <c r="AQ434" s="71" t="s">
        <v>29</v>
      </c>
    </row>
    <row r="435" spans="13:43" x14ac:dyDescent="0.3">
      <c r="M435" s="75">
        <v>17372</v>
      </c>
      <c r="N435" s="72" t="s">
        <v>727</v>
      </c>
      <c r="O435" s="72" t="s">
        <v>760</v>
      </c>
      <c r="P435" s="73" t="s">
        <v>604</v>
      </c>
      <c r="Q435" s="74">
        <v>2012</v>
      </c>
      <c r="R435" s="73" t="s">
        <v>135</v>
      </c>
      <c r="S435" s="72"/>
      <c r="T435" s="77">
        <v>690</v>
      </c>
      <c r="U435" s="76" t="s">
        <v>50</v>
      </c>
      <c r="V435" s="77" t="s">
        <v>36</v>
      </c>
      <c r="W435" s="77" t="s">
        <v>36</v>
      </c>
      <c r="X435" s="77">
        <v>5</v>
      </c>
      <c r="Y435" s="78" t="s">
        <v>75</v>
      </c>
      <c r="Z435" s="72"/>
      <c r="AA435" s="77">
        <v>531</v>
      </c>
      <c r="AB435" s="76" t="s">
        <v>35</v>
      </c>
      <c r="AC435" s="77" t="s">
        <v>36</v>
      </c>
      <c r="AD435" s="77" t="s">
        <v>36</v>
      </c>
      <c r="AE435" s="77">
        <v>29</v>
      </c>
      <c r="AF435" s="78" t="s">
        <v>219</v>
      </c>
      <c r="AG435" s="72"/>
      <c r="AH435" s="77">
        <v>4313682</v>
      </c>
      <c r="AI435" s="76" t="s">
        <v>52</v>
      </c>
      <c r="AJ435" s="76" t="s">
        <v>36</v>
      </c>
      <c r="AK435" t="str">
        <f>_xlfn.CONCAT(PlayerList[[#This Row],[First Name]]," ",PlayerList[[#This Row],[Surname]])</f>
        <v>Natalie Chen</v>
      </c>
      <c r="AM435" s="71">
        <f>PlayerList[[#This Row],[Code]]*1</f>
        <v>17372</v>
      </c>
      <c r="AN435" s="71" t="str">
        <f>VLOOKUP(PlayerList[[#This Row],[NZCF ID]],$AP$2:$AQ$3850,2,FALSE)</f>
        <v>F</v>
      </c>
      <c r="AP435" s="71">
        <v>18649</v>
      </c>
      <c r="AQ435" s="71" t="s">
        <v>45</v>
      </c>
    </row>
    <row r="436" spans="13:43" x14ac:dyDescent="0.3">
      <c r="M436" s="75">
        <v>22756</v>
      </c>
      <c r="N436" s="72" t="s">
        <v>727</v>
      </c>
      <c r="O436" s="72" t="s">
        <v>403</v>
      </c>
      <c r="P436" s="73" t="s">
        <v>33</v>
      </c>
      <c r="Q436" s="74">
        <v>2018</v>
      </c>
      <c r="R436" s="73" t="s">
        <v>135</v>
      </c>
      <c r="S436" s="72"/>
      <c r="T436" s="77" t="s">
        <v>34</v>
      </c>
      <c r="U436" s="76" t="s">
        <v>35</v>
      </c>
      <c r="V436" s="77" t="s">
        <v>36</v>
      </c>
      <c r="W436" s="77" t="s">
        <v>36</v>
      </c>
      <c r="X436" s="77" t="s">
        <v>37</v>
      </c>
      <c r="Y436" s="78" t="s">
        <v>38</v>
      </c>
      <c r="Z436" s="72"/>
      <c r="AA436" s="77">
        <v>661</v>
      </c>
      <c r="AB436" s="76" t="s">
        <v>50</v>
      </c>
      <c r="AC436" s="77" t="s">
        <v>36</v>
      </c>
      <c r="AD436" s="77" t="s">
        <v>36</v>
      </c>
      <c r="AE436" s="77">
        <v>7</v>
      </c>
      <c r="AF436" s="78" t="s">
        <v>84</v>
      </c>
      <c r="AG436" s="72"/>
      <c r="AH436" s="77" t="s">
        <v>69</v>
      </c>
      <c r="AI436" s="76" t="s">
        <v>52</v>
      </c>
      <c r="AJ436" s="76" t="s">
        <v>36</v>
      </c>
      <c r="AK436" t="str">
        <f>_xlfn.CONCAT(PlayerList[[#This Row],[First Name]]," ",PlayerList[[#This Row],[Surname]])</f>
        <v>Nicholas Chen</v>
      </c>
      <c r="AM436" s="71">
        <f>PlayerList[[#This Row],[Code]]*1</f>
        <v>22756</v>
      </c>
      <c r="AN436" s="71" t="str">
        <f>VLOOKUP(PlayerList[[#This Row],[NZCF ID]],$AP$2:$AQ$3850,2,FALSE)</f>
        <v>M</v>
      </c>
      <c r="AP436" s="71">
        <v>17372</v>
      </c>
      <c r="AQ436" s="71" t="s">
        <v>45</v>
      </c>
    </row>
    <row r="437" spans="13:43" x14ac:dyDescent="0.3">
      <c r="M437" s="75">
        <v>20109</v>
      </c>
      <c r="N437" s="72" t="s">
        <v>727</v>
      </c>
      <c r="O437" s="72" t="s">
        <v>761</v>
      </c>
      <c r="P437" s="73" t="s">
        <v>33</v>
      </c>
      <c r="Q437" s="74">
        <v>2015</v>
      </c>
      <c r="R437" s="73" t="s">
        <v>135</v>
      </c>
      <c r="S437" s="72"/>
      <c r="T437" s="77" t="s">
        <v>34</v>
      </c>
      <c r="U437" s="76" t="s">
        <v>35</v>
      </c>
      <c r="V437" s="77" t="s">
        <v>36</v>
      </c>
      <c r="W437" s="77" t="s">
        <v>36</v>
      </c>
      <c r="X437" s="77" t="s">
        <v>37</v>
      </c>
      <c r="Y437" s="78" t="s">
        <v>38</v>
      </c>
      <c r="Z437" s="72"/>
      <c r="AA437" s="77">
        <v>563</v>
      </c>
      <c r="AB437" s="76" t="s">
        <v>35</v>
      </c>
      <c r="AC437" s="77">
        <v>1</v>
      </c>
      <c r="AD437" s="77">
        <v>6</v>
      </c>
      <c r="AE437" s="77">
        <v>48</v>
      </c>
      <c r="AF437" s="78" t="s">
        <v>4167</v>
      </c>
      <c r="AG437" s="72"/>
      <c r="AH437" s="77" t="s">
        <v>69</v>
      </c>
      <c r="AI437" s="76" t="s">
        <v>52</v>
      </c>
      <c r="AJ437" s="76" t="s">
        <v>36</v>
      </c>
      <c r="AK437" t="str">
        <f>_xlfn.CONCAT(PlayerList[[#This Row],[First Name]]," ",PlayerList[[#This Row],[Surname]])</f>
        <v>Oscar Chen</v>
      </c>
      <c r="AM437" s="71">
        <f>PlayerList[[#This Row],[Code]]*1</f>
        <v>20109</v>
      </c>
      <c r="AN437" s="71" t="str">
        <f>VLOOKUP(PlayerList[[#This Row],[NZCF ID]],$AP$2:$AQ$3850,2,FALSE)</f>
        <v>M</v>
      </c>
      <c r="AP437" s="71">
        <v>22756</v>
      </c>
      <c r="AQ437" s="71" t="s">
        <v>29</v>
      </c>
    </row>
    <row r="438" spans="13:43" x14ac:dyDescent="0.3">
      <c r="M438" s="75">
        <v>16819</v>
      </c>
      <c r="N438" s="72" t="s">
        <v>727</v>
      </c>
      <c r="O438" s="72" t="s">
        <v>4216</v>
      </c>
      <c r="P438" s="73" t="s">
        <v>167</v>
      </c>
      <c r="Q438" s="74">
        <v>2010</v>
      </c>
      <c r="R438" s="73" t="s">
        <v>135</v>
      </c>
      <c r="S438" s="72"/>
      <c r="T438" s="77">
        <v>1304</v>
      </c>
      <c r="U438" s="76" t="s">
        <v>35</v>
      </c>
      <c r="V438" s="77" t="s">
        <v>36</v>
      </c>
      <c r="W438" s="77" t="s">
        <v>36</v>
      </c>
      <c r="X438" s="77">
        <v>79</v>
      </c>
      <c r="Y438" s="78" t="s">
        <v>673</v>
      </c>
      <c r="Z438" s="72"/>
      <c r="AA438" s="77">
        <v>1214</v>
      </c>
      <c r="AB438" s="76" t="s">
        <v>35</v>
      </c>
      <c r="AC438" s="77" t="s">
        <v>36</v>
      </c>
      <c r="AD438" s="77" t="s">
        <v>36</v>
      </c>
      <c r="AE438" s="77">
        <v>100</v>
      </c>
      <c r="AF438" s="78" t="s">
        <v>673</v>
      </c>
      <c r="AG438" s="72"/>
      <c r="AH438" s="77">
        <v>4310276</v>
      </c>
      <c r="AI438" s="76" t="s">
        <v>52</v>
      </c>
      <c r="AJ438" s="76" t="s">
        <v>36</v>
      </c>
      <c r="AK438" t="str">
        <f>_xlfn.CONCAT(PlayerList[[#This Row],[First Name]]," ",PlayerList[[#This Row],[Surname]])</f>
        <v>Penghao (Jack) Chen</v>
      </c>
      <c r="AM438" s="71">
        <f>PlayerList[[#This Row],[Code]]*1</f>
        <v>16819</v>
      </c>
      <c r="AN438" s="71" t="str">
        <f>VLOOKUP(PlayerList[[#This Row],[NZCF ID]],$AP$2:$AQ$3850,2,FALSE)</f>
        <v>M</v>
      </c>
      <c r="AP438" s="71">
        <v>20109</v>
      </c>
      <c r="AQ438" s="71" t="s">
        <v>29</v>
      </c>
    </row>
    <row r="439" spans="13:43" x14ac:dyDescent="0.3">
      <c r="M439" s="75">
        <v>16247</v>
      </c>
      <c r="N439" s="72" t="s">
        <v>727</v>
      </c>
      <c r="O439" s="72" t="s">
        <v>114</v>
      </c>
      <c r="P439" s="73" t="s">
        <v>74</v>
      </c>
      <c r="Q439" s="74">
        <v>2007</v>
      </c>
      <c r="R439" s="73" t="s">
        <v>135</v>
      </c>
      <c r="S439" s="72"/>
      <c r="T439" s="77" t="s">
        <v>34</v>
      </c>
      <c r="U439" s="76" t="s">
        <v>35</v>
      </c>
      <c r="V439" s="77" t="s">
        <v>36</v>
      </c>
      <c r="W439" s="77" t="s">
        <v>36</v>
      </c>
      <c r="X439" s="77" t="s">
        <v>37</v>
      </c>
      <c r="Y439" s="78" t="s">
        <v>38</v>
      </c>
      <c r="Z439" s="72"/>
      <c r="AA439" s="77">
        <v>800</v>
      </c>
      <c r="AB439" s="76" t="s">
        <v>35</v>
      </c>
      <c r="AC439" s="77" t="s">
        <v>36</v>
      </c>
      <c r="AD439" s="77" t="s">
        <v>36</v>
      </c>
      <c r="AE439" s="77">
        <v>24</v>
      </c>
      <c r="AF439" s="78" t="s">
        <v>1045</v>
      </c>
      <c r="AG439" s="72"/>
      <c r="AH439" s="77">
        <v>4307151</v>
      </c>
      <c r="AI439" s="76" t="s">
        <v>52</v>
      </c>
      <c r="AJ439" s="76" t="s">
        <v>36</v>
      </c>
      <c r="AK439" t="str">
        <f>_xlfn.CONCAT(PlayerList[[#This Row],[First Name]]," ",PlayerList[[#This Row],[Surname]])</f>
        <v>Peter Chen</v>
      </c>
      <c r="AM439" s="71">
        <f>PlayerList[[#This Row],[Code]]*1</f>
        <v>16247</v>
      </c>
      <c r="AN439" s="71" t="str">
        <f>VLOOKUP(PlayerList[[#This Row],[NZCF ID]],$AP$2:$AQ$3850,2,FALSE)</f>
        <v>M</v>
      </c>
      <c r="AP439" s="71">
        <v>16819</v>
      </c>
      <c r="AQ439" s="71" t="s">
        <v>29</v>
      </c>
    </row>
    <row r="440" spans="13:43" x14ac:dyDescent="0.3">
      <c r="M440" s="75">
        <v>17876</v>
      </c>
      <c r="N440" s="72" t="s">
        <v>727</v>
      </c>
      <c r="O440" s="72" t="s">
        <v>762</v>
      </c>
      <c r="P440" s="73" t="s">
        <v>33</v>
      </c>
      <c r="Q440" s="74">
        <v>2012</v>
      </c>
      <c r="R440" s="73" t="s">
        <v>135</v>
      </c>
      <c r="S440" s="72"/>
      <c r="T440" s="77" t="s">
        <v>34</v>
      </c>
      <c r="U440" s="76" t="s">
        <v>35</v>
      </c>
      <c r="V440" s="77" t="s">
        <v>36</v>
      </c>
      <c r="W440" s="77" t="s">
        <v>36</v>
      </c>
      <c r="X440" s="77" t="s">
        <v>37</v>
      </c>
      <c r="Y440" s="78" t="s">
        <v>38</v>
      </c>
      <c r="Z440" s="72"/>
      <c r="AA440" s="77">
        <v>585</v>
      </c>
      <c r="AB440" s="76" t="s">
        <v>50</v>
      </c>
      <c r="AC440" s="77" t="s">
        <v>36</v>
      </c>
      <c r="AD440" s="77" t="s">
        <v>36</v>
      </c>
      <c r="AE440" s="77">
        <v>12</v>
      </c>
      <c r="AF440" s="78" t="s">
        <v>219</v>
      </c>
      <c r="AG440" s="72"/>
      <c r="AH440" s="77" t="s">
        <v>69</v>
      </c>
      <c r="AI440" s="76" t="s">
        <v>52</v>
      </c>
      <c r="AJ440" s="76" t="s">
        <v>36</v>
      </c>
      <c r="AK440" t="str">
        <f>_xlfn.CONCAT(PlayerList[[#This Row],[First Name]]," ",PlayerList[[#This Row],[Surname]])</f>
        <v>Quincy Chen</v>
      </c>
      <c r="AM440" s="71">
        <f>PlayerList[[#This Row],[Code]]*1</f>
        <v>17876</v>
      </c>
      <c r="AN440" s="71" t="str">
        <f>VLOOKUP(PlayerList[[#This Row],[NZCF ID]],$AP$2:$AQ$3850,2,FALSE)</f>
        <v>M</v>
      </c>
      <c r="AP440" s="71">
        <v>16247</v>
      </c>
      <c r="AQ440" s="71" t="s">
        <v>29</v>
      </c>
    </row>
    <row r="441" spans="13:43" x14ac:dyDescent="0.3">
      <c r="M441" s="75">
        <v>22814</v>
      </c>
      <c r="N441" s="72" t="s">
        <v>727</v>
      </c>
      <c r="O441" s="72" t="s">
        <v>763</v>
      </c>
      <c r="P441" s="73" t="s">
        <v>74</v>
      </c>
      <c r="Q441" s="74">
        <v>2015</v>
      </c>
      <c r="R441" s="73" t="s">
        <v>135</v>
      </c>
      <c r="S441" s="72"/>
      <c r="T441" s="77" t="s">
        <v>34</v>
      </c>
      <c r="U441" s="76" t="s">
        <v>35</v>
      </c>
      <c r="V441" s="77" t="s">
        <v>36</v>
      </c>
      <c r="W441" s="77" t="s">
        <v>36</v>
      </c>
      <c r="X441" s="77" t="s">
        <v>37</v>
      </c>
      <c r="Y441" s="78" t="s">
        <v>38</v>
      </c>
      <c r="Z441" s="72"/>
      <c r="AA441" s="77">
        <v>908</v>
      </c>
      <c r="AB441" s="76" t="s">
        <v>50</v>
      </c>
      <c r="AC441" s="77">
        <v>1</v>
      </c>
      <c r="AD441" s="77">
        <v>6</v>
      </c>
      <c r="AE441" s="77">
        <v>12</v>
      </c>
      <c r="AF441" s="78" t="s">
        <v>4167</v>
      </c>
      <c r="AG441" s="72"/>
      <c r="AH441" s="77" t="s">
        <v>69</v>
      </c>
      <c r="AI441" s="76" t="s">
        <v>52</v>
      </c>
      <c r="AJ441" s="76" t="s">
        <v>36</v>
      </c>
      <c r="AK441" t="str">
        <f>_xlfn.CONCAT(PlayerList[[#This Row],[First Name]]," ",PlayerList[[#This Row],[Surname]])</f>
        <v>Reddington Chen</v>
      </c>
      <c r="AM441" s="71">
        <f>PlayerList[[#This Row],[Code]]*1</f>
        <v>22814</v>
      </c>
      <c r="AN441" s="71" t="str">
        <f>VLOOKUP(PlayerList[[#This Row],[NZCF ID]],$AP$2:$AQ$3850,2,FALSE)</f>
        <v>M</v>
      </c>
      <c r="AP441" s="71">
        <v>17876</v>
      </c>
      <c r="AQ441" s="71" t="s">
        <v>29</v>
      </c>
    </row>
    <row r="442" spans="13:43" x14ac:dyDescent="0.3">
      <c r="M442" s="75">
        <v>18418</v>
      </c>
      <c r="N442" s="72" t="s">
        <v>727</v>
      </c>
      <c r="O442" s="72" t="s">
        <v>765</v>
      </c>
      <c r="P442" s="73" t="s">
        <v>167</v>
      </c>
      <c r="Q442" s="74">
        <v>2012</v>
      </c>
      <c r="R442" s="73" t="s">
        <v>135</v>
      </c>
      <c r="S442" s="72"/>
      <c r="T442" s="77">
        <v>1453</v>
      </c>
      <c r="U442" s="76" t="s">
        <v>35</v>
      </c>
      <c r="V442" s="77">
        <v>1</v>
      </c>
      <c r="W442" s="77">
        <v>2</v>
      </c>
      <c r="X442" s="77">
        <v>91</v>
      </c>
      <c r="Y442" s="78" t="s">
        <v>4167</v>
      </c>
      <c r="Z442" s="72"/>
      <c r="AA442" s="77">
        <v>1404</v>
      </c>
      <c r="AB442" s="76" t="s">
        <v>35</v>
      </c>
      <c r="AC442" s="77">
        <v>4</v>
      </c>
      <c r="AD442" s="77">
        <v>23</v>
      </c>
      <c r="AE442" s="77">
        <v>292</v>
      </c>
      <c r="AF442" s="78" t="s">
        <v>4167</v>
      </c>
      <c r="AG442" s="72"/>
      <c r="AH442" s="77">
        <v>4319966</v>
      </c>
      <c r="AI442" s="76" t="s">
        <v>52</v>
      </c>
      <c r="AJ442" s="76" t="s">
        <v>36</v>
      </c>
      <c r="AK442" t="str">
        <f>_xlfn.CONCAT(PlayerList[[#This Row],[First Name]]," ",PlayerList[[#This Row],[Surname]])</f>
        <v>Rex Xiaoyu Chen</v>
      </c>
      <c r="AM442" s="71">
        <f>PlayerList[[#This Row],[Code]]*1</f>
        <v>18418</v>
      </c>
      <c r="AN442" s="71" t="str">
        <f>VLOOKUP(PlayerList[[#This Row],[NZCF ID]],$AP$2:$AQ$3850,2,FALSE)</f>
        <v>M</v>
      </c>
      <c r="AP442" s="71">
        <v>22814</v>
      </c>
      <c r="AQ442" s="71" t="s">
        <v>29</v>
      </c>
    </row>
    <row r="443" spans="13:43" x14ac:dyDescent="0.3">
      <c r="M443" s="75">
        <v>19044</v>
      </c>
      <c r="N443" s="72" t="s">
        <v>727</v>
      </c>
      <c r="O443" s="72" t="s">
        <v>766</v>
      </c>
      <c r="P443" s="73" t="s">
        <v>258</v>
      </c>
      <c r="Q443" s="74">
        <v>2014</v>
      </c>
      <c r="R443" s="73" t="s">
        <v>135</v>
      </c>
      <c r="S443" s="72"/>
      <c r="T443" s="77">
        <v>801</v>
      </c>
      <c r="U443" s="76" t="s">
        <v>35</v>
      </c>
      <c r="V443" s="77">
        <v>1</v>
      </c>
      <c r="W443" s="77">
        <v>5</v>
      </c>
      <c r="X443" s="77">
        <v>52</v>
      </c>
      <c r="Y443" s="78" t="s">
        <v>4167</v>
      </c>
      <c r="Z443" s="72"/>
      <c r="AA443" s="77">
        <v>743</v>
      </c>
      <c r="AB443" s="76" t="s">
        <v>35</v>
      </c>
      <c r="AC443" s="77">
        <v>1</v>
      </c>
      <c r="AD443" s="77">
        <v>6</v>
      </c>
      <c r="AE443" s="77">
        <v>116</v>
      </c>
      <c r="AF443" s="78" t="s">
        <v>4167</v>
      </c>
      <c r="AG443" s="72"/>
      <c r="AH443" s="77">
        <v>4324811</v>
      </c>
      <c r="AI443" s="76" t="s">
        <v>52</v>
      </c>
      <c r="AJ443" s="76" t="s">
        <v>36</v>
      </c>
      <c r="AK443" t="str">
        <f>_xlfn.CONCAT(PlayerList[[#This Row],[First Name]]," ",PlayerList[[#This Row],[Surname]])</f>
        <v>Ruoqing (Ethan) Chen</v>
      </c>
      <c r="AM443" s="71">
        <f>PlayerList[[#This Row],[Code]]*1</f>
        <v>19044</v>
      </c>
      <c r="AN443" s="71" t="str">
        <f>VLOOKUP(PlayerList[[#This Row],[NZCF ID]],$AP$2:$AQ$3850,2,FALSE)</f>
        <v>M</v>
      </c>
      <c r="AP443" s="71">
        <v>18418</v>
      </c>
      <c r="AQ443" s="71" t="s">
        <v>29</v>
      </c>
    </row>
    <row r="444" spans="13:43" x14ac:dyDescent="0.3">
      <c r="M444" s="75">
        <v>18189</v>
      </c>
      <c r="N444" s="72" t="s">
        <v>727</v>
      </c>
      <c r="O444" s="72" t="s">
        <v>120</v>
      </c>
      <c r="P444" s="73" t="s">
        <v>167</v>
      </c>
      <c r="Q444" s="74">
        <v>2013</v>
      </c>
      <c r="R444" s="73" t="s">
        <v>135</v>
      </c>
      <c r="S444" s="72"/>
      <c r="T444" s="77">
        <v>1007</v>
      </c>
      <c r="U444" s="76" t="s">
        <v>50</v>
      </c>
      <c r="V444" s="77" t="s">
        <v>36</v>
      </c>
      <c r="W444" s="77" t="s">
        <v>36</v>
      </c>
      <c r="X444" s="77">
        <v>6</v>
      </c>
      <c r="Y444" s="78" t="s">
        <v>75</v>
      </c>
      <c r="Z444" s="72"/>
      <c r="AA444" s="77">
        <v>1124</v>
      </c>
      <c r="AB444" s="76" t="s">
        <v>35</v>
      </c>
      <c r="AC444" s="77" t="s">
        <v>36</v>
      </c>
      <c r="AD444" s="77" t="s">
        <v>36</v>
      </c>
      <c r="AE444" s="77">
        <v>212</v>
      </c>
      <c r="AF444" s="78" t="s">
        <v>84</v>
      </c>
      <c r="AG444" s="72"/>
      <c r="AH444" s="77">
        <v>4320514</v>
      </c>
      <c r="AI444" s="76" t="s">
        <v>52</v>
      </c>
      <c r="AJ444" s="76" t="s">
        <v>36</v>
      </c>
      <c r="AK444" t="str">
        <f>_xlfn.CONCAT(PlayerList[[#This Row],[First Name]]," ",PlayerList[[#This Row],[Surname]])</f>
        <v>Ryan Chen</v>
      </c>
      <c r="AM444" s="71">
        <f>PlayerList[[#This Row],[Code]]*1</f>
        <v>18189</v>
      </c>
      <c r="AN444" s="71" t="str">
        <f>VLOOKUP(PlayerList[[#This Row],[NZCF ID]],$AP$2:$AQ$3850,2,FALSE)</f>
        <v>M</v>
      </c>
      <c r="AP444" s="71">
        <v>19044</v>
      </c>
      <c r="AQ444" s="71" t="s">
        <v>29</v>
      </c>
    </row>
    <row r="445" spans="13:43" x14ac:dyDescent="0.3">
      <c r="M445" s="75">
        <v>18842</v>
      </c>
      <c r="N445" s="72" t="s">
        <v>727</v>
      </c>
      <c r="O445" s="72" t="s">
        <v>767</v>
      </c>
      <c r="P445" s="73" t="s">
        <v>33</v>
      </c>
      <c r="Q445" s="74">
        <v>2013</v>
      </c>
      <c r="R445" s="73" t="s">
        <v>135</v>
      </c>
      <c r="S445" s="72"/>
      <c r="T445" s="77" t="s">
        <v>34</v>
      </c>
      <c r="U445" s="76" t="s">
        <v>35</v>
      </c>
      <c r="V445" s="77" t="s">
        <v>36</v>
      </c>
      <c r="W445" s="77" t="s">
        <v>36</v>
      </c>
      <c r="X445" s="77" t="s">
        <v>37</v>
      </c>
      <c r="Y445" s="78" t="s">
        <v>38</v>
      </c>
      <c r="Z445" s="72"/>
      <c r="AA445" s="77">
        <v>400</v>
      </c>
      <c r="AB445" s="76" t="s">
        <v>50</v>
      </c>
      <c r="AC445" s="77" t="s">
        <v>36</v>
      </c>
      <c r="AD445" s="77" t="s">
        <v>36</v>
      </c>
      <c r="AE445" s="77">
        <v>11</v>
      </c>
      <c r="AF445" s="78" t="s">
        <v>173</v>
      </c>
      <c r="AG445" s="72"/>
      <c r="AH445" s="77" t="s">
        <v>69</v>
      </c>
      <c r="AI445" s="76" t="s">
        <v>52</v>
      </c>
      <c r="AJ445" s="76" t="s">
        <v>36</v>
      </c>
      <c r="AK445" t="str">
        <f>_xlfn.CONCAT(PlayerList[[#This Row],[First Name]]," ",PlayerList[[#This Row],[Surname]])</f>
        <v>Ryan Chonghan Chen</v>
      </c>
      <c r="AM445" s="71">
        <f>PlayerList[[#This Row],[Code]]*1</f>
        <v>18842</v>
      </c>
      <c r="AN445" s="71" t="str">
        <f>VLOOKUP(PlayerList[[#This Row],[NZCF ID]],$AP$2:$AQ$3850,2,FALSE)</f>
        <v>M</v>
      </c>
      <c r="AP445" s="71">
        <v>18189</v>
      </c>
      <c r="AQ445" s="71" t="s">
        <v>29</v>
      </c>
    </row>
    <row r="446" spans="13:43" x14ac:dyDescent="0.3">
      <c r="M446" s="75">
        <v>21137</v>
      </c>
      <c r="N446" s="72" t="s">
        <v>727</v>
      </c>
      <c r="O446" s="72" t="s">
        <v>4217</v>
      </c>
      <c r="P446" s="73" t="s">
        <v>33</v>
      </c>
      <c r="Q446" s="74">
        <v>2015</v>
      </c>
      <c r="R446" s="73" t="s">
        <v>135</v>
      </c>
      <c r="S446" s="72"/>
      <c r="T446" s="77" t="s">
        <v>34</v>
      </c>
      <c r="U446" s="76" t="s">
        <v>35</v>
      </c>
      <c r="V446" s="77" t="s">
        <v>36</v>
      </c>
      <c r="W446" s="77" t="s">
        <v>36</v>
      </c>
      <c r="X446" s="77" t="s">
        <v>37</v>
      </c>
      <c r="Y446" s="78" t="s">
        <v>38</v>
      </c>
      <c r="Z446" s="72"/>
      <c r="AA446" s="77">
        <v>399</v>
      </c>
      <c r="AB446" s="76" t="s">
        <v>35</v>
      </c>
      <c r="AC446" s="77">
        <v>1</v>
      </c>
      <c r="AD446" s="77">
        <v>6</v>
      </c>
      <c r="AE446" s="77">
        <v>23</v>
      </c>
      <c r="AF446" s="78" t="s">
        <v>4167</v>
      </c>
      <c r="AG446" s="72"/>
      <c r="AH446" s="77" t="s">
        <v>69</v>
      </c>
      <c r="AI446" s="76" t="s">
        <v>52</v>
      </c>
      <c r="AJ446" s="76" t="s">
        <v>36</v>
      </c>
      <c r="AK446" t="str">
        <f>_xlfn.CONCAT(PlayerList[[#This Row],[First Name]]," ",PlayerList[[#This Row],[Surname]])</f>
        <v>Ryan Xiaoran Chen</v>
      </c>
      <c r="AM446" s="71">
        <f>PlayerList[[#This Row],[Code]]*1</f>
        <v>21137</v>
      </c>
      <c r="AN446" s="71" t="str">
        <f>VLOOKUP(PlayerList[[#This Row],[NZCF ID]],$AP$2:$AQ$3850,2,FALSE)</f>
        <v>M</v>
      </c>
      <c r="AP446" s="71">
        <v>18842</v>
      </c>
      <c r="AQ446" s="71" t="s">
        <v>29</v>
      </c>
    </row>
    <row r="447" spans="13:43" x14ac:dyDescent="0.3">
      <c r="M447" s="75">
        <v>18426</v>
      </c>
      <c r="N447" s="72" t="s">
        <v>727</v>
      </c>
      <c r="O447" s="72" t="s">
        <v>768</v>
      </c>
      <c r="P447" s="73" t="s">
        <v>167</v>
      </c>
      <c r="Q447" s="74">
        <v>2012</v>
      </c>
      <c r="R447" s="73" t="s">
        <v>135</v>
      </c>
      <c r="S447" s="72"/>
      <c r="T447" s="77">
        <v>1467</v>
      </c>
      <c r="U447" s="76" t="s">
        <v>35</v>
      </c>
      <c r="V447" s="77">
        <v>1</v>
      </c>
      <c r="W447" s="77">
        <v>3</v>
      </c>
      <c r="X447" s="77">
        <v>89</v>
      </c>
      <c r="Y447" s="78" t="s">
        <v>4167</v>
      </c>
      <c r="Z447" s="72"/>
      <c r="AA447" s="77">
        <v>1482</v>
      </c>
      <c r="AB447" s="76" t="s">
        <v>35</v>
      </c>
      <c r="AC447" s="77">
        <v>4</v>
      </c>
      <c r="AD447" s="77">
        <v>23</v>
      </c>
      <c r="AE447" s="77">
        <v>310</v>
      </c>
      <c r="AF447" s="78" t="s">
        <v>4167</v>
      </c>
      <c r="AG447" s="72"/>
      <c r="AH447" s="77">
        <v>4319974</v>
      </c>
      <c r="AI447" s="76" t="s">
        <v>52</v>
      </c>
      <c r="AJ447" s="76" t="s">
        <v>36</v>
      </c>
      <c r="AK447" t="str">
        <f>_xlfn.CONCAT(PlayerList[[#This Row],[First Name]]," ",PlayerList[[#This Row],[Surname]])</f>
        <v>Ryan Yueyan Chen</v>
      </c>
      <c r="AM447" s="71">
        <f>PlayerList[[#This Row],[Code]]*1</f>
        <v>18426</v>
      </c>
      <c r="AN447" s="71" t="str">
        <f>VLOOKUP(PlayerList[[#This Row],[NZCF ID]],$AP$2:$AQ$3850,2,FALSE)</f>
        <v>M</v>
      </c>
      <c r="AP447" s="71">
        <v>21137</v>
      </c>
      <c r="AQ447" s="71" t="s">
        <v>29</v>
      </c>
    </row>
    <row r="448" spans="13:43" x14ac:dyDescent="0.3">
      <c r="M448" s="75">
        <v>20842</v>
      </c>
      <c r="N448" s="72" t="s">
        <v>727</v>
      </c>
      <c r="O448" s="72" t="s">
        <v>769</v>
      </c>
      <c r="P448" s="73" t="s">
        <v>258</v>
      </c>
      <c r="Q448" s="74">
        <v>2018</v>
      </c>
      <c r="R448" s="73" t="s">
        <v>135</v>
      </c>
      <c r="S448" s="72"/>
      <c r="T448" s="77">
        <v>496</v>
      </c>
      <c r="U448" s="76" t="s">
        <v>50</v>
      </c>
      <c r="V448" s="77" t="s">
        <v>36</v>
      </c>
      <c r="W448" s="77" t="s">
        <v>36</v>
      </c>
      <c r="X448" s="77">
        <v>7</v>
      </c>
      <c r="Y448" s="78" t="s">
        <v>60</v>
      </c>
      <c r="Z448" s="72"/>
      <c r="AA448" s="77">
        <v>313</v>
      </c>
      <c r="AB448" s="76" t="s">
        <v>35</v>
      </c>
      <c r="AC448" s="77">
        <v>2</v>
      </c>
      <c r="AD448" s="77">
        <v>10</v>
      </c>
      <c r="AE448" s="77">
        <v>49</v>
      </c>
      <c r="AF448" s="78" t="s">
        <v>4167</v>
      </c>
      <c r="AG448" s="72"/>
      <c r="AH448" s="77">
        <v>4331761</v>
      </c>
      <c r="AI448" s="76" t="s">
        <v>52</v>
      </c>
      <c r="AJ448" s="76" t="s">
        <v>36</v>
      </c>
      <c r="AK448" t="str">
        <f>_xlfn.CONCAT(PlayerList[[#This Row],[First Name]]," ",PlayerList[[#This Row],[Surname]])</f>
        <v>Ryder Chen</v>
      </c>
      <c r="AM448" s="71">
        <f>PlayerList[[#This Row],[Code]]*1</f>
        <v>20842</v>
      </c>
      <c r="AN448" s="71" t="str">
        <f>VLOOKUP(PlayerList[[#This Row],[NZCF ID]],$AP$2:$AQ$3850,2,FALSE)</f>
        <v>M</v>
      </c>
      <c r="AP448" s="71">
        <v>18426</v>
      </c>
      <c r="AQ448" s="71" t="s">
        <v>29</v>
      </c>
    </row>
    <row r="449" spans="13:43" x14ac:dyDescent="0.3">
      <c r="M449" s="75">
        <v>17432</v>
      </c>
      <c r="N449" s="72" t="s">
        <v>727</v>
      </c>
      <c r="O449" s="72" t="s">
        <v>357</v>
      </c>
      <c r="P449" s="73" t="s">
        <v>258</v>
      </c>
      <c r="Q449" s="74">
        <v>2010</v>
      </c>
      <c r="R449" s="73" t="s">
        <v>135</v>
      </c>
      <c r="S449" s="72"/>
      <c r="T449" s="77">
        <v>876</v>
      </c>
      <c r="U449" s="76" t="s">
        <v>50</v>
      </c>
      <c r="V449" s="77" t="s">
        <v>36</v>
      </c>
      <c r="W449" s="77" t="s">
        <v>36</v>
      </c>
      <c r="X449" s="77">
        <v>17</v>
      </c>
      <c r="Y449" s="78" t="s">
        <v>105</v>
      </c>
      <c r="Z449" s="72"/>
      <c r="AA449" s="77">
        <v>682</v>
      </c>
      <c r="AB449" s="76" t="s">
        <v>35</v>
      </c>
      <c r="AC449" s="77" t="s">
        <v>36</v>
      </c>
      <c r="AD449" s="77" t="s">
        <v>36</v>
      </c>
      <c r="AE449" s="77">
        <v>41</v>
      </c>
      <c r="AF449" s="78" t="s">
        <v>90</v>
      </c>
      <c r="AG449" s="72"/>
      <c r="AH449" s="77">
        <v>4313690</v>
      </c>
      <c r="AI449" s="76" t="s">
        <v>52</v>
      </c>
      <c r="AJ449" s="76" t="s">
        <v>36</v>
      </c>
      <c r="AK449" t="str">
        <f>_xlfn.CONCAT(PlayerList[[#This Row],[First Name]]," ",PlayerList[[#This Row],[Surname]])</f>
        <v>Terry Chen</v>
      </c>
      <c r="AM449" s="71">
        <f>PlayerList[[#This Row],[Code]]*1</f>
        <v>17432</v>
      </c>
      <c r="AN449" s="71" t="str">
        <f>VLOOKUP(PlayerList[[#This Row],[NZCF ID]],$AP$2:$AQ$3850,2,FALSE)</f>
        <v>M</v>
      </c>
      <c r="AP449" s="71">
        <v>20842</v>
      </c>
      <c r="AQ449" s="71" t="s">
        <v>29</v>
      </c>
    </row>
    <row r="450" spans="13:43" x14ac:dyDescent="0.3">
      <c r="M450" s="75">
        <v>22846</v>
      </c>
      <c r="N450" s="72" t="s">
        <v>727</v>
      </c>
      <c r="O450" s="72" t="s">
        <v>4218</v>
      </c>
      <c r="P450" s="73" t="s">
        <v>33</v>
      </c>
      <c r="Q450" s="74">
        <v>2004</v>
      </c>
      <c r="R450" s="73" t="s">
        <v>35</v>
      </c>
      <c r="S450" s="72"/>
      <c r="T450" s="77" t="s">
        <v>34</v>
      </c>
      <c r="U450" s="76" t="s">
        <v>35</v>
      </c>
      <c r="V450" s="77" t="s">
        <v>36</v>
      </c>
      <c r="W450" s="77" t="s">
        <v>36</v>
      </c>
      <c r="X450" s="77" t="s">
        <v>37</v>
      </c>
      <c r="Y450" s="78" t="s">
        <v>38</v>
      </c>
      <c r="Z450" s="72"/>
      <c r="AA450" s="77">
        <v>1336</v>
      </c>
      <c r="AB450" s="76" t="s">
        <v>50</v>
      </c>
      <c r="AC450" s="77" t="s">
        <v>36</v>
      </c>
      <c r="AD450" s="77" t="s">
        <v>36</v>
      </c>
      <c r="AE450" s="77">
        <v>6</v>
      </c>
      <c r="AF450" s="78" t="s">
        <v>84</v>
      </c>
      <c r="AG450" s="72"/>
      <c r="AH450" s="77">
        <v>4332130</v>
      </c>
      <c r="AI450" s="76" t="s">
        <v>52</v>
      </c>
      <c r="AJ450" s="76" t="s">
        <v>36</v>
      </c>
      <c r="AK450" t="str">
        <f>_xlfn.CONCAT(PlayerList[[#This Row],[First Name]]," ",PlayerList[[#This Row],[Surname]])</f>
        <v>Tonny Chen</v>
      </c>
      <c r="AM450" s="71">
        <f>PlayerList[[#This Row],[Code]]*1</f>
        <v>22846</v>
      </c>
      <c r="AN450" s="71" t="str">
        <f>VLOOKUP(PlayerList[[#This Row],[NZCF ID]],$AP$2:$AQ$3850,2,FALSE)</f>
        <v>M</v>
      </c>
      <c r="AP450" s="71">
        <v>17432</v>
      </c>
      <c r="AQ450" s="71" t="s">
        <v>29</v>
      </c>
    </row>
    <row r="451" spans="13:43" x14ac:dyDescent="0.3">
      <c r="M451" s="75">
        <v>17781</v>
      </c>
      <c r="N451" s="72" t="s">
        <v>727</v>
      </c>
      <c r="O451" s="72" t="s">
        <v>772</v>
      </c>
      <c r="P451" s="73" t="s">
        <v>167</v>
      </c>
      <c r="Q451" s="74">
        <v>2011</v>
      </c>
      <c r="R451" s="73" t="s">
        <v>135</v>
      </c>
      <c r="S451" s="72"/>
      <c r="T451" s="77">
        <v>983</v>
      </c>
      <c r="U451" s="76" t="s">
        <v>35</v>
      </c>
      <c r="V451" s="77" t="s">
        <v>36</v>
      </c>
      <c r="W451" s="77" t="s">
        <v>36</v>
      </c>
      <c r="X451" s="77">
        <v>81</v>
      </c>
      <c r="Y451" s="78" t="s">
        <v>60</v>
      </c>
      <c r="Z451" s="72"/>
      <c r="AA451" s="77">
        <v>921</v>
      </c>
      <c r="AB451" s="76" t="s">
        <v>35</v>
      </c>
      <c r="AC451" s="77" t="s">
        <v>36</v>
      </c>
      <c r="AD451" s="77" t="s">
        <v>36</v>
      </c>
      <c r="AE451" s="77">
        <v>142</v>
      </c>
      <c r="AF451" s="78" t="s">
        <v>84</v>
      </c>
      <c r="AG451" s="72"/>
      <c r="AH451" s="77">
        <v>4317980</v>
      </c>
      <c r="AI451" s="76" t="s">
        <v>52</v>
      </c>
      <c r="AJ451" s="76" t="s">
        <v>36</v>
      </c>
      <c r="AK451" t="str">
        <f>_xlfn.CONCAT(PlayerList[[#This Row],[First Name]]," ",PlayerList[[#This Row],[Surname]])</f>
        <v>Veda Chen</v>
      </c>
      <c r="AM451" s="71">
        <f>PlayerList[[#This Row],[Code]]*1</f>
        <v>17781</v>
      </c>
      <c r="AN451" s="71" t="str">
        <f>VLOOKUP(PlayerList[[#This Row],[NZCF ID]],$AP$2:$AQ$3850,2,FALSE)</f>
        <v>M</v>
      </c>
      <c r="AP451" s="71">
        <v>22846</v>
      </c>
      <c r="AQ451" s="71" t="s">
        <v>29</v>
      </c>
    </row>
    <row r="452" spans="13:43" x14ac:dyDescent="0.3">
      <c r="M452" s="75">
        <v>14803</v>
      </c>
      <c r="N452" s="72" t="s">
        <v>727</v>
      </c>
      <c r="O452" s="72" t="s">
        <v>773</v>
      </c>
      <c r="P452" s="73" t="s">
        <v>83</v>
      </c>
      <c r="Q452" s="74">
        <v>1994</v>
      </c>
      <c r="R452" s="73" t="s">
        <v>35</v>
      </c>
      <c r="S452" s="72"/>
      <c r="T452" s="77">
        <v>1745</v>
      </c>
      <c r="U452" s="76" t="s">
        <v>35</v>
      </c>
      <c r="V452" s="77" t="s">
        <v>36</v>
      </c>
      <c r="W452" s="77" t="s">
        <v>36</v>
      </c>
      <c r="X452" s="77">
        <v>205</v>
      </c>
      <c r="Y452" s="78" t="s">
        <v>60</v>
      </c>
      <c r="Z452" s="72"/>
      <c r="AA452" s="77">
        <v>1759</v>
      </c>
      <c r="AB452" s="76" t="s">
        <v>35</v>
      </c>
      <c r="AC452" s="77" t="s">
        <v>36</v>
      </c>
      <c r="AD452" s="77" t="s">
        <v>36</v>
      </c>
      <c r="AE452" s="77">
        <v>61</v>
      </c>
      <c r="AF452" s="78" t="s">
        <v>219</v>
      </c>
      <c r="AG452" s="72"/>
      <c r="AH452" s="77">
        <v>4304152</v>
      </c>
      <c r="AI452" s="76" t="s">
        <v>52</v>
      </c>
      <c r="AJ452" s="76" t="s">
        <v>36</v>
      </c>
      <c r="AK452" t="str">
        <f>_xlfn.CONCAT(PlayerList[[#This Row],[First Name]]," ",PlayerList[[#This Row],[Surname]])</f>
        <v>Wei Kai Chen</v>
      </c>
      <c r="AM452" s="71">
        <f>PlayerList[[#This Row],[Code]]*1</f>
        <v>14803</v>
      </c>
      <c r="AN452" s="71" t="str">
        <f>VLOOKUP(PlayerList[[#This Row],[NZCF ID]],$AP$2:$AQ$3850,2,FALSE)</f>
        <v>M</v>
      </c>
      <c r="AP452" s="71">
        <v>17781</v>
      </c>
      <c r="AQ452" s="71" t="s">
        <v>29</v>
      </c>
    </row>
    <row r="453" spans="13:43" x14ac:dyDescent="0.3">
      <c r="M453" s="75">
        <v>17175</v>
      </c>
      <c r="N453" s="72" t="s">
        <v>727</v>
      </c>
      <c r="O453" s="72" t="s">
        <v>89</v>
      </c>
      <c r="P453" s="73" t="s">
        <v>33</v>
      </c>
      <c r="Q453" s="74">
        <v>2011</v>
      </c>
      <c r="R453" s="73" t="s">
        <v>135</v>
      </c>
      <c r="S453" s="72"/>
      <c r="T453" s="77" t="s">
        <v>34</v>
      </c>
      <c r="U453" s="76" t="s">
        <v>35</v>
      </c>
      <c r="V453" s="77" t="s">
        <v>36</v>
      </c>
      <c r="W453" s="77" t="s">
        <v>36</v>
      </c>
      <c r="X453" s="77" t="s">
        <v>37</v>
      </c>
      <c r="Y453" s="78" t="s">
        <v>38</v>
      </c>
      <c r="Z453" s="72"/>
      <c r="AA453" s="77">
        <v>705</v>
      </c>
      <c r="AB453" s="76" t="s">
        <v>50</v>
      </c>
      <c r="AC453" s="77" t="s">
        <v>36</v>
      </c>
      <c r="AD453" s="77" t="s">
        <v>36</v>
      </c>
      <c r="AE453" s="77">
        <v>13</v>
      </c>
      <c r="AF453" s="78" t="s">
        <v>209</v>
      </c>
      <c r="AG453" s="72"/>
      <c r="AH453" s="77">
        <v>4311698</v>
      </c>
      <c r="AI453" s="76" t="s">
        <v>52</v>
      </c>
      <c r="AJ453" s="76" t="s">
        <v>36</v>
      </c>
      <c r="AK453" t="str">
        <f>_xlfn.CONCAT(PlayerList[[#This Row],[First Name]]," ",PlayerList[[#This Row],[Surname]])</f>
        <v>William Chen</v>
      </c>
      <c r="AM453" s="71">
        <f>PlayerList[[#This Row],[Code]]*1</f>
        <v>17175</v>
      </c>
      <c r="AN453" s="71" t="str">
        <f>VLOOKUP(PlayerList[[#This Row],[NZCF ID]],$AP$2:$AQ$3850,2,FALSE)</f>
        <v>M</v>
      </c>
      <c r="AP453" s="71">
        <v>14803</v>
      </c>
      <c r="AQ453" s="71" t="s">
        <v>29</v>
      </c>
    </row>
    <row r="454" spans="13:43" x14ac:dyDescent="0.3">
      <c r="M454" s="75">
        <v>17668</v>
      </c>
      <c r="N454" s="72" t="s">
        <v>727</v>
      </c>
      <c r="O454" s="72" t="s">
        <v>774</v>
      </c>
      <c r="P454" s="73" t="s">
        <v>167</v>
      </c>
      <c r="Q454" s="74">
        <v>2013</v>
      </c>
      <c r="R454" s="73" t="s">
        <v>135</v>
      </c>
      <c r="S454" s="72"/>
      <c r="T454" s="77">
        <v>1113</v>
      </c>
      <c r="U454" s="76" t="s">
        <v>35</v>
      </c>
      <c r="V454" s="77" t="s">
        <v>36</v>
      </c>
      <c r="W454" s="77" t="s">
        <v>36</v>
      </c>
      <c r="X454" s="77">
        <v>28</v>
      </c>
      <c r="Y454" s="78" t="s">
        <v>169</v>
      </c>
      <c r="Z454" s="72"/>
      <c r="AA454" s="77">
        <v>958</v>
      </c>
      <c r="AB454" s="76" t="s">
        <v>35</v>
      </c>
      <c r="AC454" s="77" t="s">
        <v>36</v>
      </c>
      <c r="AD454" s="77" t="s">
        <v>36</v>
      </c>
      <c r="AE454" s="77">
        <v>126</v>
      </c>
      <c r="AF454" s="78" t="s">
        <v>75</v>
      </c>
      <c r="AG454" s="72"/>
      <c r="AH454" s="77">
        <v>4318072</v>
      </c>
      <c r="AI454" s="76" t="s">
        <v>52</v>
      </c>
      <c r="AJ454" s="76" t="s">
        <v>36</v>
      </c>
      <c r="AK454" t="str">
        <f>_xlfn.CONCAT(PlayerList[[#This Row],[First Name]]," ",PlayerList[[#This Row],[Surname]])</f>
        <v>Xavier Chen</v>
      </c>
      <c r="AM454" s="71">
        <f>PlayerList[[#This Row],[Code]]*1</f>
        <v>17668</v>
      </c>
      <c r="AN454" s="71" t="str">
        <f>VLOOKUP(PlayerList[[#This Row],[NZCF ID]],$AP$2:$AQ$3850,2,FALSE)</f>
        <v>M</v>
      </c>
      <c r="AP454" s="71">
        <v>17175</v>
      </c>
      <c r="AQ454" s="71" t="s">
        <v>29</v>
      </c>
    </row>
    <row r="455" spans="13:43" x14ac:dyDescent="0.3">
      <c r="M455" s="75">
        <v>18235</v>
      </c>
      <c r="N455" s="72" t="s">
        <v>727</v>
      </c>
      <c r="O455" s="72" t="s">
        <v>775</v>
      </c>
      <c r="P455" s="73" t="s">
        <v>258</v>
      </c>
      <c r="Q455" s="74">
        <v>2016</v>
      </c>
      <c r="R455" s="73" t="s">
        <v>135</v>
      </c>
      <c r="S455" s="72"/>
      <c r="T455" s="77">
        <v>790</v>
      </c>
      <c r="U455" s="76" t="s">
        <v>35</v>
      </c>
      <c r="V455" s="77" t="s">
        <v>36</v>
      </c>
      <c r="W455" s="77" t="s">
        <v>36</v>
      </c>
      <c r="X455" s="77">
        <v>58</v>
      </c>
      <c r="Y455" s="78" t="s">
        <v>84</v>
      </c>
      <c r="Z455" s="72"/>
      <c r="AA455" s="77">
        <v>781</v>
      </c>
      <c r="AB455" s="76" t="s">
        <v>35</v>
      </c>
      <c r="AC455" s="77">
        <v>2</v>
      </c>
      <c r="AD455" s="77">
        <v>11</v>
      </c>
      <c r="AE455" s="77">
        <v>223</v>
      </c>
      <c r="AF455" s="78" t="s">
        <v>4167</v>
      </c>
      <c r="AG455" s="72"/>
      <c r="AH455" s="77">
        <v>4318200</v>
      </c>
      <c r="AI455" s="76" t="s">
        <v>52</v>
      </c>
      <c r="AJ455" s="76" t="s">
        <v>36</v>
      </c>
      <c r="AK455" t="str">
        <f>_xlfn.CONCAT(PlayerList[[#This Row],[First Name]]," ",PlayerList[[#This Row],[Surname]])</f>
        <v>Yifan Chen</v>
      </c>
      <c r="AM455" s="71">
        <f>PlayerList[[#This Row],[Code]]*1</f>
        <v>18235</v>
      </c>
      <c r="AN455" s="71" t="str">
        <f>VLOOKUP(PlayerList[[#This Row],[NZCF ID]],$AP$2:$AQ$3850,2,FALSE)</f>
        <v>M</v>
      </c>
      <c r="AP455" s="71">
        <v>17668</v>
      </c>
      <c r="AQ455" s="71" t="s">
        <v>29</v>
      </c>
    </row>
    <row r="456" spans="13:43" x14ac:dyDescent="0.3">
      <c r="M456" s="75">
        <v>20517</v>
      </c>
      <c r="N456" s="72" t="s">
        <v>727</v>
      </c>
      <c r="O456" s="72" t="s">
        <v>4219</v>
      </c>
      <c r="P456" s="73" t="s">
        <v>33</v>
      </c>
      <c r="Q456" s="74">
        <v>2013</v>
      </c>
      <c r="R456" s="73" t="s">
        <v>135</v>
      </c>
      <c r="S456" s="72"/>
      <c r="T456" s="77" t="s">
        <v>34</v>
      </c>
      <c r="U456" s="76" t="s">
        <v>35</v>
      </c>
      <c r="V456" s="77" t="s">
        <v>36</v>
      </c>
      <c r="W456" s="77" t="s">
        <v>36</v>
      </c>
      <c r="X456" s="77" t="s">
        <v>37</v>
      </c>
      <c r="Y456" s="78" t="s">
        <v>38</v>
      </c>
      <c r="Z456" s="72"/>
      <c r="AA456" s="77">
        <v>797</v>
      </c>
      <c r="AB456" s="76" t="s">
        <v>50</v>
      </c>
      <c r="AC456" s="77">
        <v>2</v>
      </c>
      <c r="AD456" s="77">
        <v>12</v>
      </c>
      <c r="AE456" s="77">
        <v>19</v>
      </c>
      <c r="AF456" s="78" t="s">
        <v>4167</v>
      </c>
      <c r="AG456" s="72"/>
      <c r="AH456" s="77">
        <v>4332806</v>
      </c>
      <c r="AI456" s="76" t="s">
        <v>52</v>
      </c>
      <c r="AJ456" s="76" t="s">
        <v>36</v>
      </c>
      <c r="AK456" t="str">
        <f>_xlfn.CONCAT(PlayerList[[#This Row],[First Name]]," ",PlayerList[[#This Row],[Surname]])</f>
        <v>Yuansong (Terrence) Chen</v>
      </c>
      <c r="AM456" s="71">
        <f>PlayerList[[#This Row],[Code]]*1</f>
        <v>20517</v>
      </c>
      <c r="AN456" s="71" t="str">
        <f>VLOOKUP(PlayerList[[#This Row],[NZCF ID]],$AP$2:$AQ$3850,2,FALSE)</f>
        <v>M</v>
      </c>
      <c r="AP456" s="71">
        <v>18235</v>
      </c>
      <c r="AQ456" s="71" t="s">
        <v>29</v>
      </c>
    </row>
    <row r="457" spans="13:43" x14ac:dyDescent="0.3">
      <c r="M457" s="75">
        <v>20922</v>
      </c>
      <c r="N457" s="72" t="s">
        <v>727</v>
      </c>
      <c r="O457" s="72" t="s">
        <v>776</v>
      </c>
      <c r="P457" s="73" t="s">
        <v>74</v>
      </c>
      <c r="Q457" s="74">
        <v>2015</v>
      </c>
      <c r="R457" s="73" t="s">
        <v>135</v>
      </c>
      <c r="S457" s="72"/>
      <c r="T457" s="77">
        <v>826</v>
      </c>
      <c r="U457" s="76" t="s">
        <v>35</v>
      </c>
      <c r="V457" s="77">
        <v>1</v>
      </c>
      <c r="W457" s="77">
        <v>5</v>
      </c>
      <c r="X457" s="77">
        <v>22</v>
      </c>
      <c r="Y457" s="78" t="s">
        <v>4167</v>
      </c>
      <c r="Z457" s="72"/>
      <c r="AA457" s="77">
        <v>849</v>
      </c>
      <c r="AB457" s="76" t="s">
        <v>35</v>
      </c>
      <c r="AC457" s="77">
        <v>3</v>
      </c>
      <c r="AD457" s="77">
        <v>18</v>
      </c>
      <c r="AE457" s="77">
        <v>52</v>
      </c>
      <c r="AF457" s="78" t="s">
        <v>4167</v>
      </c>
      <c r="AG457" s="72"/>
      <c r="AH457" s="77">
        <v>4331516</v>
      </c>
      <c r="AI457" s="76" t="s">
        <v>52</v>
      </c>
      <c r="AJ457" s="76" t="s">
        <v>36</v>
      </c>
      <c r="AK457" t="str">
        <f>_xlfn.CONCAT(PlayerList[[#This Row],[First Name]]," ",PlayerList[[#This Row],[Surname]])</f>
        <v>Yunhan Chen</v>
      </c>
      <c r="AM457" s="71">
        <f>PlayerList[[#This Row],[Code]]*1</f>
        <v>20922</v>
      </c>
      <c r="AN457" s="71" t="str">
        <f>VLOOKUP(PlayerList[[#This Row],[NZCF ID]],$AP$2:$AQ$3850,2,FALSE)</f>
        <v>F</v>
      </c>
      <c r="AP457" s="71">
        <v>20517</v>
      </c>
      <c r="AQ457" s="71" t="s">
        <v>29</v>
      </c>
    </row>
    <row r="458" spans="13:43" x14ac:dyDescent="0.3">
      <c r="M458" s="75">
        <v>19918</v>
      </c>
      <c r="N458" s="72" t="s">
        <v>777</v>
      </c>
      <c r="O458" s="72" t="s">
        <v>778</v>
      </c>
      <c r="P458" s="73" t="s">
        <v>33</v>
      </c>
      <c r="Q458" s="74">
        <v>2016</v>
      </c>
      <c r="R458" s="73" t="s">
        <v>135</v>
      </c>
      <c r="S458" s="72"/>
      <c r="T458" s="77" t="s">
        <v>34</v>
      </c>
      <c r="U458" s="76" t="s">
        <v>35</v>
      </c>
      <c r="V458" s="77" t="s">
        <v>36</v>
      </c>
      <c r="W458" s="77" t="s">
        <v>36</v>
      </c>
      <c r="X458" s="77" t="s">
        <v>37</v>
      </c>
      <c r="Y458" s="78" t="s">
        <v>38</v>
      </c>
      <c r="Z458" s="72"/>
      <c r="AA458" s="77">
        <v>400</v>
      </c>
      <c r="AB458" s="76" t="s">
        <v>50</v>
      </c>
      <c r="AC458" s="77" t="s">
        <v>36</v>
      </c>
      <c r="AD458" s="77" t="s">
        <v>36</v>
      </c>
      <c r="AE458" s="77">
        <v>6</v>
      </c>
      <c r="AF458" s="78" t="s">
        <v>281</v>
      </c>
      <c r="AG458" s="72"/>
      <c r="AH458" s="77" t="s">
        <v>69</v>
      </c>
      <c r="AI458" s="76" t="s">
        <v>52</v>
      </c>
      <c r="AJ458" s="76" t="s">
        <v>36</v>
      </c>
      <c r="AK458" t="str">
        <f>_xlfn.CONCAT(PlayerList[[#This Row],[First Name]]," ",PlayerList[[#This Row],[Surname]])</f>
        <v>Yi Chen (Jingyi)</v>
      </c>
      <c r="AM458" s="71">
        <f>PlayerList[[#This Row],[Code]]*1</f>
        <v>19918</v>
      </c>
      <c r="AN458" s="71" t="str">
        <f>VLOOKUP(PlayerList[[#This Row],[NZCF ID]],$AP$2:$AQ$3850,2,FALSE)</f>
        <v>M</v>
      </c>
      <c r="AP458" s="71">
        <v>20922</v>
      </c>
      <c r="AQ458" s="71" t="s">
        <v>45</v>
      </c>
    </row>
    <row r="459" spans="13:43" x14ac:dyDescent="0.3">
      <c r="M459" s="75">
        <v>18526</v>
      </c>
      <c r="N459" s="72" t="s">
        <v>779</v>
      </c>
      <c r="O459" s="72" t="s">
        <v>484</v>
      </c>
      <c r="P459" s="73" t="s">
        <v>33</v>
      </c>
      <c r="Q459" s="74">
        <v>2003</v>
      </c>
      <c r="R459" s="73" t="s">
        <v>35</v>
      </c>
      <c r="S459" s="72"/>
      <c r="T459" s="77" t="s">
        <v>34</v>
      </c>
      <c r="U459" s="76" t="s">
        <v>35</v>
      </c>
      <c r="V459" s="77" t="s">
        <v>36</v>
      </c>
      <c r="W459" s="77" t="s">
        <v>36</v>
      </c>
      <c r="X459" s="77" t="s">
        <v>37</v>
      </c>
      <c r="Y459" s="78" t="s">
        <v>38</v>
      </c>
      <c r="Z459" s="72"/>
      <c r="AA459" s="77">
        <v>1157</v>
      </c>
      <c r="AB459" s="76" t="s">
        <v>50</v>
      </c>
      <c r="AC459" s="77" t="s">
        <v>36</v>
      </c>
      <c r="AD459" s="77" t="s">
        <v>36</v>
      </c>
      <c r="AE459" s="77">
        <v>3</v>
      </c>
      <c r="AF459" s="78" t="s">
        <v>51</v>
      </c>
      <c r="AG459" s="72"/>
      <c r="AH459" s="77" t="s">
        <v>69</v>
      </c>
      <c r="AI459" s="76" t="s">
        <v>52</v>
      </c>
      <c r="AJ459" s="76" t="s">
        <v>36</v>
      </c>
      <c r="AK459" t="str">
        <f>_xlfn.CONCAT(PlayerList[[#This Row],[First Name]]," ",PlayerList[[#This Row],[Surname]])</f>
        <v>Alvin Cheng</v>
      </c>
      <c r="AM459" s="71">
        <f>PlayerList[[#This Row],[Code]]*1</f>
        <v>18526</v>
      </c>
      <c r="AN459" s="71" t="str">
        <f>VLOOKUP(PlayerList[[#This Row],[NZCF ID]],$AP$2:$AQ$3850,2,FALSE)</f>
        <v>M</v>
      </c>
      <c r="AP459" s="71">
        <v>19918</v>
      </c>
      <c r="AQ459" s="71" t="s">
        <v>29</v>
      </c>
    </row>
    <row r="460" spans="13:43" x14ac:dyDescent="0.3">
      <c r="M460" s="75">
        <v>17647</v>
      </c>
      <c r="N460" s="72" t="s">
        <v>779</v>
      </c>
      <c r="O460" s="72" t="s">
        <v>780</v>
      </c>
      <c r="P460" s="73" t="s">
        <v>33</v>
      </c>
      <c r="Q460" s="74">
        <v>1998</v>
      </c>
      <c r="R460" s="73" t="s">
        <v>35</v>
      </c>
      <c r="S460" s="72"/>
      <c r="T460" s="77" t="s">
        <v>34</v>
      </c>
      <c r="U460" s="76" t="s">
        <v>35</v>
      </c>
      <c r="V460" s="77" t="s">
        <v>36</v>
      </c>
      <c r="W460" s="77" t="s">
        <v>36</v>
      </c>
      <c r="X460" s="77" t="s">
        <v>37</v>
      </c>
      <c r="Y460" s="78" t="s">
        <v>38</v>
      </c>
      <c r="Z460" s="72"/>
      <c r="AA460" s="77">
        <v>1250</v>
      </c>
      <c r="AB460" s="76" t="s">
        <v>50</v>
      </c>
      <c r="AC460" s="77" t="s">
        <v>36</v>
      </c>
      <c r="AD460" s="77" t="s">
        <v>36</v>
      </c>
      <c r="AE460" s="77">
        <v>5</v>
      </c>
      <c r="AF460" s="78" t="s">
        <v>232</v>
      </c>
      <c r="AG460" s="72"/>
      <c r="AH460" s="77" t="s">
        <v>69</v>
      </c>
      <c r="AI460" s="76" t="s">
        <v>52</v>
      </c>
      <c r="AJ460" s="76" t="s">
        <v>36</v>
      </c>
      <c r="AK460" t="str">
        <f>_xlfn.CONCAT(PlayerList[[#This Row],[First Name]]," ",PlayerList[[#This Row],[Surname]])</f>
        <v>Irene Cheng</v>
      </c>
      <c r="AM460" s="71">
        <f>PlayerList[[#This Row],[Code]]*1</f>
        <v>17647</v>
      </c>
      <c r="AN460" s="71" t="str">
        <f>VLOOKUP(PlayerList[[#This Row],[NZCF ID]],$AP$2:$AQ$3850,2,FALSE)</f>
        <v>F</v>
      </c>
      <c r="AP460" s="71">
        <v>18526</v>
      </c>
      <c r="AQ460" s="71" t="s">
        <v>29</v>
      </c>
    </row>
    <row r="461" spans="13:43" x14ac:dyDescent="0.3">
      <c r="M461" s="75">
        <v>21002</v>
      </c>
      <c r="N461" s="72" t="s">
        <v>779</v>
      </c>
      <c r="O461" s="72" t="s">
        <v>781</v>
      </c>
      <c r="P461" s="73" t="s">
        <v>33</v>
      </c>
      <c r="Q461" s="74">
        <v>2017</v>
      </c>
      <c r="R461" s="73" t="s">
        <v>135</v>
      </c>
      <c r="S461" s="72"/>
      <c r="T461" s="77" t="s">
        <v>34</v>
      </c>
      <c r="U461" s="76" t="s">
        <v>35</v>
      </c>
      <c r="V461" s="77" t="s">
        <v>36</v>
      </c>
      <c r="W461" s="77" t="s">
        <v>36</v>
      </c>
      <c r="X461" s="77" t="s">
        <v>37</v>
      </c>
      <c r="Y461" s="78" t="s">
        <v>38</v>
      </c>
      <c r="Z461" s="72"/>
      <c r="AA461" s="77">
        <v>400</v>
      </c>
      <c r="AB461" s="76" t="s">
        <v>50</v>
      </c>
      <c r="AC461" s="77" t="s">
        <v>36</v>
      </c>
      <c r="AD461" s="77" t="s">
        <v>36</v>
      </c>
      <c r="AE461" s="77">
        <v>6</v>
      </c>
      <c r="AF461" s="78" t="s">
        <v>60</v>
      </c>
      <c r="AG461" s="72"/>
      <c r="AH461" s="77" t="s">
        <v>69</v>
      </c>
      <c r="AI461" s="76" t="s">
        <v>52</v>
      </c>
      <c r="AJ461" s="76" t="s">
        <v>36</v>
      </c>
      <c r="AK461" t="str">
        <f>_xlfn.CONCAT(PlayerList[[#This Row],[First Name]]," ",PlayerList[[#This Row],[Surname]])</f>
        <v>Magi Wan Cheuk Cheng</v>
      </c>
      <c r="AM461" s="71">
        <f>PlayerList[[#This Row],[Code]]*1</f>
        <v>21002</v>
      </c>
      <c r="AN461" s="71" t="str">
        <f>VLOOKUP(PlayerList[[#This Row],[NZCF ID]],$AP$2:$AQ$3850,2,FALSE)</f>
        <v>M</v>
      </c>
      <c r="AP461" s="71">
        <v>17647</v>
      </c>
      <c r="AQ461" s="71" t="s">
        <v>45</v>
      </c>
    </row>
    <row r="462" spans="13:43" x14ac:dyDescent="0.3">
      <c r="M462" s="75">
        <v>22874</v>
      </c>
      <c r="N462" s="72" t="s">
        <v>779</v>
      </c>
      <c r="O462" s="72" t="s">
        <v>4220</v>
      </c>
      <c r="P462" s="73" t="s">
        <v>33</v>
      </c>
      <c r="Q462" s="74">
        <v>2014</v>
      </c>
      <c r="R462" s="73" t="s">
        <v>135</v>
      </c>
      <c r="S462" s="72"/>
      <c r="T462" s="77" t="s">
        <v>34</v>
      </c>
      <c r="U462" s="76" t="s">
        <v>35</v>
      </c>
      <c r="V462" s="77" t="s">
        <v>36</v>
      </c>
      <c r="W462" s="77" t="s">
        <v>36</v>
      </c>
      <c r="X462" s="77" t="s">
        <v>37</v>
      </c>
      <c r="Y462" s="78" t="s">
        <v>38</v>
      </c>
      <c r="Z462" s="72"/>
      <c r="AA462" s="77">
        <v>785</v>
      </c>
      <c r="AB462" s="76" t="s">
        <v>50</v>
      </c>
      <c r="AC462" s="77">
        <v>1</v>
      </c>
      <c r="AD462" s="77">
        <v>5</v>
      </c>
      <c r="AE462" s="77">
        <v>5</v>
      </c>
      <c r="AF462" s="78" t="s">
        <v>4167</v>
      </c>
      <c r="AG462" s="72"/>
      <c r="AH462" s="77" t="s">
        <v>69</v>
      </c>
      <c r="AI462" s="76" t="s">
        <v>52</v>
      </c>
      <c r="AJ462" s="76" t="s">
        <v>36</v>
      </c>
      <c r="AK462" t="str">
        <f>_xlfn.CONCAT(PlayerList[[#This Row],[First Name]]," ",PlayerList[[#This Row],[Surname]])</f>
        <v>Towen Cheng</v>
      </c>
      <c r="AM462" s="71">
        <f>PlayerList[[#This Row],[Code]]*1</f>
        <v>22874</v>
      </c>
      <c r="AN462" s="71" t="str">
        <f>VLOOKUP(PlayerList[[#This Row],[NZCF ID]],$AP$2:$AQ$3850,2,FALSE)</f>
        <v>M</v>
      </c>
      <c r="AP462" s="71">
        <v>21002</v>
      </c>
      <c r="AQ462" s="71" t="s">
        <v>29</v>
      </c>
    </row>
    <row r="463" spans="13:43" x14ac:dyDescent="0.3">
      <c r="M463" s="75">
        <v>18176</v>
      </c>
      <c r="N463" s="72" t="s">
        <v>782</v>
      </c>
      <c r="O463" s="72" t="s">
        <v>783</v>
      </c>
      <c r="P463" s="73" t="s">
        <v>167</v>
      </c>
      <c r="Q463" s="74">
        <v>2015</v>
      </c>
      <c r="R463" s="73" t="s">
        <v>135</v>
      </c>
      <c r="S463" s="72"/>
      <c r="T463" s="77" t="s">
        <v>34</v>
      </c>
      <c r="U463" s="76" t="s">
        <v>35</v>
      </c>
      <c r="V463" s="77" t="s">
        <v>36</v>
      </c>
      <c r="W463" s="77" t="s">
        <v>36</v>
      </c>
      <c r="X463" s="77" t="s">
        <v>37</v>
      </c>
      <c r="Y463" s="78" t="s">
        <v>38</v>
      </c>
      <c r="Z463" s="72"/>
      <c r="AA463" s="77">
        <v>426</v>
      </c>
      <c r="AB463" s="76" t="s">
        <v>35</v>
      </c>
      <c r="AC463" s="77" t="s">
        <v>36</v>
      </c>
      <c r="AD463" s="77" t="s">
        <v>36</v>
      </c>
      <c r="AE463" s="77">
        <v>86</v>
      </c>
      <c r="AF463" s="78" t="s">
        <v>75</v>
      </c>
      <c r="AG463" s="72"/>
      <c r="AH463" s="77">
        <v>4319982</v>
      </c>
      <c r="AI463" s="76" t="s">
        <v>52</v>
      </c>
      <c r="AJ463" s="76" t="s">
        <v>36</v>
      </c>
      <c r="AK463" t="str">
        <f>_xlfn.CONCAT(PlayerList[[#This Row],[First Name]]," ",PlayerList[[#This Row],[Surname]])</f>
        <v>Shanice Chenlu</v>
      </c>
      <c r="AM463" s="71">
        <f>PlayerList[[#This Row],[Code]]*1</f>
        <v>18176</v>
      </c>
      <c r="AN463" s="71" t="str">
        <f>VLOOKUP(PlayerList[[#This Row],[NZCF ID]],$AP$2:$AQ$3850,2,FALSE)</f>
        <v>F</v>
      </c>
      <c r="AP463" s="71">
        <v>22874</v>
      </c>
      <c r="AQ463" s="71" t="s">
        <v>29</v>
      </c>
    </row>
    <row r="464" spans="13:43" x14ac:dyDescent="0.3">
      <c r="M464" s="75">
        <v>18724</v>
      </c>
      <c r="N464" s="72" t="s">
        <v>784</v>
      </c>
      <c r="O464" s="72" t="s">
        <v>785</v>
      </c>
      <c r="P464" s="73" t="s">
        <v>33</v>
      </c>
      <c r="Q464" s="74">
        <v>1980</v>
      </c>
      <c r="R464" s="73" t="s">
        <v>35</v>
      </c>
      <c r="S464" s="72"/>
      <c r="T464" s="77">
        <v>916</v>
      </c>
      <c r="U464" s="76" t="s">
        <v>50</v>
      </c>
      <c r="V464" s="77" t="s">
        <v>36</v>
      </c>
      <c r="W464" s="77" t="s">
        <v>36</v>
      </c>
      <c r="X464" s="77">
        <v>4</v>
      </c>
      <c r="Y464" s="78" t="s">
        <v>169</v>
      </c>
      <c r="Z464" s="72"/>
      <c r="AA464" s="77" t="s">
        <v>37</v>
      </c>
      <c r="AB464" s="76" t="s">
        <v>35</v>
      </c>
      <c r="AC464" s="77" t="s">
        <v>36</v>
      </c>
      <c r="AD464" s="77" t="s">
        <v>36</v>
      </c>
      <c r="AE464" s="77" t="s">
        <v>37</v>
      </c>
      <c r="AF464" s="78" t="s">
        <v>38</v>
      </c>
      <c r="AG464" s="72"/>
      <c r="AH464" s="77">
        <v>429068754</v>
      </c>
      <c r="AI464" s="76" t="s">
        <v>40</v>
      </c>
      <c r="AJ464" s="76" t="s">
        <v>36</v>
      </c>
      <c r="AK464" t="str">
        <f>_xlfn.CONCAT(PlayerList[[#This Row],[First Name]]," ",PlayerList[[#This Row],[Surname]])</f>
        <v>Kumar C Rajasheka Chetan</v>
      </c>
      <c r="AM464" s="71">
        <f>PlayerList[[#This Row],[Code]]*1</f>
        <v>18724</v>
      </c>
      <c r="AN464" s="71" t="str">
        <f>VLOOKUP(PlayerList[[#This Row],[NZCF ID]],$AP$2:$AQ$3850,2,FALSE)</f>
        <v>M</v>
      </c>
      <c r="AP464" s="71">
        <v>18176</v>
      </c>
      <c r="AQ464" s="71" t="s">
        <v>45</v>
      </c>
    </row>
    <row r="465" spans="13:43" x14ac:dyDescent="0.3">
      <c r="M465" s="75">
        <v>19455</v>
      </c>
      <c r="N465" s="72" t="s">
        <v>786</v>
      </c>
      <c r="O465" s="72" t="s">
        <v>504</v>
      </c>
      <c r="P465" s="73" t="s">
        <v>33</v>
      </c>
      <c r="Q465" s="74">
        <v>2013</v>
      </c>
      <c r="R465" s="73" t="s">
        <v>135</v>
      </c>
      <c r="S465" s="72"/>
      <c r="T465" s="77" t="s">
        <v>34</v>
      </c>
      <c r="U465" s="76" t="s">
        <v>35</v>
      </c>
      <c r="V465" s="77" t="s">
        <v>36</v>
      </c>
      <c r="W465" s="77" t="s">
        <v>36</v>
      </c>
      <c r="X465" s="77" t="s">
        <v>37</v>
      </c>
      <c r="Y465" s="78" t="s">
        <v>38</v>
      </c>
      <c r="Z465" s="72"/>
      <c r="AA465" s="77">
        <v>705</v>
      </c>
      <c r="AB465" s="76" t="s">
        <v>50</v>
      </c>
      <c r="AC465" s="77" t="s">
        <v>36</v>
      </c>
      <c r="AD465" s="77" t="s">
        <v>36</v>
      </c>
      <c r="AE465" s="77">
        <v>14</v>
      </c>
      <c r="AF465" s="78" t="s">
        <v>96</v>
      </c>
      <c r="AG465" s="72"/>
      <c r="AH465" s="77" t="s">
        <v>69</v>
      </c>
      <c r="AI465" s="76" t="s">
        <v>52</v>
      </c>
      <c r="AJ465" s="76" t="s">
        <v>36</v>
      </c>
      <c r="AK465" t="str">
        <f>_xlfn.CONCAT(PlayerList[[#This Row],[First Name]]," ",PlayerList[[#This Row],[Surname]])</f>
        <v>Nathan Cheung</v>
      </c>
      <c r="AM465" s="71">
        <f>PlayerList[[#This Row],[Code]]*1</f>
        <v>19455</v>
      </c>
      <c r="AN465" s="71" t="str">
        <f>VLOOKUP(PlayerList[[#This Row],[NZCF ID]],$AP$2:$AQ$3850,2,FALSE)</f>
        <v>M</v>
      </c>
      <c r="AP465" s="71">
        <v>18724</v>
      </c>
      <c r="AQ465" s="71" t="s">
        <v>29</v>
      </c>
    </row>
    <row r="466" spans="13:43" x14ac:dyDescent="0.3">
      <c r="M466" s="75">
        <v>18232</v>
      </c>
      <c r="N466" s="72" t="s">
        <v>787</v>
      </c>
      <c r="O466" s="72" t="s">
        <v>788</v>
      </c>
      <c r="P466" s="73" t="s">
        <v>33</v>
      </c>
      <c r="Q466" s="74">
        <v>2004</v>
      </c>
      <c r="R466" s="73" t="s">
        <v>35</v>
      </c>
      <c r="S466" s="72"/>
      <c r="T466" s="77" t="s">
        <v>34</v>
      </c>
      <c r="U466" s="76" t="s">
        <v>35</v>
      </c>
      <c r="V466" s="77" t="s">
        <v>36</v>
      </c>
      <c r="W466" s="77" t="s">
        <v>36</v>
      </c>
      <c r="X466" s="77" t="s">
        <v>37</v>
      </c>
      <c r="Y466" s="78" t="s">
        <v>38</v>
      </c>
      <c r="Z466" s="72"/>
      <c r="AA466" s="77">
        <v>898</v>
      </c>
      <c r="AB466" s="76" t="s">
        <v>35</v>
      </c>
      <c r="AC466" s="77" t="s">
        <v>36</v>
      </c>
      <c r="AD466" s="77" t="s">
        <v>36</v>
      </c>
      <c r="AE466" s="77">
        <v>29</v>
      </c>
      <c r="AF466" s="78" t="s">
        <v>51</v>
      </c>
      <c r="AG466" s="72"/>
      <c r="AH466" s="77">
        <v>4317718</v>
      </c>
      <c r="AI466" s="76" t="s">
        <v>52</v>
      </c>
      <c r="AJ466" s="76" t="s">
        <v>36</v>
      </c>
      <c r="AK466" t="str">
        <f>_xlfn.CONCAT(PlayerList[[#This Row],[First Name]]," ",PlayerList[[#This Row],[Surname]])</f>
        <v>Jia Rong Chi</v>
      </c>
      <c r="AM466" s="71">
        <f>PlayerList[[#This Row],[Code]]*1</f>
        <v>18232</v>
      </c>
      <c r="AN466" s="71" t="str">
        <f>VLOOKUP(PlayerList[[#This Row],[NZCF ID]],$AP$2:$AQ$3850,2,FALSE)</f>
        <v>M</v>
      </c>
      <c r="AP466" s="71">
        <v>19455</v>
      </c>
      <c r="AQ466" s="71" t="s">
        <v>29</v>
      </c>
    </row>
    <row r="467" spans="13:43" x14ac:dyDescent="0.3">
      <c r="M467" s="75">
        <v>18864</v>
      </c>
      <c r="N467" s="72" t="s">
        <v>789</v>
      </c>
      <c r="O467" s="72" t="s">
        <v>761</v>
      </c>
      <c r="P467" s="73" t="s">
        <v>33</v>
      </c>
      <c r="Q467" s="74">
        <v>2009</v>
      </c>
      <c r="R467" s="73" t="s">
        <v>135</v>
      </c>
      <c r="S467" s="72"/>
      <c r="T467" s="77" t="s">
        <v>34</v>
      </c>
      <c r="U467" s="76" t="s">
        <v>35</v>
      </c>
      <c r="V467" s="77" t="s">
        <v>36</v>
      </c>
      <c r="W467" s="77" t="s">
        <v>36</v>
      </c>
      <c r="X467" s="77" t="s">
        <v>37</v>
      </c>
      <c r="Y467" s="78" t="s">
        <v>38</v>
      </c>
      <c r="Z467" s="72"/>
      <c r="AA467" s="77">
        <v>791</v>
      </c>
      <c r="AB467" s="76" t="s">
        <v>50</v>
      </c>
      <c r="AC467" s="77" t="s">
        <v>36</v>
      </c>
      <c r="AD467" s="77" t="s">
        <v>36</v>
      </c>
      <c r="AE467" s="77">
        <v>6</v>
      </c>
      <c r="AF467" s="78" t="s">
        <v>173</v>
      </c>
      <c r="AG467" s="72"/>
      <c r="AH467" s="77" t="s">
        <v>69</v>
      </c>
      <c r="AI467" s="76" t="s">
        <v>52</v>
      </c>
      <c r="AJ467" s="76" t="s">
        <v>36</v>
      </c>
      <c r="AK467" t="str">
        <f>_xlfn.CONCAT(PlayerList[[#This Row],[First Name]]," ",PlayerList[[#This Row],[Surname]])</f>
        <v>Oscar Childs</v>
      </c>
      <c r="AM467" s="71">
        <f>PlayerList[[#This Row],[Code]]*1</f>
        <v>18864</v>
      </c>
      <c r="AN467" s="71" t="str">
        <f>VLOOKUP(PlayerList[[#This Row],[NZCF ID]],$AP$2:$AQ$3850,2,FALSE)</f>
        <v>M</v>
      </c>
      <c r="AP467" s="71">
        <v>18232</v>
      </c>
      <c r="AQ467" s="71" t="s">
        <v>29</v>
      </c>
    </row>
    <row r="468" spans="13:43" x14ac:dyDescent="0.3">
      <c r="M468" s="75">
        <v>20587</v>
      </c>
      <c r="N468" s="72" t="s">
        <v>790</v>
      </c>
      <c r="O468" s="72" t="s">
        <v>400</v>
      </c>
      <c r="P468" s="73" t="s">
        <v>33</v>
      </c>
      <c r="Q468" s="74">
        <v>2014</v>
      </c>
      <c r="R468" s="73" t="s">
        <v>135</v>
      </c>
      <c r="S468" s="72"/>
      <c r="T468" s="77" t="s">
        <v>34</v>
      </c>
      <c r="U468" s="76" t="s">
        <v>35</v>
      </c>
      <c r="V468" s="77" t="s">
        <v>36</v>
      </c>
      <c r="W468" s="77" t="s">
        <v>36</v>
      </c>
      <c r="X468" s="77" t="s">
        <v>37</v>
      </c>
      <c r="Y468" s="78" t="s">
        <v>38</v>
      </c>
      <c r="Z468" s="72"/>
      <c r="AA468" s="77">
        <v>773</v>
      </c>
      <c r="AB468" s="76" t="s">
        <v>50</v>
      </c>
      <c r="AC468" s="77" t="s">
        <v>36</v>
      </c>
      <c r="AD468" s="77" t="s">
        <v>36</v>
      </c>
      <c r="AE468" s="77">
        <v>6</v>
      </c>
      <c r="AF468" s="78" t="s">
        <v>61</v>
      </c>
      <c r="AG468" s="72"/>
      <c r="AH468" s="77">
        <v>4329694</v>
      </c>
      <c r="AI468" s="76" t="s">
        <v>52</v>
      </c>
      <c r="AJ468" s="76" t="s">
        <v>36</v>
      </c>
      <c r="AK468" t="str">
        <f>_xlfn.CONCAT(PlayerList[[#This Row],[First Name]]," ",PlayerList[[#This Row],[Surname]])</f>
        <v>Lucas Chin</v>
      </c>
      <c r="AM468" s="71">
        <f>PlayerList[[#This Row],[Code]]*1</f>
        <v>20587</v>
      </c>
      <c r="AN468" s="71" t="str">
        <f>VLOOKUP(PlayerList[[#This Row],[NZCF ID]],$AP$2:$AQ$3850,2,FALSE)</f>
        <v>M</v>
      </c>
      <c r="AP468" s="71">
        <v>18864</v>
      </c>
      <c r="AQ468" s="71" t="s">
        <v>29</v>
      </c>
    </row>
    <row r="469" spans="13:43" x14ac:dyDescent="0.3">
      <c r="M469" s="75">
        <v>19608</v>
      </c>
      <c r="N469" s="72" t="s">
        <v>790</v>
      </c>
      <c r="O469" s="72" t="s">
        <v>791</v>
      </c>
      <c r="P469" s="73" t="s">
        <v>33</v>
      </c>
      <c r="Q469" s="74">
        <v>2011</v>
      </c>
      <c r="R469" s="73" t="s">
        <v>135</v>
      </c>
      <c r="S469" s="72"/>
      <c r="T469" s="77" t="s">
        <v>34</v>
      </c>
      <c r="U469" s="76" t="s">
        <v>35</v>
      </c>
      <c r="V469" s="77" t="s">
        <v>36</v>
      </c>
      <c r="W469" s="77" t="s">
        <v>36</v>
      </c>
      <c r="X469" s="77" t="s">
        <v>37</v>
      </c>
      <c r="Y469" s="78" t="s">
        <v>38</v>
      </c>
      <c r="Z469" s="72"/>
      <c r="AA469" s="77">
        <v>400</v>
      </c>
      <c r="AB469" s="76" t="s">
        <v>50</v>
      </c>
      <c r="AC469" s="77" t="s">
        <v>36</v>
      </c>
      <c r="AD469" s="77" t="s">
        <v>36</v>
      </c>
      <c r="AE469" s="77">
        <v>6</v>
      </c>
      <c r="AF469" s="78" t="s">
        <v>281</v>
      </c>
      <c r="AG469" s="72"/>
      <c r="AH469" s="77" t="s">
        <v>69</v>
      </c>
      <c r="AI469" s="76" t="s">
        <v>52</v>
      </c>
      <c r="AJ469" s="76" t="s">
        <v>36</v>
      </c>
      <c r="AK469" t="str">
        <f>_xlfn.CONCAT(PlayerList[[#This Row],[First Name]]," ",PlayerList[[#This Row],[Surname]])</f>
        <v>Ryan Zhi Yi Chin</v>
      </c>
      <c r="AM469" s="71">
        <f>PlayerList[[#This Row],[Code]]*1</f>
        <v>19608</v>
      </c>
      <c r="AN469" s="71" t="str">
        <f>VLOOKUP(PlayerList[[#This Row],[NZCF ID]],$AP$2:$AQ$3850,2,FALSE)</f>
        <v>M</v>
      </c>
      <c r="AP469" s="71">
        <v>20587</v>
      </c>
      <c r="AQ469" s="71" t="s">
        <v>29</v>
      </c>
    </row>
    <row r="470" spans="13:43" x14ac:dyDescent="0.3">
      <c r="M470" s="75">
        <v>20090</v>
      </c>
      <c r="N470" s="72" t="s">
        <v>793</v>
      </c>
      <c r="O470" s="72" t="s">
        <v>794</v>
      </c>
      <c r="P470" s="73" t="s">
        <v>115</v>
      </c>
      <c r="Q470" s="74">
        <v>1976</v>
      </c>
      <c r="R470" s="73" t="s">
        <v>35</v>
      </c>
      <c r="S470" s="72"/>
      <c r="T470" s="77">
        <v>1771</v>
      </c>
      <c r="U470" s="76" t="s">
        <v>50</v>
      </c>
      <c r="V470" s="77" t="s">
        <v>36</v>
      </c>
      <c r="W470" s="77" t="s">
        <v>36</v>
      </c>
      <c r="X470" s="77">
        <v>16</v>
      </c>
      <c r="Y470" s="78" t="s">
        <v>60</v>
      </c>
      <c r="Z470" s="72"/>
      <c r="AA470" s="77">
        <v>1633</v>
      </c>
      <c r="AB470" s="76" t="s">
        <v>35</v>
      </c>
      <c r="AC470" s="77" t="s">
        <v>36</v>
      </c>
      <c r="AD470" s="77" t="s">
        <v>36</v>
      </c>
      <c r="AE470" s="77">
        <v>40</v>
      </c>
      <c r="AF470" s="78" t="s">
        <v>60</v>
      </c>
      <c r="AG470" s="72"/>
      <c r="AH470" s="77">
        <v>8533814</v>
      </c>
      <c r="AI470" s="76" t="s">
        <v>795</v>
      </c>
      <c r="AJ470" s="76" t="s">
        <v>36</v>
      </c>
      <c r="AK470" t="str">
        <f>_xlfn.CONCAT(PlayerList[[#This Row],[First Name]]," ",PlayerList[[#This Row],[Surname]])</f>
        <v>Tony Chiwuzoh</v>
      </c>
      <c r="AM470" s="71">
        <f>PlayerList[[#This Row],[Code]]*1</f>
        <v>20090</v>
      </c>
      <c r="AN470" s="71" t="str">
        <f>VLOOKUP(PlayerList[[#This Row],[NZCF ID]],$AP$2:$AQ$3850,2,FALSE)</f>
        <v>M</v>
      </c>
      <c r="AP470" s="71">
        <v>19608</v>
      </c>
      <c r="AQ470" s="71" t="s">
        <v>29</v>
      </c>
    </row>
    <row r="471" spans="13:43" x14ac:dyDescent="0.3">
      <c r="M471" s="75">
        <v>18742</v>
      </c>
      <c r="N471" s="72" t="s">
        <v>796</v>
      </c>
      <c r="O471" s="72" t="s">
        <v>146</v>
      </c>
      <c r="P471" s="73" t="s">
        <v>167</v>
      </c>
      <c r="Q471" s="74">
        <v>2013</v>
      </c>
      <c r="R471" s="73" t="s">
        <v>135</v>
      </c>
      <c r="S471" s="72"/>
      <c r="T471" s="77" t="s">
        <v>34</v>
      </c>
      <c r="U471" s="76" t="s">
        <v>35</v>
      </c>
      <c r="V471" s="77" t="s">
        <v>36</v>
      </c>
      <c r="W471" s="77" t="s">
        <v>36</v>
      </c>
      <c r="X471" s="77" t="s">
        <v>37</v>
      </c>
      <c r="Y471" s="78" t="s">
        <v>38</v>
      </c>
      <c r="Z471" s="72"/>
      <c r="AA471" s="77">
        <v>761</v>
      </c>
      <c r="AB471" s="76" t="s">
        <v>50</v>
      </c>
      <c r="AC471" s="77" t="s">
        <v>36</v>
      </c>
      <c r="AD471" s="77" t="s">
        <v>36</v>
      </c>
      <c r="AE471" s="77">
        <v>4</v>
      </c>
      <c r="AF471" s="78" t="s">
        <v>51</v>
      </c>
      <c r="AG471" s="72"/>
      <c r="AH471" s="77" t="s">
        <v>69</v>
      </c>
      <c r="AI471" s="76" t="s">
        <v>52</v>
      </c>
      <c r="AJ471" s="76" t="s">
        <v>36</v>
      </c>
      <c r="AK471" t="str">
        <f>_xlfn.CONCAT(PlayerList[[#This Row],[First Name]]," ",PlayerList[[#This Row],[Surname]])</f>
        <v>Kyle Cho</v>
      </c>
      <c r="AM471" s="71">
        <f>PlayerList[[#This Row],[Code]]*1</f>
        <v>18742</v>
      </c>
      <c r="AN471" s="71" t="str">
        <f>VLOOKUP(PlayerList[[#This Row],[NZCF ID]],$AP$2:$AQ$3850,2,FALSE)</f>
        <v>M</v>
      </c>
      <c r="AP471" s="71">
        <v>20090</v>
      </c>
      <c r="AQ471" s="71" t="s">
        <v>29</v>
      </c>
    </row>
    <row r="472" spans="13:43" x14ac:dyDescent="0.3">
      <c r="M472" s="75">
        <v>20458</v>
      </c>
      <c r="N472" s="72" t="s">
        <v>797</v>
      </c>
      <c r="O472" s="72" t="s">
        <v>298</v>
      </c>
      <c r="P472" s="73" t="s">
        <v>33</v>
      </c>
      <c r="Q472" s="74">
        <v>2014</v>
      </c>
      <c r="R472" s="73" t="s">
        <v>135</v>
      </c>
      <c r="S472" s="72"/>
      <c r="T472" s="77" t="s">
        <v>34</v>
      </c>
      <c r="U472" s="76" t="s">
        <v>35</v>
      </c>
      <c r="V472" s="77" t="s">
        <v>36</v>
      </c>
      <c r="W472" s="77" t="s">
        <v>36</v>
      </c>
      <c r="X472" s="77" t="s">
        <v>37</v>
      </c>
      <c r="Y472" s="78" t="s">
        <v>38</v>
      </c>
      <c r="Z472" s="72"/>
      <c r="AA472" s="77">
        <v>711</v>
      </c>
      <c r="AB472" s="76" t="s">
        <v>50</v>
      </c>
      <c r="AC472" s="77" t="s">
        <v>36</v>
      </c>
      <c r="AD472" s="77" t="s">
        <v>36</v>
      </c>
      <c r="AE472" s="77">
        <v>7</v>
      </c>
      <c r="AF472" s="78" t="s">
        <v>150</v>
      </c>
      <c r="AG472" s="72"/>
      <c r="AH472" s="77" t="s">
        <v>69</v>
      </c>
      <c r="AI472" s="76" t="s">
        <v>52</v>
      </c>
      <c r="AJ472" s="76" t="s">
        <v>36</v>
      </c>
      <c r="AK472" t="str">
        <f>_xlfn.CONCAT(PlayerList[[#This Row],[First Name]]," ",PlayerList[[#This Row],[Surname]])</f>
        <v>Edward Choi</v>
      </c>
      <c r="AM472" s="71">
        <f>PlayerList[[#This Row],[Code]]*1</f>
        <v>20458</v>
      </c>
      <c r="AN472" s="71" t="str">
        <f>VLOOKUP(PlayerList[[#This Row],[NZCF ID]],$AP$2:$AQ$3850,2,FALSE)</f>
        <v>M</v>
      </c>
      <c r="AP472" s="71">
        <v>18742</v>
      </c>
      <c r="AQ472" s="71" t="s">
        <v>29</v>
      </c>
    </row>
    <row r="473" spans="13:43" x14ac:dyDescent="0.3">
      <c r="M473" s="75">
        <v>19984</v>
      </c>
      <c r="N473" s="72" t="s">
        <v>797</v>
      </c>
      <c r="O473" s="72" t="s">
        <v>798</v>
      </c>
      <c r="P473" s="73" t="s">
        <v>178</v>
      </c>
      <c r="Q473" s="74">
        <v>2008</v>
      </c>
      <c r="R473" s="73" t="s">
        <v>135</v>
      </c>
      <c r="S473" s="72"/>
      <c r="T473" s="77" t="s">
        <v>34</v>
      </c>
      <c r="U473" s="76" t="s">
        <v>35</v>
      </c>
      <c r="V473" s="77" t="s">
        <v>36</v>
      </c>
      <c r="W473" s="77" t="s">
        <v>36</v>
      </c>
      <c r="X473" s="77" t="s">
        <v>37</v>
      </c>
      <c r="Y473" s="78" t="s">
        <v>38</v>
      </c>
      <c r="Z473" s="72"/>
      <c r="AA473" s="77">
        <v>1430</v>
      </c>
      <c r="AB473" s="76" t="s">
        <v>50</v>
      </c>
      <c r="AC473" s="77" t="s">
        <v>36</v>
      </c>
      <c r="AD473" s="77" t="s">
        <v>36</v>
      </c>
      <c r="AE473" s="77">
        <v>5</v>
      </c>
      <c r="AF473" s="78" t="s">
        <v>281</v>
      </c>
      <c r="AG473" s="72"/>
      <c r="AH473" s="77" t="s">
        <v>69</v>
      </c>
      <c r="AI473" s="76" t="s">
        <v>52</v>
      </c>
      <c r="AJ473" s="76" t="s">
        <v>36</v>
      </c>
      <c r="AK473" t="str">
        <f>_xlfn.CONCAT(PlayerList[[#This Row],[First Name]]," ",PlayerList[[#This Row],[Surname]])</f>
        <v>Jin Choi</v>
      </c>
      <c r="AM473" s="71">
        <f>PlayerList[[#This Row],[Code]]*1</f>
        <v>19984</v>
      </c>
      <c r="AN473" s="71" t="str">
        <f>VLOOKUP(PlayerList[[#This Row],[NZCF ID]],$AP$2:$AQ$3850,2,FALSE)</f>
        <v>M</v>
      </c>
      <c r="AP473" s="71">
        <v>20458</v>
      </c>
      <c r="AQ473" s="71" t="s">
        <v>29</v>
      </c>
    </row>
    <row r="474" spans="13:43" x14ac:dyDescent="0.3">
      <c r="M474" s="75">
        <v>17900</v>
      </c>
      <c r="N474" s="72" t="s">
        <v>797</v>
      </c>
      <c r="O474" s="72" t="s">
        <v>799</v>
      </c>
      <c r="P474" s="73" t="s">
        <v>33</v>
      </c>
      <c r="Q474" s="74">
        <v>2008</v>
      </c>
      <c r="R474" s="73" t="s">
        <v>135</v>
      </c>
      <c r="S474" s="72"/>
      <c r="T474" s="77" t="s">
        <v>34</v>
      </c>
      <c r="U474" s="76" t="s">
        <v>35</v>
      </c>
      <c r="V474" s="77" t="s">
        <v>36</v>
      </c>
      <c r="W474" s="77" t="s">
        <v>36</v>
      </c>
      <c r="X474" s="77" t="s">
        <v>37</v>
      </c>
      <c r="Y474" s="78" t="s">
        <v>38</v>
      </c>
      <c r="Z474" s="72"/>
      <c r="AA474" s="77">
        <v>1043</v>
      </c>
      <c r="AB474" s="76" t="s">
        <v>50</v>
      </c>
      <c r="AC474" s="77" t="s">
        <v>36</v>
      </c>
      <c r="AD474" s="77" t="s">
        <v>36</v>
      </c>
      <c r="AE474" s="77">
        <v>7</v>
      </c>
      <c r="AF474" s="78" t="s">
        <v>96</v>
      </c>
      <c r="AG474" s="72"/>
      <c r="AH474" s="77">
        <v>4315626</v>
      </c>
      <c r="AI474" s="76" t="s">
        <v>52</v>
      </c>
      <c r="AJ474" s="76" t="s">
        <v>36</v>
      </c>
      <c r="AK474" t="str">
        <f>_xlfn.CONCAT(PlayerList[[#This Row],[First Name]]," ",PlayerList[[#This Row],[Surname]])</f>
        <v>Jin Young Choi</v>
      </c>
      <c r="AM474" s="71">
        <f>PlayerList[[#This Row],[Code]]*1</f>
        <v>17900</v>
      </c>
      <c r="AN474" s="71" t="str">
        <f>VLOOKUP(PlayerList[[#This Row],[NZCF ID]],$AP$2:$AQ$3850,2,FALSE)</f>
        <v>M</v>
      </c>
      <c r="AP474" s="71">
        <v>19984</v>
      </c>
      <c r="AQ474" s="71" t="s">
        <v>29</v>
      </c>
    </row>
    <row r="475" spans="13:43" x14ac:dyDescent="0.3">
      <c r="M475" s="75">
        <v>17769</v>
      </c>
      <c r="N475" s="72" t="s">
        <v>797</v>
      </c>
      <c r="O475" s="72" t="s">
        <v>800</v>
      </c>
      <c r="P475" s="73" t="s">
        <v>33</v>
      </c>
      <c r="Q475" s="74">
        <v>2010</v>
      </c>
      <c r="R475" s="73" t="s">
        <v>135</v>
      </c>
      <c r="S475" s="72"/>
      <c r="T475" s="77">
        <v>1249</v>
      </c>
      <c r="U475" s="76" t="s">
        <v>35</v>
      </c>
      <c r="V475" s="77">
        <v>1</v>
      </c>
      <c r="W475" s="77">
        <v>6</v>
      </c>
      <c r="X475" s="77">
        <v>27</v>
      </c>
      <c r="Y475" s="78" t="s">
        <v>4167</v>
      </c>
      <c r="Z475" s="72"/>
      <c r="AA475" s="77" t="s">
        <v>37</v>
      </c>
      <c r="AB475" s="76" t="s">
        <v>35</v>
      </c>
      <c r="AC475" s="77" t="s">
        <v>36</v>
      </c>
      <c r="AD475" s="77" t="s">
        <v>36</v>
      </c>
      <c r="AE475" s="77" t="s">
        <v>37</v>
      </c>
      <c r="AF475" s="78" t="s">
        <v>38</v>
      </c>
      <c r="AG475" s="72"/>
      <c r="AH475" s="77">
        <v>4328930</v>
      </c>
      <c r="AI475" s="76" t="s">
        <v>52</v>
      </c>
      <c r="AJ475" s="76" t="s">
        <v>36</v>
      </c>
      <c r="AK475" t="str">
        <f>_xlfn.CONCAT(PlayerList[[#This Row],[First Name]]," ",PlayerList[[#This Row],[Surname]])</f>
        <v>Kyan Choi</v>
      </c>
      <c r="AM475" s="71">
        <f>PlayerList[[#This Row],[Code]]*1</f>
        <v>17769</v>
      </c>
      <c r="AN475" s="71" t="str">
        <f>VLOOKUP(PlayerList[[#This Row],[NZCF ID]],$AP$2:$AQ$3850,2,FALSE)</f>
        <v>M</v>
      </c>
      <c r="AP475" s="71">
        <v>17900</v>
      </c>
      <c r="AQ475" s="71" t="s">
        <v>29</v>
      </c>
    </row>
    <row r="476" spans="13:43" x14ac:dyDescent="0.3">
      <c r="M476" s="75">
        <v>18865</v>
      </c>
      <c r="N476" s="72" t="s">
        <v>801</v>
      </c>
      <c r="O476" s="72" t="s">
        <v>802</v>
      </c>
      <c r="P476" s="73" t="s">
        <v>33</v>
      </c>
      <c r="Q476" s="74">
        <v>2009</v>
      </c>
      <c r="R476" s="73" t="s">
        <v>135</v>
      </c>
      <c r="S476" s="72"/>
      <c r="T476" s="77" t="s">
        <v>34</v>
      </c>
      <c r="U476" s="76" t="s">
        <v>35</v>
      </c>
      <c r="V476" s="77" t="s">
        <v>36</v>
      </c>
      <c r="W476" s="77" t="s">
        <v>36</v>
      </c>
      <c r="X476" s="77" t="s">
        <v>37</v>
      </c>
      <c r="Y476" s="78" t="s">
        <v>38</v>
      </c>
      <c r="Z476" s="72"/>
      <c r="AA476" s="77">
        <v>1138</v>
      </c>
      <c r="AB476" s="76" t="s">
        <v>50</v>
      </c>
      <c r="AC476" s="77" t="s">
        <v>36</v>
      </c>
      <c r="AD476" s="77" t="s">
        <v>36</v>
      </c>
      <c r="AE476" s="77">
        <v>6</v>
      </c>
      <c r="AF476" s="78" t="s">
        <v>173</v>
      </c>
      <c r="AG476" s="72"/>
      <c r="AH476" s="77" t="s">
        <v>69</v>
      </c>
      <c r="AI476" s="76" t="s">
        <v>52</v>
      </c>
      <c r="AJ476" s="76" t="s">
        <v>36</v>
      </c>
      <c r="AK476" t="str">
        <f>_xlfn.CONCAT(PlayerList[[#This Row],[First Name]]," ",PlayerList[[#This Row],[Surname]])</f>
        <v>Alexa Choie</v>
      </c>
      <c r="AM476" s="71">
        <f>PlayerList[[#This Row],[Code]]*1</f>
        <v>18865</v>
      </c>
      <c r="AN476" s="71" t="str">
        <f>VLOOKUP(PlayerList[[#This Row],[NZCF ID]],$AP$2:$AQ$3850,2,FALSE)</f>
        <v>F</v>
      </c>
      <c r="AP476" s="71">
        <v>17769</v>
      </c>
      <c r="AQ476" s="71" t="s">
        <v>29</v>
      </c>
    </row>
    <row r="477" spans="13:43" x14ac:dyDescent="0.3">
      <c r="M477" s="75">
        <v>19565</v>
      </c>
      <c r="N477" s="72" t="s">
        <v>803</v>
      </c>
      <c r="O477" s="72" t="s">
        <v>189</v>
      </c>
      <c r="P477" s="73" t="s">
        <v>33</v>
      </c>
      <c r="Q477" s="74">
        <v>2012</v>
      </c>
      <c r="R477" s="73" t="s">
        <v>135</v>
      </c>
      <c r="S477" s="72"/>
      <c r="T477" s="77" t="s">
        <v>34</v>
      </c>
      <c r="U477" s="76" t="s">
        <v>35</v>
      </c>
      <c r="V477" s="77" t="s">
        <v>36</v>
      </c>
      <c r="W477" s="77" t="s">
        <v>36</v>
      </c>
      <c r="X477" s="77" t="s">
        <v>37</v>
      </c>
      <c r="Y477" s="78" t="s">
        <v>38</v>
      </c>
      <c r="Z477" s="72"/>
      <c r="AA477" s="77">
        <v>733</v>
      </c>
      <c r="AB477" s="76" t="s">
        <v>50</v>
      </c>
      <c r="AC477" s="77" t="s">
        <v>36</v>
      </c>
      <c r="AD477" s="77" t="s">
        <v>36</v>
      </c>
      <c r="AE477" s="77">
        <v>5</v>
      </c>
      <c r="AF477" s="78" t="s">
        <v>169</v>
      </c>
      <c r="AG477" s="72"/>
      <c r="AH477" s="77">
        <v>4325745</v>
      </c>
      <c r="AI477" s="76" t="s">
        <v>52</v>
      </c>
      <c r="AJ477" s="76" t="s">
        <v>36</v>
      </c>
      <c r="AK477" t="str">
        <f>_xlfn.CONCAT(PlayerList[[#This Row],[First Name]]," ",PlayerList[[#This Row],[Surname]])</f>
        <v>Liam Choo</v>
      </c>
      <c r="AM477" s="71">
        <f>PlayerList[[#This Row],[Code]]*1</f>
        <v>19565</v>
      </c>
      <c r="AN477" s="71" t="str">
        <f>VLOOKUP(PlayerList[[#This Row],[NZCF ID]],$AP$2:$AQ$3850,2,FALSE)</f>
        <v>M</v>
      </c>
      <c r="AP477" s="71">
        <v>18865</v>
      </c>
      <c r="AQ477" s="71" t="s">
        <v>45</v>
      </c>
    </row>
    <row r="478" spans="13:43" x14ac:dyDescent="0.3">
      <c r="M478" s="75">
        <v>19478</v>
      </c>
      <c r="N478" s="72" t="s">
        <v>804</v>
      </c>
      <c r="O478" s="72" t="s">
        <v>805</v>
      </c>
      <c r="P478" s="73" t="s">
        <v>67</v>
      </c>
      <c r="Q478" s="74">
        <v>2011</v>
      </c>
      <c r="R478" s="73" t="s">
        <v>135</v>
      </c>
      <c r="S478" s="72"/>
      <c r="T478" s="77">
        <v>1202</v>
      </c>
      <c r="U478" s="76" t="s">
        <v>50</v>
      </c>
      <c r="V478" s="77" t="s">
        <v>36</v>
      </c>
      <c r="W478" s="77" t="s">
        <v>36</v>
      </c>
      <c r="X478" s="77">
        <v>12</v>
      </c>
      <c r="Y478" s="78" t="s">
        <v>75</v>
      </c>
      <c r="Z478" s="72"/>
      <c r="AA478" s="77">
        <v>1431</v>
      </c>
      <c r="AB478" s="76" t="s">
        <v>35</v>
      </c>
      <c r="AC478" s="77">
        <v>1</v>
      </c>
      <c r="AD478" s="77">
        <v>5</v>
      </c>
      <c r="AE478" s="77">
        <v>29</v>
      </c>
      <c r="AF478" s="78" t="s">
        <v>4167</v>
      </c>
      <c r="AG478" s="72"/>
      <c r="AH478" s="77">
        <v>4325702</v>
      </c>
      <c r="AI478" s="76" t="s">
        <v>52</v>
      </c>
      <c r="AJ478" s="76" t="s">
        <v>36</v>
      </c>
      <c r="AK478" t="str">
        <f>_xlfn.CONCAT(PlayerList[[#This Row],[First Name]]," ",PlayerList[[#This Row],[Surname]])</f>
        <v>Abhinav Choudhary</v>
      </c>
      <c r="AM478" s="71">
        <f>PlayerList[[#This Row],[Code]]*1</f>
        <v>19478</v>
      </c>
      <c r="AN478" s="71" t="str">
        <f>VLOOKUP(PlayerList[[#This Row],[NZCF ID]],$AP$2:$AQ$3850,2,FALSE)</f>
        <v>M</v>
      </c>
      <c r="AP478" s="71">
        <v>19565</v>
      </c>
      <c r="AQ478" s="71" t="s">
        <v>29</v>
      </c>
    </row>
    <row r="479" spans="13:43" x14ac:dyDescent="0.3">
      <c r="M479" s="75">
        <v>21008</v>
      </c>
      <c r="N479" s="72" t="s">
        <v>806</v>
      </c>
      <c r="O479" s="72" t="s">
        <v>807</v>
      </c>
      <c r="P479" s="73" t="s">
        <v>33</v>
      </c>
      <c r="Q479" s="74">
        <v>2014</v>
      </c>
      <c r="R479" s="73" t="s">
        <v>135</v>
      </c>
      <c r="S479" s="72"/>
      <c r="T479" s="77" t="s">
        <v>34</v>
      </c>
      <c r="U479" s="76" t="s">
        <v>35</v>
      </c>
      <c r="V479" s="77" t="s">
        <v>36</v>
      </c>
      <c r="W479" s="77" t="s">
        <v>36</v>
      </c>
      <c r="X479" s="77" t="s">
        <v>37</v>
      </c>
      <c r="Y479" s="78" t="s">
        <v>38</v>
      </c>
      <c r="Z479" s="72"/>
      <c r="AA479" s="77">
        <v>771</v>
      </c>
      <c r="AB479" s="76" t="s">
        <v>50</v>
      </c>
      <c r="AC479" s="77" t="s">
        <v>36</v>
      </c>
      <c r="AD479" s="77" t="s">
        <v>36</v>
      </c>
      <c r="AE479" s="77">
        <v>5</v>
      </c>
      <c r="AF479" s="78" t="s">
        <v>60</v>
      </c>
      <c r="AG479" s="72"/>
      <c r="AH479" s="77" t="s">
        <v>69</v>
      </c>
      <c r="AI479" s="76" t="s">
        <v>52</v>
      </c>
      <c r="AJ479" s="76" t="s">
        <v>36</v>
      </c>
      <c r="AK479" t="str">
        <f>_xlfn.CONCAT(PlayerList[[#This Row],[First Name]]," ",PlayerList[[#This Row],[Surname]])</f>
        <v>Riyansh Choudhury</v>
      </c>
      <c r="AM479" s="71">
        <f>PlayerList[[#This Row],[Code]]*1</f>
        <v>21008</v>
      </c>
      <c r="AN479" s="71" t="str">
        <f>VLOOKUP(PlayerList[[#This Row],[NZCF ID]],$AP$2:$AQ$3850,2,FALSE)</f>
        <v>M</v>
      </c>
      <c r="AP479" s="71">
        <v>19478</v>
      </c>
      <c r="AQ479" s="71" t="s">
        <v>29</v>
      </c>
    </row>
    <row r="480" spans="13:43" x14ac:dyDescent="0.3">
      <c r="M480" s="75">
        <v>20712</v>
      </c>
      <c r="N480" s="72" t="s">
        <v>808</v>
      </c>
      <c r="O480" s="72" t="s">
        <v>809</v>
      </c>
      <c r="P480" s="73" t="s">
        <v>33</v>
      </c>
      <c r="Q480" s="74">
        <v>2014</v>
      </c>
      <c r="R480" s="73" t="s">
        <v>135</v>
      </c>
      <c r="S480" s="72"/>
      <c r="T480" s="77" t="s">
        <v>34</v>
      </c>
      <c r="U480" s="76" t="s">
        <v>35</v>
      </c>
      <c r="V480" s="77" t="s">
        <v>36</v>
      </c>
      <c r="W480" s="77" t="s">
        <v>36</v>
      </c>
      <c r="X480" s="77" t="s">
        <v>37</v>
      </c>
      <c r="Y480" s="78" t="s">
        <v>38</v>
      </c>
      <c r="Z480" s="72"/>
      <c r="AA480" s="77">
        <v>977</v>
      </c>
      <c r="AB480" s="76" t="s">
        <v>50</v>
      </c>
      <c r="AC480" s="77" t="s">
        <v>36</v>
      </c>
      <c r="AD480" s="77" t="s">
        <v>36</v>
      </c>
      <c r="AE480" s="77">
        <v>6</v>
      </c>
      <c r="AF480" s="78" t="s">
        <v>39</v>
      </c>
      <c r="AG480" s="72"/>
      <c r="AH480" s="77">
        <v>4330382</v>
      </c>
      <c r="AI480" s="76" t="s">
        <v>52</v>
      </c>
      <c r="AJ480" s="76" t="s">
        <v>36</v>
      </c>
      <c r="AK480" t="str">
        <f>_xlfn.CONCAT(PlayerList[[#This Row],[First Name]]," ",PlayerList[[#This Row],[Surname]])</f>
        <v>Marcus Chow</v>
      </c>
      <c r="AM480" s="71">
        <f>PlayerList[[#This Row],[Code]]*1</f>
        <v>20712</v>
      </c>
      <c r="AN480" s="71" t="str">
        <f>VLOOKUP(PlayerList[[#This Row],[NZCF ID]],$AP$2:$AQ$3850,2,FALSE)</f>
        <v>M</v>
      </c>
      <c r="AP480" s="71">
        <v>21008</v>
      </c>
      <c r="AQ480" s="71" t="s">
        <v>29</v>
      </c>
    </row>
    <row r="481" spans="13:43" x14ac:dyDescent="0.3">
      <c r="M481" s="75">
        <v>19340</v>
      </c>
      <c r="N481" s="72" t="s">
        <v>810</v>
      </c>
      <c r="O481" s="72" t="s">
        <v>416</v>
      </c>
      <c r="P481" s="73" t="s">
        <v>161</v>
      </c>
      <c r="Q481" s="74" t="s">
        <v>37</v>
      </c>
      <c r="R481" s="73" t="s">
        <v>35</v>
      </c>
      <c r="S481" s="72"/>
      <c r="T481" s="77" t="s">
        <v>34</v>
      </c>
      <c r="U481" s="76" t="s">
        <v>35</v>
      </c>
      <c r="V481" s="77" t="s">
        <v>36</v>
      </c>
      <c r="W481" s="77" t="s">
        <v>36</v>
      </c>
      <c r="X481" s="77" t="s">
        <v>37</v>
      </c>
      <c r="Y481" s="78" t="s">
        <v>38</v>
      </c>
      <c r="Z481" s="72"/>
      <c r="AA481" s="77">
        <v>1136</v>
      </c>
      <c r="AB481" s="76" t="s">
        <v>50</v>
      </c>
      <c r="AC481" s="77" t="s">
        <v>36</v>
      </c>
      <c r="AD481" s="77" t="s">
        <v>36</v>
      </c>
      <c r="AE481" s="77">
        <v>5</v>
      </c>
      <c r="AF481" s="78" t="s">
        <v>96</v>
      </c>
      <c r="AG481" s="72"/>
      <c r="AH481" s="77" t="s">
        <v>69</v>
      </c>
      <c r="AI481" s="76" t="s">
        <v>52</v>
      </c>
      <c r="AJ481" s="76" t="s">
        <v>36</v>
      </c>
      <c r="AK481" t="str">
        <f>_xlfn.CONCAT(PlayerList[[#This Row],[First Name]]," ",PlayerList[[#This Row],[Surname]])</f>
        <v>Noah Christensen</v>
      </c>
      <c r="AM481" s="71">
        <f>PlayerList[[#This Row],[Code]]*1</f>
        <v>19340</v>
      </c>
      <c r="AN481" s="71" t="str">
        <f>VLOOKUP(PlayerList[[#This Row],[NZCF ID]],$AP$2:$AQ$3850,2,FALSE)</f>
        <v>M</v>
      </c>
      <c r="AP481" s="71">
        <v>20712</v>
      </c>
      <c r="AQ481" s="71" t="s">
        <v>29</v>
      </c>
    </row>
    <row r="482" spans="13:43" x14ac:dyDescent="0.3">
      <c r="M482" s="75">
        <v>22728</v>
      </c>
      <c r="N482" s="72" t="s">
        <v>811</v>
      </c>
      <c r="O482" s="72" t="s">
        <v>208</v>
      </c>
      <c r="P482" s="73" t="s">
        <v>33</v>
      </c>
      <c r="Q482" s="74">
        <v>2014</v>
      </c>
      <c r="R482" s="73" t="s">
        <v>135</v>
      </c>
      <c r="S482" s="72"/>
      <c r="T482" s="77" t="s">
        <v>34</v>
      </c>
      <c r="U482" s="76" t="s">
        <v>35</v>
      </c>
      <c r="V482" s="77" t="s">
        <v>36</v>
      </c>
      <c r="W482" s="77" t="s">
        <v>36</v>
      </c>
      <c r="X482" s="77" t="s">
        <v>37</v>
      </c>
      <c r="Y482" s="78" t="s">
        <v>38</v>
      </c>
      <c r="Z482" s="72"/>
      <c r="AA482" s="77">
        <v>678</v>
      </c>
      <c r="AB482" s="76" t="s">
        <v>50</v>
      </c>
      <c r="AC482" s="77" t="s">
        <v>36</v>
      </c>
      <c r="AD482" s="77" t="s">
        <v>36</v>
      </c>
      <c r="AE482" s="77">
        <v>6</v>
      </c>
      <c r="AF482" s="78" t="s">
        <v>84</v>
      </c>
      <c r="AG482" s="72"/>
      <c r="AH482" s="77" t="s">
        <v>69</v>
      </c>
      <c r="AI482" s="76" t="s">
        <v>52</v>
      </c>
      <c r="AJ482" s="76" t="s">
        <v>36</v>
      </c>
      <c r="AK482" t="str">
        <f>_xlfn.CONCAT(PlayerList[[#This Row],[First Name]]," ",PlayerList[[#This Row],[Surname]])</f>
        <v>Alexander Christie</v>
      </c>
      <c r="AM482" s="71">
        <f>PlayerList[[#This Row],[Code]]*1</f>
        <v>22728</v>
      </c>
      <c r="AN482" s="71" t="str">
        <f>VLOOKUP(PlayerList[[#This Row],[NZCF ID]],$AP$2:$AQ$3850,2,FALSE)</f>
        <v>M</v>
      </c>
      <c r="AP482" s="71">
        <v>19340</v>
      </c>
      <c r="AQ482" s="71" t="s">
        <v>29</v>
      </c>
    </row>
    <row r="483" spans="13:43" x14ac:dyDescent="0.3">
      <c r="M483" s="75">
        <v>18689</v>
      </c>
      <c r="N483" s="72" t="s">
        <v>811</v>
      </c>
      <c r="O483" s="72" t="s">
        <v>305</v>
      </c>
      <c r="P483" s="73" t="s">
        <v>115</v>
      </c>
      <c r="Q483" s="74">
        <v>2011</v>
      </c>
      <c r="R483" s="73" t="s">
        <v>135</v>
      </c>
      <c r="S483" s="72"/>
      <c r="T483" s="77">
        <v>1219</v>
      </c>
      <c r="U483" s="76" t="s">
        <v>35</v>
      </c>
      <c r="V483" s="77">
        <v>2</v>
      </c>
      <c r="W483" s="77">
        <v>3</v>
      </c>
      <c r="X483" s="77">
        <v>35</v>
      </c>
      <c r="Y483" s="78" t="s">
        <v>4167</v>
      </c>
      <c r="Z483" s="72"/>
      <c r="AA483" s="77">
        <v>1368</v>
      </c>
      <c r="AB483" s="76" t="s">
        <v>35</v>
      </c>
      <c r="AC483" s="77" t="s">
        <v>36</v>
      </c>
      <c r="AD483" s="77" t="s">
        <v>36</v>
      </c>
      <c r="AE483" s="77">
        <v>52</v>
      </c>
      <c r="AF483" s="78" t="s">
        <v>84</v>
      </c>
      <c r="AG483" s="72"/>
      <c r="AH483" s="77">
        <v>4328264</v>
      </c>
      <c r="AI483" s="76" t="s">
        <v>52</v>
      </c>
      <c r="AJ483" s="76" t="s">
        <v>36</v>
      </c>
      <c r="AK483" t="str">
        <f>_xlfn.CONCAT(PlayerList[[#This Row],[First Name]]," ",PlayerList[[#This Row],[Surname]])</f>
        <v>Jacob Christie</v>
      </c>
      <c r="AM483" s="71">
        <f>PlayerList[[#This Row],[Code]]*1</f>
        <v>18689</v>
      </c>
      <c r="AN483" s="71" t="str">
        <f>VLOOKUP(PlayerList[[#This Row],[NZCF ID]],$AP$2:$AQ$3850,2,FALSE)</f>
        <v>M</v>
      </c>
      <c r="AP483" s="71">
        <v>22728</v>
      </c>
      <c r="AQ483" s="71" t="s">
        <v>29</v>
      </c>
    </row>
    <row r="484" spans="13:43" x14ac:dyDescent="0.3">
      <c r="M484" s="75">
        <v>20155</v>
      </c>
      <c r="N484" s="72" t="s">
        <v>811</v>
      </c>
      <c r="O484" s="72" t="s">
        <v>812</v>
      </c>
      <c r="P484" s="73" t="s">
        <v>115</v>
      </c>
      <c r="Q484" s="74">
        <v>1986</v>
      </c>
      <c r="R484" s="73" t="s">
        <v>35</v>
      </c>
      <c r="S484" s="72"/>
      <c r="T484" s="77">
        <v>1658</v>
      </c>
      <c r="U484" s="76" t="s">
        <v>35</v>
      </c>
      <c r="V484" s="77">
        <v>2</v>
      </c>
      <c r="W484" s="77">
        <v>9</v>
      </c>
      <c r="X484" s="77">
        <v>52</v>
      </c>
      <c r="Y484" s="78" t="s">
        <v>4167</v>
      </c>
      <c r="Z484" s="72"/>
      <c r="AA484" s="77">
        <v>1618</v>
      </c>
      <c r="AB484" s="76" t="s">
        <v>35</v>
      </c>
      <c r="AC484" s="77" t="s">
        <v>36</v>
      </c>
      <c r="AD484" s="77" t="s">
        <v>36</v>
      </c>
      <c r="AE484" s="77">
        <v>49</v>
      </c>
      <c r="AF484" s="78" t="s">
        <v>84</v>
      </c>
      <c r="AG484" s="72"/>
      <c r="AH484" s="77">
        <v>4329163</v>
      </c>
      <c r="AI484" s="76" t="s">
        <v>52</v>
      </c>
      <c r="AJ484" s="76" t="s">
        <v>36</v>
      </c>
      <c r="AK484" t="str">
        <f>_xlfn.CONCAT(PlayerList[[#This Row],[First Name]]," ",PlayerList[[#This Row],[Surname]])</f>
        <v>Jonno Christie</v>
      </c>
      <c r="AM484" s="71">
        <f>PlayerList[[#This Row],[Code]]*1</f>
        <v>20155</v>
      </c>
      <c r="AN484" s="71" t="str">
        <f>VLOOKUP(PlayerList[[#This Row],[NZCF ID]],$AP$2:$AQ$3850,2,FALSE)</f>
        <v>M</v>
      </c>
      <c r="AP484" s="71">
        <v>18689</v>
      </c>
      <c r="AQ484" s="71" t="s">
        <v>29</v>
      </c>
    </row>
    <row r="485" spans="13:43" x14ac:dyDescent="0.3">
      <c r="M485" s="75">
        <v>15637</v>
      </c>
      <c r="N485" s="72" t="s">
        <v>811</v>
      </c>
      <c r="O485" s="72" t="s">
        <v>813</v>
      </c>
      <c r="P485" s="73" t="s">
        <v>190</v>
      </c>
      <c r="Q485" s="74">
        <v>1973</v>
      </c>
      <c r="R485" s="73" t="s">
        <v>124</v>
      </c>
      <c r="S485" s="72"/>
      <c r="T485" s="77">
        <v>1700</v>
      </c>
      <c r="U485" s="76" t="s">
        <v>35</v>
      </c>
      <c r="V485" s="77" t="s">
        <v>36</v>
      </c>
      <c r="W485" s="77" t="s">
        <v>36</v>
      </c>
      <c r="X485" s="77">
        <v>256</v>
      </c>
      <c r="Y485" s="78" t="s">
        <v>84</v>
      </c>
      <c r="Z485" s="72"/>
      <c r="AA485" s="77">
        <v>1837</v>
      </c>
      <c r="AB485" s="76" t="s">
        <v>35</v>
      </c>
      <c r="AC485" s="77" t="s">
        <v>36</v>
      </c>
      <c r="AD485" s="77" t="s">
        <v>36</v>
      </c>
      <c r="AE485" s="77">
        <v>191</v>
      </c>
      <c r="AF485" s="78" t="s">
        <v>84</v>
      </c>
      <c r="AG485" s="72"/>
      <c r="AH485" s="77">
        <v>4307470</v>
      </c>
      <c r="AI485" s="76" t="s">
        <v>52</v>
      </c>
      <c r="AJ485" s="76" t="s">
        <v>36</v>
      </c>
      <c r="AK485" t="str">
        <f>_xlfn.CONCAT(PlayerList[[#This Row],[First Name]]," ",PlayerList[[#This Row],[Surname]])</f>
        <v>Richie Christie</v>
      </c>
      <c r="AM485" s="71">
        <f>PlayerList[[#This Row],[Code]]*1</f>
        <v>15637</v>
      </c>
      <c r="AN485" s="71" t="str">
        <f>VLOOKUP(PlayerList[[#This Row],[NZCF ID]],$AP$2:$AQ$3850,2,FALSE)</f>
        <v>M</v>
      </c>
      <c r="AP485" s="71">
        <v>20155</v>
      </c>
      <c r="AQ485" s="71" t="s">
        <v>29</v>
      </c>
    </row>
    <row r="486" spans="13:43" x14ac:dyDescent="0.3">
      <c r="M486" s="75">
        <v>17247</v>
      </c>
      <c r="N486" s="72" t="s">
        <v>814</v>
      </c>
      <c r="O486" s="72" t="s">
        <v>815</v>
      </c>
      <c r="P486" s="73" t="s">
        <v>33</v>
      </c>
      <c r="Q486" s="74">
        <v>2008</v>
      </c>
      <c r="R486" s="73" t="s">
        <v>135</v>
      </c>
      <c r="S486" s="72"/>
      <c r="T486" s="77" t="s">
        <v>34</v>
      </c>
      <c r="U486" s="76" t="s">
        <v>35</v>
      </c>
      <c r="V486" s="77" t="s">
        <v>36</v>
      </c>
      <c r="W486" s="77" t="s">
        <v>36</v>
      </c>
      <c r="X486" s="77" t="s">
        <v>37</v>
      </c>
      <c r="Y486" s="78" t="s">
        <v>38</v>
      </c>
      <c r="Z486" s="72"/>
      <c r="AA486" s="77">
        <v>736</v>
      </c>
      <c r="AB486" s="76" t="s">
        <v>35</v>
      </c>
      <c r="AC486" s="77" t="s">
        <v>36</v>
      </c>
      <c r="AD486" s="77" t="s">
        <v>36</v>
      </c>
      <c r="AE486" s="77">
        <v>36</v>
      </c>
      <c r="AF486" s="78" t="s">
        <v>209</v>
      </c>
      <c r="AG486" s="72"/>
      <c r="AH486" s="77">
        <v>4312724</v>
      </c>
      <c r="AI486" s="76" t="s">
        <v>52</v>
      </c>
      <c r="AJ486" s="76" t="s">
        <v>36</v>
      </c>
      <c r="AK486" t="str">
        <f>_xlfn.CONCAT(PlayerList[[#This Row],[First Name]]," ",PlayerList[[#This Row],[Surname]])</f>
        <v>Arthur Chu</v>
      </c>
      <c r="AM486" s="71">
        <f>PlayerList[[#This Row],[Code]]*1</f>
        <v>17247</v>
      </c>
      <c r="AN486" s="71" t="str">
        <f>VLOOKUP(PlayerList[[#This Row],[NZCF ID]],$AP$2:$AQ$3850,2,FALSE)</f>
        <v>M</v>
      </c>
      <c r="AP486" s="71">
        <v>15637</v>
      </c>
      <c r="AQ486" s="71" t="s">
        <v>29</v>
      </c>
    </row>
    <row r="487" spans="13:43" x14ac:dyDescent="0.3">
      <c r="M487" s="75">
        <v>20547</v>
      </c>
      <c r="N487" s="72" t="s">
        <v>814</v>
      </c>
      <c r="O487" s="72" t="s">
        <v>816</v>
      </c>
      <c r="P487" s="73" t="s">
        <v>33</v>
      </c>
      <c r="Q487" s="74">
        <v>2016</v>
      </c>
      <c r="R487" s="73" t="s">
        <v>135</v>
      </c>
      <c r="S487" s="72"/>
      <c r="T487" s="77" t="s">
        <v>34</v>
      </c>
      <c r="U487" s="76" t="s">
        <v>35</v>
      </c>
      <c r="V487" s="77" t="s">
        <v>36</v>
      </c>
      <c r="W487" s="77" t="s">
        <v>36</v>
      </c>
      <c r="X487" s="77" t="s">
        <v>37</v>
      </c>
      <c r="Y487" s="78" t="s">
        <v>38</v>
      </c>
      <c r="Z487" s="72"/>
      <c r="AA487" s="77">
        <v>400</v>
      </c>
      <c r="AB487" s="76" t="s">
        <v>35</v>
      </c>
      <c r="AC487" s="77">
        <v>3</v>
      </c>
      <c r="AD487" s="77">
        <v>16</v>
      </c>
      <c r="AE487" s="77">
        <v>78</v>
      </c>
      <c r="AF487" s="78" t="s">
        <v>4167</v>
      </c>
      <c r="AG487" s="72"/>
      <c r="AH487" s="77">
        <v>4330099</v>
      </c>
      <c r="AI487" s="76" t="s">
        <v>52</v>
      </c>
      <c r="AJ487" s="76" t="s">
        <v>36</v>
      </c>
      <c r="AK487" t="str">
        <f>_xlfn.CONCAT(PlayerList[[#This Row],[First Name]]," ",PlayerList[[#This Row],[Surname]])</f>
        <v>Hanshen Chu</v>
      </c>
      <c r="AM487" s="71">
        <f>PlayerList[[#This Row],[Code]]*1</f>
        <v>20547</v>
      </c>
      <c r="AN487" s="71" t="str">
        <f>VLOOKUP(PlayerList[[#This Row],[NZCF ID]],$AP$2:$AQ$3850,2,FALSE)</f>
        <v>M</v>
      </c>
      <c r="AP487" s="71">
        <v>17247</v>
      </c>
      <c r="AQ487" s="71" t="s">
        <v>29</v>
      </c>
    </row>
    <row r="488" spans="13:43" x14ac:dyDescent="0.3">
      <c r="M488" s="75">
        <v>20716</v>
      </c>
      <c r="N488" s="72" t="s">
        <v>814</v>
      </c>
      <c r="O488" s="72" t="s">
        <v>817</v>
      </c>
      <c r="P488" s="73" t="s">
        <v>33</v>
      </c>
      <c r="Q488" s="74">
        <v>1987</v>
      </c>
      <c r="R488" s="73" t="s">
        <v>35</v>
      </c>
      <c r="S488" s="72"/>
      <c r="T488" s="77" t="s">
        <v>34</v>
      </c>
      <c r="U488" s="76" t="s">
        <v>35</v>
      </c>
      <c r="V488" s="77" t="s">
        <v>36</v>
      </c>
      <c r="W488" s="77" t="s">
        <v>36</v>
      </c>
      <c r="X488" s="77" t="s">
        <v>37</v>
      </c>
      <c r="Y488" s="78" t="s">
        <v>38</v>
      </c>
      <c r="Z488" s="72"/>
      <c r="AA488" s="77">
        <v>655</v>
      </c>
      <c r="AB488" s="76" t="s">
        <v>50</v>
      </c>
      <c r="AC488" s="77" t="s">
        <v>36</v>
      </c>
      <c r="AD488" s="77" t="s">
        <v>36</v>
      </c>
      <c r="AE488" s="77">
        <v>5</v>
      </c>
      <c r="AF488" s="78" t="s">
        <v>39</v>
      </c>
      <c r="AG488" s="72"/>
      <c r="AH488" s="77">
        <v>4330285</v>
      </c>
      <c r="AI488" s="76" t="s">
        <v>52</v>
      </c>
      <c r="AJ488" s="76" t="s">
        <v>36</v>
      </c>
      <c r="AK488" t="str">
        <f>_xlfn.CONCAT(PlayerList[[#This Row],[First Name]]," ",PlayerList[[#This Row],[Surname]])</f>
        <v>Kin Hon Chu</v>
      </c>
      <c r="AM488" s="71">
        <f>PlayerList[[#This Row],[Code]]*1</f>
        <v>20716</v>
      </c>
      <c r="AN488" s="71" t="str">
        <f>VLOOKUP(PlayerList[[#This Row],[NZCF ID]],$AP$2:$AQ$3850,2,FALSE)</f>
        <v>M</v>
      </c>
      <c r="AP488" s="71">
        <v>20547</v>
      </c>
      <c r="AQ488" s="71" t="s">
        <v>29</v>
      </c>
    </row>
    <row r="489" spans="13:43" x14ac:dyDescent="0.3">
      <c r="M489" s="75">
        <v>19552</v>
      </c>
      <c r="N489" s="72" t="s">
        <v>814</v>
      </c>
      <c r="O489" s="72" t="s">
        <v>818</v>
      </c>
      <c r="P489" s="73" t="s">
        <v>33</v>
      </c>
      <c r="Q489" s="74">
        <v>2014</v>
      </c>
      <c r="R489" s="73" t="s">
        <v>135</v>
      </c>
      <c r="S489" s="72"/>
      <c r="T489" s="77" t="s">
        <v>34</v>
      </c>
      <c r="U489" s="76" t="s">
        <v>35</v>
      </c>
      <c r="V489" s="77" t="s">
        <v>36</v>
      </c>
      <c r="W489" s="77" t="s">
        <v>36</v>
      </c>
      <c r="X489" s="77" t="s">
        <v>37</v>
      </c>
      <c r="Y489" s="78" t="s">
        <v>38</v>
      </c>
      <c r="Z489" s="72"/>
      <c r="AA489" s="77">
        <v>400</v>
      </c>
      <c r="AB489" s="76" t="s">
        <v>50</v>
      </c>
      <c r="AC489" s="77" t="s">
        <v>36</v>
      </c>
      <c r="AD489" s="77" t="s">
        <v>36</v>
      </c>
      <c r="AE489" s="77">
        <v>6</v>
      </c>
      <c r="AF489" s="78" t="s">
        <v>96</v>
      </c>
      <c r="AG489" s="72"/>
      <c r="AH489" s="77" t="s">
        <v>69</v>
      </c>
      <c r="AI489" s="76" t="s">
        <v>52</v>
      </c>
      <c r="AJ489" s="76" t="s">
        <v>36</v>
      </c>
      <c r="AK489" t="str">
        <f>_xlfn.CONCAT(PlayerList[[#This Row],[First Name]]," ",PlayerList[[#This Row],[Surname]])</f>
        <v>Tianyi Chu</v>
      </c>
      <c r="AM489" s="71">
        <f>PlayerList[[#This Row],[Code]]*1</f>
        <v>19552</v>
      </c>
      <c r="AN489" s="71" t="str">
        <f>VLOOKUP(PlayerList[[#This Row],[NZCF ID]],$AP$2:$AQ$3850,2,FALSE)</f>
        <v>M</v>
      </c>
      <c r="AP489" s="71">
        <v>20716</v>
      </c>
      <c r="AQ489" s="71" t="s">
        <v>29</v>
      </c>
    </row>
    <row r="490" spans="13:43" x14ac:dyDescent="0.3">
      <c r="M490" s="75">
        <v>16120</v>
      </c>
      <c r="N490" s="72" t="s">
        <v>819</v>
      </c>
      <c r="O490" s="72" t="s">
        <v>820</v>
      </c>
      <c r="P490" s="73" t="s">
        <v>167</v>
      </c>
      <c r="Q490" s="74">
        <v>2007</v>
      </c>
      <c r="R490" s="73" t="s">
        <v>135</v>
      </c>
      <c r="S490" s="72"/>
      <c r="T490" s="77">
        <v>852</v>
      </c>
      <c r="U490" s="76" t="s">
        <v>50</v>
      </c>
      <c r="V490" s="77" t="s">
        <v>36</v>
      </c>
      <c r="W490" s="77" t="s">
        <v>36</v>
      </c>
      <c r="X490" s="77">
        <v>9</v>
      </c>
      <c r="Y490" s="78" t="s">
        <v>105</v>
      </c>
      <c r="Z490" s="72"/>
      <c r="AA490" s="77" t="s">
        <v>37</v>
      </c>
      <c r="AB490" s="76" t="s">
        <v>35</v>
      </c>
      <c r="AC490" s="77" t="s">
        <v>36</v>
      </c>
      <c r="AD490" s="77" t="s">
        <v>36</v>
      </c>
      <c r="AE490" s="77" t="s">
        <v>37</v>
      </c>
      <c r="AF490" s="78" t="s">
        <v>38</v>
      </c>
      <c r="AG490" s="72"/>
      <c r="AH490" s="77">
        <v>4315162</v>
      </c>
      <c r="AI490" s="76" t="s">
        <v>52</v>
      </c>
      <c r="AJ490" s="76" t="s">
        <v>36</v>
      </c>
      <c r="AK490" t="str">
        <f>_xlfn.CONCAT(PlayerList[[#This Row],[First Name]]," ",PlayerList[[#This Row],[Surname]])</f>
        <v>Daniel D Chua</v>
      </c>
      <c r="AM490" s="71">
        <f>PlayerList[[#This Row],[Code]]*1</f>
        <v>16120</v>
      </c>
      <c r="AN490" s="71" t="str">
        <f>VLOOKUP(PlayerList[[#This Row],[NZCF ID]],$AP$2:$AQ$3850,2,FALSE)</f>
        <v>M</v>
      </c>
      <c r="AP490" s="71">
        <v>19552</v>
      </c>
      <c r="AQ490" s="71" t="s">
        <v>29</v>
      </c>
    </row>
    <row r="491" spans="13:43" x14ac:dyDescent="0.3">
      <c r="M491" s="75">
        <v>16305</v>
      </c>
      <c r="N491" s="72" t="s">
        <v>821</v>
      </c>
      <c r="O491" s="72" t="s">
        <v>822</v>
      </c>
      <c r="P491" s="73" t="s">
        <v>426</v>
      </c>
      <c r="Q491" s="74">
        <v>1986</v>
      </c>
      <c r="R491" s="73" t="s">
        <v>35</v>
      </c>
      <c r="S491" s="72"/>
      <c r="T491" s="77" t="s">
        <v>34</v>
      </c>
      <c r="U491" s="76" t="s">
        <v>35</v>
      </c>
      <c r="V491" s="77" t="s">
        <v>36</v>
      </c>
      <c r="W491" s="77" t="s">
        <v>36</v>
      </c>
      <c r="X491" s="77" t="s">
        <v>37</v>
      </c>
      <c r="Y491" s="78" t="s">
        <v>38</v>
      </c>
      <c r="Z491" s="72"/>
      <c r="AA491" s="77">
        <v>1680</v>
      </c>
      <c r="AB491" s="76" t="s">
        <v>50</v>
      </c>
      <c r="AC491" s="77" t="s">
        <v>36</v>
      </c>
      <c r="AD491" s="77" t="s">
        <v>36</v>
      </c>
      <c r="AE491" s="77">
        <v>7</v>
      </c>
      <c r="AF491" s="78" t="s">
        <v>209</v>
      </c>
      <c r="AG491" s="72"/>
      <c r="AH491" s="77" t="s">
        <v>69</v>
      </c>
      <c r="AI491" s="76" t="s">
        <v>52</v>
      </c>
      <c r="AJ491" s="76" t="s">
        <v>36</v>
      </c>
      <c r="AK491" t="str">
        <f>_xlfn.CONCAT(PlayerList[[#This Row],[First Name]]," ",PlayerList[[#This Row],[Surname]])</f>
        <v>Pavlo Chudinov</v>
      </c>
      <c r="AM491" s="71">
        <f>PlayerList[[#This Row],[Code]]*1</f>
        <v>16305</v>
      </c>
      <c r="AN491" s="71" t="str">
        <f>VLOOKUP(PlayerList[[#This Row],[NZCF ID]],$AP$2:$AQ$3850,2,FALSE)</f>
        <v>M</v>
      </c>
      <c r="AP491" s="71">
        <v>16120</v>
      </c>
      <c r="AQ491" s="71" t="s">
        <v>29</v>
      </c>
    </row>
    <row r="492" spans="13:43" x14ac:dyDescent="0.3">
      <c r="M492" s="75">
        <v>17987</v>
      </c>
      <c r="N492" s="72" t="s">
        <v>823</v>
      </c>
      <c r="O492" s="72" t="s">
        <v>824</v>
      </c>
      <c r="P492" s="73" t="s">
        <v>83</v>
      </c>
      <c r="Q492" s="74">
        <v>1982</v>
      </c>
      <c r="R492" s="73" t="s">
        <v>35</v>
      </c>
      <c r="S492" s="72"/>
      <c r="T492" s="77">
        <v>1090</v>
      </c>
      <c r="U492" s="76" t="s">
        <v>50</v>
      </c>
      <c r="V492" s="77" t="s">
        <v>36</v>
      </c>
      <c r="W492" s="77" t="s">
        <v>36</v>
      </c>
      <c r="X492" s="77">
        <v>3</v>
      </c>
      <c r="Y492" s="78" t="s">
        <v>825</v>
      </c>
      <c r="Z492" s="72"/>
      <c r="AA492" s="77" t="s">
        <v>37</v>
      </c>
      <c r="AB492" s="76" t="s">
        <v>35</v>
      </c>
      <c r="AC492" s="77" t="s">
        <v>36</v>
      </c>
      <c r="AD492" s="77" t="s">
        <v>36</v>
      </c>
      <c r="AE492" s="77" t="s">
        <v>37</v>
      </c>
      <c r="AF492" s="78" t="s">
        <v>38</v>
      </c>
      <c r="AG492" s="72"/>
      <c r="AH492" s="77" t="s">
        <v>69</v>
      </c>
      <c r="AI492" s="76" t="s">
        <v>52</v>
      </c>
      <c r="AJ492" s="76" t="s">
        <v>36</v>
      </c>
      <c r="AK492" t="str">
        <f>_xlfn.CONCAT(PlayerList[[#This Row],[First Name]]," ",PlayerList[[#This Row],[Surname]])</f>
        <v>Praveen Kiran Chukkala</v>
      </c>
      <c r="AM492" s="71">
        <f>PlayerList[[#This Row],[Code]]*1</f>
        <v>17987</v>
      </c>
      <c r="AN492" s="71" t="str">
        <f>VLOOKUP(PlayerList[[#This Row],[NZCF ID]],$AP$2:$AQ$3850,2,FALSE)</f>
        <v>M</v>
      </c>
      <c r="AP492" s="71">
        <v>16305</v>
      </c>
      <c r="AQ492" s="71" t="s">
        <v>29</v>
      </c>
    </row>
    <row r="493" spans="13:43" x14ac:dyDescent="0.3">
      <c r="M493" s="75">
        <v>15543</v>
      </c>
      <c r="N493" s="72" t="s">
        <v>827</v>
      </c>
      <c r="O493" s="72" t="s">
        <v>661</v>
      </c>
      <c r="P493" s="73" t="s">
        <v>178</v>
      </c>
      <c r="Q493" s="74">
        <v>1967</v>
      </c>
      <c r="R493" s="73" t="s">
        <v>124</v>
      </c>
      <c r="S493" s="72"/>
      <c r="T493" s="77">
        <v>1368</v>
      </c>
      <c r="U493" s="76" t="s">
        <v>35</v>
      </c>
      <c r="V493" s="77" t="s">
        <v>36</v>
      </c>
      <c r="W493" s="77" t="s">
        <v>36</v>
      </c>
      <c r="X493" s="77">
        <v>48</v>
      </c>
      <c r="Y493" s="78" t="s">
        <v>60</v>
      </c>
      <c r="Z493" s="72"/>
      <c r="AA493" s="77" t="s">
        <v>37</v>
      </c>
      <c r="AB493" s="76" t="s">
        <v>35</v>
      </c>
      <c r="AC493" s="77" t="s">
        <v>36</v>
      </c>
      <c r="AD493" s="77" t="s">
        <v>36</v>
      </c>
      <c r="AE493" s="77" t="s">
        <v>37</v>
      </c>
      <c r="AF493" s="78" t="s">
        <v>38</v>
      </c>
      <c r="AG493" s="72"/>
      <c r="AH493" s="77" t="s">
        <v>69</v>
      </c>
      <c r="AI493" s="76" t="s">
        <v>52</v>
      </c>
      <c r="AJ493" s="76" t="s">
        <v>36</v>
      </c>
      <c r="AK493" t="str">
        <f>_xlfn.CONCAT(PlayerList[[#This Row],[First Name]]," ",PlayerList[[#This Row],[Surname]])</f>
        <v>Dean Church</v>
      </c>
      <c r="AM493" s="71">
        <f>PlayerList[[#This Row],[Code]]*1</f>
        <v>15543</v>
      </c>
      <c r="AN493" s="71" t="str">
        <f>VLOOKUP(PlayerList[[#This Row],[NZCF ID]],$AP$2:$AQ$3850,2,FALSE)</f>
        <v>M</v>
      </c>
      <c r="AP493" s="71">
        <v>17987</v>
      </c>
      <c r="AQ493" s="71" t="s">
        <v>29</v>
      </c>
    </row>
    <row r="494" spans="13:43" x14ac:dyDescent="0.3">
      <c r="M494" s="75">
        <v>17912</v>
      </c>
      <c r="N494" s="72" t="s">
        <v>828</v>
      </c>
      <c r="O494" s="72" t="s">
        <v>829</v>
      </c>
      <c r="P494" s="73" t="s">
        <v>127</v>
      </c>
      <c r="Q494" s="74">
        <v>2002</v>
      </c>
      <c r="R494" s="73" t="s">
        <v>35</v>
      </c>
      <c r="S494" s="72"/>
      <c r="T494" s="77" t="s">
        <v>34</v>
      </c>
      <c r="U494" s="76" t="s">
        <v>35</v>
      </c>
      <c r="V494" s="77" t="s">
        <v>36</v>
      </c>
      <c r="W494" s="77" t="s">
        <v>36</v>
      </c>
      <c r="X494" s="77" t="s">
        <v>37</v>
      </c>
      <c r="Y494" s="78" t="s">
        <v>38</v>
      </c>
      <c r="Z494" s="72"/>
      <c r="AA494" s="77">
        <v>1866</v>
      </c>
      <c r="AB494" s="76" t="s">
        <v>50</v>
      </c>
      <c r="AC494" s="77" t="s">
        <v>36</v>
      </c>
      <c r="AD494" s="77" t="s">
        <v>36</v>
      </c>
      <c r="AE494" s="77">
        <v>6</v>
      </c>
      <c r="AF494" s="78" t="s">
        <v>105</v>
      </c>
      <c r="AG494" s="72"/>
      <c r="AH494" s="77" t="s">
        <v>69</v>
      </c>
      <c r="AI494" s="76" t="s">
        <v>52</v>
      </c>
      <c r="AJ494" s="76" t="s">
        <v>36</v>
      </c>
      <c r="AK494" t="str">
        <f>_xlfn.CONCAT(PlayerList[[#This Row],[First Name]]," ",PlayerList[[#This Row],[Surname]])</f>
        <v>Solwyn Churcher</v>
      </c>
      <c r="AM494" s="71">
        <f>PlayerList[[#This Row],[Code]]*1</f>
        <v>17912</v>
      </c>
      <c r="AN494" s="71" t="str">
        <f>VLOOKUP(PlayerList[[#This Row],[NZCF ID]],$AP$2:$AQ$3850,2,FALSE)</f>
        <v>M</v>
      </c>
      <c r="AP494" s="71">
        <v>15543</v>
      </c>
      <c r="AQ494" s="71" t="s">
        <v>29</v>
      </c>
    </row>
    <row r="495" spans="13:43" x14ac:dyDescent="0.3">
      <c r="M495" s="75">
        <v>12604</v>
      </c>
      <c r="N495" s="72" t="s">
        <v>830</v>
      </c>
      <c r="O495" s="72" t="s">
        <v>831</v>
      </c>
      <c r="P495" s="73" t="s">
        <v>161</v>
      </c>
      <c r="Q495" s="74">
        <v>1959</v>
      </c>
      <c r="R495" s="73" t="s">
        <v>119</v>
      </c>
      <c r="S495" s="72"/>
      <c r="T495" s="77">
        <v>1555</v>
      </c>
      <c r="U495" s="76" t="s">
        <v>35</v>
      </c>
      <c r="V495" s="77" t="s">
        <v>36</v>
      </c>
      <c r="W495" s="77" t="s">
        <v>36</v>
      </c>
      <c r="X495" s="77">
        <v>184</v>
      </c>
      <c r="Y495" s="78" t="s">
        <v>60</v>
      </c>
      <c r="Z495" s="72"/>
      <c r="AA495" s="77">
        <v>1584</v>
      </c>
      <c r="AB495" s="76" t="s">
        <v>35</v>
      </c>
      <c r="AC495" s="77" t="s">
        <v>36</v>
      </c>
      <c r="AD495" s="77" t="s">
        <v>36</v>
      </c>
      <c r="AE495" s="77">
        <v>34</v>
      </c>
      <c r="AF495" s="78" t="s">
        <v>832</v>
      </c>
      <c r="AG495" s="72"/>
      <c r="AH495" s="77">
        <v>4302249</v>
      </c>
      <c r="AI495" s="76" t="s">
        <v>52</v>
      </c>
      <c r="AJ495" s="76" t="s">
        <v>36</v>
      </c>
      <c r="AK495" t="str">
        <f>_xlfn.CONCAT(PlayerList[[#This Row],[First Name]]," ",PlayerList[[#This Row],[Surname]])</f>
        <v>Douglas Churton</v>
      </c>
      <c r="AM495" s="71">
        <f>PlayerList[[#This Row],[Code]]*1</f>
        <v>12604</v>
      </c>
      <c r="AN495" s="71" t="str">
        <f>VLOOKUP(PlayerList[[#This Row],[NZCF ID]],$AP$2:$AQ$3850,2,FALSE)</f>
        <v>M</v>
      </c>
      <c r="AP495" s="71">
        <v>17912</v>
      </c>
      <c r="AQ495" s="71" t="s">
        <v>29</v>
      </c>
    </row>
    <row r="496" spans="13:43" x14ac:dyDescent="0.3">
      <c r="M496" s="75">
        <v>15636</v>
      </c>
      <c r="N496" s="72" t="s">
        <v>833</v>
      </c>
      <c r="O496" s="72" t="s">
        <v>739</v>
      </c>
      <c r="P496" s="73" t="s">
        <v>83</v>
      </c>
      <c r="Q496" s="74">
        <v>1977</v>
      </c>
      <c r="R496" s="73" t="s">
        <v>35</v>
      </c>
      <c r="S496" s="72"/>
      <c r="T496" s="77">
        <v>2008</v>
      </c>
      <c r="U496" s="76" t="s">
        <v>35</v>
      </c>
      <c r="V496" s="77">
        <v>2</v>
      </c>
      <c r="W496" s="77">
        <v>13</v>
      </c>
      <c r="X496" s="77">
        <v>440</v>
      </c>
      <c r="Y496" s="78" t="s">
        <v>4167</v>
      </c>
      <c r="Z496" s="72"/>
      <c r="AA496" s="77">
        <v>2093</v>
      </c>
      <c r="AB496" s="76" t="s">
        <v>35</v>
      </c>
      <c r="AC496" s="77" t="s">
        <v>36</v>
      </c>
      <c r="AD496" s="77" t="s">
        <v>36</v>
      </c>
      <c r="AE496" s="77">
        <v>18</v>
      </c>
      <c r="AF496" s="78" t="s">
        <v>51</v>
      </c>
      <c r="AG496" s="72"/>
      <c r="AH496" s="77">
        <v>5600197</v>
      </c>
      <c r="AI496" s="76" t="s">
        <v>834</v>
      </c>
      <c r="AJ496" s="76" t="s">
        <v>364</v>
      </c>
      <c r="AK496" t="str">
        <f>_xlfn.CONCAT(PlayerList[[#This Row],[First Name]]," ",PlayerList[[#This Row],[Surname]])</f>
        <v>David Cilia Vincenti</v>
      </c>
      <c r="AM496" s="71">
        <f>PlayerList[[#This Row],[Code]]*1</f>
        <v>15636</v>
      </c>
      <c r="AN496" s="71" t="str">
        <f>VLOOKUP(PlayerList[[#This Row],[NZCF ID]],$AP$2:$AQ$3850,2,FALSE)</f>
        <v>M</v>
      </c>
      <c r="AP496" s="71">
        <v>12604</v>
      </c>
      <c r="AQ496" s="71" t="s">
        <v>29</v>
      </c>
    </row>
    <row r="497" spans="13:43" x14ac:dyDescent="0.3">
      <c r="M497" s="75">
        <v>18677</v>
      </c>
      <c r="N497" s="72" t="s">
        <v>835</v>
      </c>
      <c r="O497" s="72" t="s">
        <v>836</v>
      </c>
      <c r="P497" s="73" t="s">
        <v>252</v>
      </c>
      <c r="Q497" s="74">
        <v>2013</v>
      </c>
      <c r="R497" s="73" t="s">
        <v>135</v>
      </c>
      <c r="S497" s="72"/>
      <c r="T497" s="77" t="s">
        <v>34</v>
      </c>
      <c r="U497" s="76" t="s">
        <v>35</v>
      </c>
      <c r="V497" s="77" t="s">
        <v>36</v>
      </c>
      <c r="W497" s="77" t="s">
        <v>36</v>
      </c>
      <c r="X497" s="77" t="s">
        <v>37</v>
      </c>
      <c r="Y497" s="78" t="s">
        <v>38</v>
      </c>
      <c r="Z497" s="72"/>
      <c r="AA497" s="77">
        <v>400</v>
      </c>
      <c r="AB497" s="76" t="s">
        <v>50</v>
      </c>
      <c r="AC497" s="77" t="s">
        <v>36</v>
      </c>
      <c r="AD497" s="77" t="s">
        <v>36</v>
      </c>
      <c r="AE497" s="77">
        <v>5</v>
      </c>
      <c r="AF497" s="78" t="s">
        <v>51</v>
      </c>
      <c r="AG497" s="72"/>
      <c r="AH497" s="77">
        <v>4320689</v>
      </c>
      <c r="AI497" s="76" t="s">
        <v>52</v>
      </c>
      <c r="AJ497" s="76" t="s">
        <v>36</v>
      </c>
      <c r="AK497" t="str">
        <f>_xlfn.CONCAT(PlayerList[[#This Row],[First Name]]," ",PlayerList[[#This Row],[Surname]])</f>
        <v>Elijah Cilicewa</v>
      </c>
      <c r="AM497" s="71">
        <f>PlayerList[[#This Row],[Code]]*1</f>
        <v>18677</v>
      </c>
      <c r="AN497" s="71" t="str">
        <f>VLOOKUP(PlayerList[[#This Row],[NZCF ID]],$AP$2:$AQ$3850,2,FALSE)</f>
        <v>M</v>
      </c>
      <c r="AP497" s="71">
        <v>15636</v>
      </c>
      <c r="AQ497" s="71" t="s">
        <v>29</v>
      </c>
    </row>
    <row r="498" spans="13:43" x14ac:dyDescent="0.3">
      <c r="M498" s="75">
        <v>18885</v>
      </c>
      <c r="N498" s="72" t="s">
        <v>837</v>
      </c>
      <c r="O498" s="72" t="s">
        <v>838</v>
      </c>
      <c r="P498" s="73" t="s">
        <v>178</v>
      </c>
      <c r="Q498" s="74">
        <v>1996</v>
      </c>
      <c r="R498" s="73" t="s">
        <v>35</v>
      </c>
      <c r="S498" s="72"/>
      <c r="T498" s="77">
        <v>1063</v>
      </c>
      <c r="U498" s="76" t="s">
        <v>35</v>
      </c>
      <c r="V498" s="77" t="s">
        <v>36</v>
      </c>
      <c r="W498" s="77" t="s">
        <v>36</v>
      </c>
      <c r="X498" s="77">
        <v>28</v>
      </c>
      <c r="Y498" s="78" t="s">
        <v>39</v>
      </c>
      <c r="Z498" s="72"/>
      <c r="AA498" s="77">
        <v>777</v>
      </c>
      <c r="AB498" s="76" t="s">
        <v>50</v>
      </c>
      <c r="AC498" s="77" t="s">
        <v>36</v>
      </c>
      <c r="AD498" s="77" t="s">
        <v>36</v>
      </c>
      <c r="AE498" s="77">
        <v>6</v>
      </c>
      <c r="AF498" s="78" t="s">
        <v>61</v>
      </c>
      <c r="AG498" s="72"/>
      <c r="AH498" s="77" t="s">
        <v>69</v>
      </c>
      <c r="AI498" s="76" t="s">
        <v>52</v>
      </c>
      <c r="AJ498" s="76" t="s">
        <v>36</v>
      </c>
      <c r="AK498" t="str">
        <f>_xlfn.CONCAT(PlayerList[[#This Row],[First Name]]," ",PlayerList[[#This Row],[Surname]])</f>
        <v>Nikita Clark</v>
      </c>
      <c r="AM498" s="71">
        <f>PlayerList[[#This Row],[Code]]*1</f>
        <v>18885</v>
      </c>
      <c r="AN498" s="71" t="str">
        <f>VLOOKUP(PlayerList[[#This Row],[NZCF ID]],$AP$2:$AQ$3850,2,FALSE)</f>
        <v>F</v>
      </c>
      <c r="AP498" s="71">
        <v>18677</v>
      </c>
      <c r="AQ498" s="71" t="s">
        <v>29</v>
      </c>
    </row>
    <row r="499" spans="13:43" x14ac:dyDescent="0.3">
      <c r="M499" s="75">
        <v>10796</v>
      </c>
      <c r="N499" s="72" t="s">
        <v>839</v>
      </c>
      <c r="O499" s="72" t="s">
        <v>840</v>
      </c>
      <c r="P499" s="73" t="s">
        <v>115</v>
      </c>
      <c r="Q499" s="74">
        <v>1941</v>
      </c>
      <c r="R499" s="73" t="s">
        <v>119</v>
      </c>
      <c r="S499" s="72"/>
      <c r="T499" s="77">
        <v>1437</v>
      </c>
      <c r="U499" s="76" t="s">
        <v>35</v>
      </c>
      <c r="V499" s="77" t="s">
        <v>36</v>
      </c>
      <c r="W499" s="77" t="s">
        <v>36</v>
      </c>
      <c r="X499" s="77">
        <v>512</v>
      </c>
      <c r="Y499" s="78" t="s">
        <v>84</v>
      </c>
      <c r="Z499" s="72"/>
      <c r="AA499" s="77">
        <v>1353</v>
      </c>
      <c r="AB499" s="76" t="s">
        <v>35</v>
      </c>
      <c r="AC499" s="77" t="s">
        <v>36</v>
      </c>
      <c r="AD499" s="77" t="s">
        <v>36</v>
      </c>
      <c r="AE499" s="77">
        <v>281</v>
      </c>
      <c r="AF499" s="78" t="s">
        <v>39</v>
      </c>
      <c r="AG499" s="72"/>
      <c r="AH499" s="77">
        <v>4302893</v>
      </c>
      <c r="AI499" s="76" t="s">
        <v>52</v>
      </c>
      <c r="AJ499" s="76" t="s">
        <v>36</v>
      </c>
      <c r="AK499" t="str">
        <f>_xlfn.CONCAT(PlayerList[[#This Row],[First Name]]," ",PlayerList[[#This Row],[Surname]])</f>
        <v>Robert D Clarkson</v>
      </c>
      <c r="AM499" s="71">
        <f>PlayerList[[#This Row],[Code]]*1</f>
        <v>10796</v>
      </c>
      <c r="AN499" s="71" t="str">
        <f>VLOOKUP(PlayerList[[#This Row],[NZCF ID]],$AP$2:$AQ$3850,2,FALSE)</f>
        <v>M</v>
      </c>
      <c r="AP499" s="71">
        <v>18885</v>
      </c>
      <c r="AQ499" s="71" t="s">
        <v>45</v>
      </c>
    </row>
    <row r="500" spans="13:43" x14ac:dyDescent="0.3">
      <c r="M500" s="75">
        <v>15760</v>
      </c>
      <c r="N500" s="72" t="s">
        <v>841</v>
      </c>
      <c r="O500" s="72" t="s">
        <v>208</v>
      </c>
      <c r="P500" s="73" t="s">
        <v>716</v>
      </c>
      <c r="Q500" s="74">
        <v>2005</v>
      </c>
      <c r="R500" s="73" t="s">
        <v>135</v>
      </c>
      <c r="S500" s="72"/>
      <c r="T500" s="77" t="s">
        <v>34</v>
      </c>
      <c r="U500" s="76" t="s">
        <v>35</v>
      </c>
      <c r="V500" s="77" t="s">
        <v>36</v>
      </c>
      <c r="W500" s="77" t="s">
        <v>36</v>
      </c>
      <c r="X500" s="77" t="s">
        <v>37</v>
      </c>
      <c r="Y500" s="78" t="s">
        <v>38</v>
      </c>
      <c r="Z500" s="72"/>
      <c r="AA500" s="77">
        <v>877</v>
      </c>
      <c r="AB500" s="76" t="s">
        <v>50</v>
      </c>
      <c r="AC500" s="77" t="s">
        <v>36</v>
      </c>
      <c r="AD500" s="77" t="s">
        <v>36</v>
      </c>
      <c r="AE500" s="77">
        <v>17</v>
      </c>
      <c r="AF500" s="78" t="s">
        <v>105</v>
      </c>
      <c r="AG500" s="72"/>
      <c r="AH500" s="77">
        <v>4309162</v>
      </c>
      <c r="AI500" s="76" t="s">
        <v>52</v>
      </c>
      <c r="AJ500" s="76" t="s">
        <v>36</v>
      </c>
      <c r="AK500" t="str">
        <f>_xlfn.CONCAT(PlayerList[[#This Row],[First Name]]," ",PlayerList[[#This Row],[Surname]])</f>
        <v>Alexander Clayton</v>
      </c>
      <c r="AM500" s="71">
        <f>PlayerList[[#This Row],[Code]]*1</f>
        <v>15760</v>
      </c>
      <c r="AN500" s="71" t="str">
        <f>VLOOKUP(PlayerList[[#This Row],[NZCF ID]],$AP$2:$AQ$3850,2,FALSE)</f>
        <v>M</v>
      </c>
      <c r="AP500" s="71">
        <v>10796</v>
      </c>
      <c r="AQ500" s="71" t="s">
        <v>29</v>
      </c>
    </row>
    <row r="501" spans="13:43" x14ac:dyDescent="0.3">
      <c r="M501" s="75">
        <v>18959</v>
      </c>
      <c r="N501" s="72" t="s">
        <v>842</v>
      </c>
      <c r="O501" s="72" t="s">
        <v>492</v>
      </c>
      <c r="P501" s="73" t="s">
        <v>161</v>
      </c>
      <c r="Q501" s="74">
        <v>2002</v>
      </c>
      <c r="R501" s="73" t="s">
        <v>35</v>
      </c>
      <c r="S501" s="72"/>
      <c r="T501" s="77">
        <v>1231</v>
      </c>
      <c r="U501" s="76" t="s">
        <v>50</v>
      </c>
      <c r="V501" s="77" t="s">
        <v>36</v>
      </c>
      <c r="W501" s="77" t="s">
        <v>36</v>
      </c>
      <c r="X501" s="77">
        <v>3</v>
      </c>
      <c r="Y501" s="78" t="s">
        <v>154</v>
      </c>
      <c r="Z501" s="72"/>
      <c r="AA501" s="77" t="s">
        <v>37</v>
      </c>
      <c r="AB501" s="76" t="s">
        <v>35</v>
      </c>
      <c r="AC501" s="77" t="s">
        <v>36</v>
      </c>
      <c r="AD501" s="77" t="s">
        <v>36</v>
      </c>
      <c r="AE501" s="77" t="s">
        <v>37</v>
      </c>
      <c r="AF501" s="78" t="s">
        <v>38</v>
      </c>
      <c r="AG501" s="72"/>
      <c r="AH501" s="77" t="s">
        <v>69</v>
      </c>
      <c r="AI501" s="76" t="s">
        <v>52</v>
      </c>
      <c r="AJ501" s="76" t="s">
        <v>36</v>
      </c>
      <c r="AK501" t="str">
        <f>_xlfn.CONCAT(PlayerList[[#This Row],[First Name]]," ",PlayerList[[#This Row],[Surname]])</f>
        <v>Aidan Cleary</v>
      </c>
      <c r="AM501" s="71">
        <f>PlayerList[[#This Row],[Code]]*1</f>
        <v>18959</v>
      </c>
      <c r="AN501" s="71" t="str">
        <f>VLOOKUP(PlayerList[[#This Row],[NZCF ID]],$AP$2:$AQ$3850,2,FALSE)</f>
        <v>M</v>
      </c>
      <c r="AP501" s="71">
        <v>15760</v>
      </c>
      <c r="AQ501" s="71" t="s">
        <v>29</v>
      </c>
    </row>
    <row r="502" spans="13:43" x14ac:dyDescent="0.3">
      <c r="M502" s="75">
        <v>19137</v>
      </c>
      <c r="N502" s="72" t="s">
        <v>843</v>
      </c>
      <c r="O502" s="72" t="s">
        <v>844</v>
      </c>
      <c r="P502" s="73" t="s">
        <v>426</v>
      </c>
      <c r="Q502" s="74">
        <v>2008</v>
      </c>
      <c r="R502" s="73" t="s">
        <v>135</v>
      </c>
      <c r="S502" s="72"/>
      <c r="T502" s="77">
        <v>1308</v>
      </c>
      <c r="U502" s="76" t="s">
        <v>50</v>
      </c>
      <c r="V502" s="77" t="s">
        <v>36</v>
      </c>
      <c r="W502" s="77" t="s">
        <v>36</v>
      </c>
      <c r="X502" s="77">
        <v>7</v>
      </c>
      <c r="Y502" s="78" t="s">
        <v>281</v>
      </c>
      <c r="Z502" s="72"/>
      <c r="AA502" s="77">
        <v>1251</v>
      </c>
      <c r="AB502" s="76" t="s">
        <v>50</v>
      </c>
      <c r="AC502" s="77" t="s">
        <v>36</v>
      </c>
      <c r="AD502" s="77" t="s">
        <v>36</v>
      </c>
      <c r="AE502" s="77">
        <v>12</v>
      </c>
      <c r="AF502" s="78" t="s">
        <v>75</v>
      </c>
      <c r="AG502" s="72"/>
      <c r="AH502" s="77">
        <v>4322126</v>
      </c>
      <c r="AI502" s="76" t="s">
        <v>52</v>
      </c>
      <c r="AJ502" s="76" t="s">
        <v>36</v>
      </c>
      <c r="AK502" t="str">
        <f>_xlfn.CONCAT(PlayerList[[#This Row],[First Name]]," ",PlayerList[[#This Row],[Surname]])</f>
        <v>Brock Clement</v>
      </c>
      <c r="AM502" s="71">
        <f>PlayerList[[#This Row],[Code]]*1</f>
        <v>19137</v>
      </c>
      <c r="AN502" s="71" t="str">
        <f>VLOOKUP(PlayerList[[#This Row],[NZCF ID]],$AP$2:$AQ$3850,2,FALSE)</f>
        <v>M</v>
      </c>
      <c r="AP502" s="71">
        <v>18959</v>
      </c>
      <c r="AQ502" s="71" t="s">
        <v>29</v>
      </c>
    </row>
    <row r="503" spans="13:43" x14ac:dyDescent="0.3">
      <c r="M503" s="75">
        <v>19564</v>
      </c>
      <c r="N503" s="72" t="s">
        <v>843</v>
      </c>
      <c r="O503" s="72" t="s">
        <v>826</v>
      </c>
      <c r="P503" s="73" t="s">
        <v>127</v>
      </c>
      <c r="Q503" s="74">
        <v>2008</v>
      </c>
      <c r="R503" s="73" t="s">
        <v>135</v>
      </c>
      <c r="S503" s="72"/>
      <c r="T503" s="77" t="s">
        <v>34</v>
      </c>
      <c r="U503" s="76" t="s">
        <v>35</v>
      </c>
      <c r="V503" s="77" t="s">
        <v>36</v>
      </c>
      <c r="W503" s="77" t="s">
        <v>36</v>
      </c>
      <c r="X503" s="77" t="s">
        <v>37</v>
      </c>
      <c r="Y503" s="78" t="s">
        <v>38</v>
      </c>
      <c r="Z503" s="72"/>
      <c r="AA503" s="77">
        <v>1134</v>
      </c>
      <c r="AB503" s="76" t="s">
        <v>50</v>
      </c>
      <c r="AC503" s="77" t="s">
        <v>36</v>
      </c>
      <c r="AD503" s="77" t="s">
        <v>36</v>
      </c>
      <c r="AE503" s="77">
        <v>5</v>
      </c>
      <c r="AF503" s="78" t="s">
        <v>281</v>
      </c>
      <c r="AG503" s="72"/>
      <c r="AH503" s="77">
        <v>4324463</v>
      </c>
      <c r="AI503" s="76" t="s">
        <v>52</v>
      </c>
      <c r="AJ503" s="76" t="s">
        <v>36</v>
      </c>
      <c r="AK503" t="str">
        <f>_xlfn.CONCAT(PlayerList[[#This Row],[First Name]]," ",PlayerList[[#This Row],[Surname]])</f>
        <v>Oliver Clement</v>
      </c>
      <c r="AM503" s="71">
        <f>PlayerList[[#This Row],[Code]]*1</f>
        <v>19564</v>
      </c>
      <c r="AN503" s="71" t="str">
        <f>VLOOKUP(PlayerList[[#This Row],[NZCF ID]],$AP$2:$AQ$3850,2,FALSE)</f>
        <v>M</v>
      </c>
      <c r="AP503" s="71">
        <v>19137</v>
      </c>
      <c r="AQ503" s="71" t="s">
        <v>29</v>
      </c>
    </row>
    <row r="504" spans="13:43" x14ac:dyDescent="0.3">
      <c r="M504" s="75">
        <v>18994</v>
      </c>
      <c r="N504" s="72" t="s">
        <v>845</v>
      </c>
      <c r="O504" s="72" t="s">
        <v>226</v>
      </c>
      <c r="P504" s="73" t="s">
        <v>74</v>
      </c>
      <c r="Q504" s="74">
        <v>1989</v>
      </c>
      <c r="R504" s="73" t="s">
        <v>35</v>
      </c>
      <c r="S504" s="72"/>
      <c r="T504" s="77">
        <v>922</v>
      </c>
      <c r="U504" s="76" t="s">
        <v>50</v>
      </c>
      <c r="V504" s="77" t="s">
        <v>36</v>
      </c>
      <c r="W504" s="77" t="s">
        <v>36</v>
      </c>
      <c r="X504" s="77">
        <v>16</v>
      </c>
      <c r="Y504" s="78" t="s">
        <v>154</v>
      </c>
      <c r="Z504" s="72"/>
      <c r="AA504" s="77">
        <v>956</v>
      </c>
      <c r="AB504" s="76" t="s">
        <v>50</v>
      </c>
      <c r="AC504" s="77" t="s">
        <v>36</v>
      </c>
      <c r="AD504" s="77" t="s">
        <v>36</v>
      </c>
      <c r="AE504" s="77">
        <v>7</v>
      </c>
      <c r="AF504" s="78" t="s">
        <v>75</v>
      </c>
      <c r="AG504" s="72"/>
      <c r="AH504" s="77">
        <v>110033509</v>
      </c>
      <c r="AI504" s="76" t="s">
        <v>52</v>
      </c>
      <c r="AJ504" s="76" t="s">
        <v>36</v>
      </c>
      <c r="AK504" t="str">
        <f>_xlfn.CONCAT(PlayerList[[#This Row],[First Name]]," ",PlayerList[[#This Row],[Surname]])</f>
        <v>Matthew Clifford</v>
      </c>
      <c r="AM504" s="71">
        <f>PlayerList[[#This Row],[Code]]*1</f>
        <v>18994</v>
      </c>
      <c r="AN504" s="71" t="str">
        <f>VLOOKUP(PlayerList[[#This Row],[NZCF ID]],$AP$2:$AQ$3850,2,FALSE)</f>
        <v>M</v>
      </c>
      <c r="AP504" s="71">
        <v>19564</v>
      </c>
      <c r="AQ504" s="71" t="s">
        <v>29</v>
      </c>
    </row>
    <row r="505" spans="13:43" x14ac:dyDescent="0.3">
      <c r="M505" s="75">
        <v>17540</v>
      </c>
      <c r="N505" s="72" t="s">
        <v>846</v>
      </c>
      <c r="O505" s="72" t="s">
        <v>847</v>
      </c>
      <c r="P505" s="73" t="s">
        <v>33</v>
      </c>
      <c r="Q505" s="74">
        <v>2006</v>
      </c>
      <c r="R505" s="73" t="s">
        <v>135</v>
      </c>
      <c r="S505" s="72"/>
      <c r="T505" s="77">
        <v>1107</v>
      </c>
      <c r="U505" s="76" t="s">
        <v>50</v>
      </c>
      <c r="V505" s="77" t="s">
        <v>36</v>
      </c>
      <c r="W505" s="77" t="s">
        <v>36</v>
      </c>
      <c r="X505" s="77">
        <v>12</v>
      </c>
      <c r="Y505" s="78" t="s">
        <v>105</v>
      </c>
      <c r="Z505" s="72"/>
      <c r="AA505" s="77">
        <v>818</v>
      </c>
      <c r="AB505" s="76" t="s">
        <v>50</v>
      </c>
      <c r="AC505" s="77" t="s">
        <v>36</v>
      </c>
      <c r="AD505" s="77" t="s">
        <v>36</v>
      </c>
      <c r="AE505" s="77">
        <v>13</v>
      </c>
      <c r="AF505" s="78" t="s">
        <v>232</v>
      </c>
      <c r="AG505" s="72"/>
      <c r="AH505" s="77">
        <v>4314280</v>
      </c>
      <c r="AI505" s="76" t="s">
        <v>52</v>
      </c>
      <c r="AJ505" s="76" t="s">
        <v>36</v>
      </c>
      <c r="AK505" t="str">
        <f>_xlfn.CONCAT(PlayerList[[#This Row],[First Name]]," ",PlayerList[[#This Row],[Surname]])</f>
        <v>Hein Michael Cloete</v>
      </c>
      <c r="AM505" s="71">
        <f>PlayerList[[#This Row],[Code]]*1</f>
        <v>17540</v>
      </c>
      <c r="AN505" s="71" t="str">
        <f>VLOOKUP(PlayerList[[#This Row],[NZCF ID]],$AP$2:$AQ$3850,2,FALSE)</f>
        <v>M</v>
      </c>
      <c r="AP505" s="71">
        <v>18994</v>
      </c>
      <c r="AQ505" s="71" t="s">
        <v>29</v>
      </c>
    </row>
    <row r="506" spans="13:43" x14ac:dyDescent="0.3">
      <c r="M506" s="75">
        <v>20861</v>
      </c>
      <c r="N506" s="72" t="s">
        <v>848</v>
      </c>
      <c r="O506" s="72" t="s">
        <v>141</v>
      </c>
      <c r="P506" s="73" t="s">
        <v>161</v>
      </c>
      <c r="Q506" s="74">
        <v>2016</v>
      </c>
      <c r="R506" s="73" t="s">
        <v>135</v>
      </c>
      <c r="S506" s="72"/>
      <c r="T506" s="77" t="s">
        <v>34</v>
      </c>
      <c r="U506" s="76" t="s">
        <v>35</v>
      </c>
      <c r="V506" s="77" t="s">
        <v>36</v>
      </c>
      <c r="W506" s="77" t="s">
        <v>36</v>
      </c>
      <c r="X506" s="77" t="s">
        <v>37</v>
      </c>
      <c r="Y506" s="78" t="s">
        <v>38</v>
      </c>
      <c r="Z506" s="72"/>
      <c r="AA506" s="77">
        <v>625</v>
      </c>
      <c r="AB506" s="76" t="s">
        <v>50</v>
      </c>
      <c r="AC506" s="77" t="s">
        <v>36</v>
      </c>
      <c r="AD506" s="77" t="s">
        <v>36</v>
      </c>
      <c r="AE506" s="77">
        <v>5</v>
      </c>
      <c r="AF506" s="78" t="s">
        <v>39</v>
      </c>
      <c r="AG506" s="72"/>
      <c r="AH506" s="77" t="s">
        <v>69</v>
      </c>
      <c r="AI506" s="76" t="s">
        <v>52</v>
      </c>
      <c r="AJ506" s="76" t="s">
        <v>36</v>
      </c>
      <c r="AK506" t="str">
        <f>_xlfn.CONCAT(PlayerList[[#This Row],[First Name]]," ",PlayerList[[#This Row],[Surname]])</f>
        <v>Michael Coade</v>
      </c>
      <c r="AM506" s="71">
        <f>PlayerList[[#This Row],[Code]]*1</f>
        <v>20861</v>
      </c>
      <c r="AN506" s="71" t="str">
        <f>VLOOKUP(PlayerList[[#This Row],[NZCF ID]],$AP$2:$AQ$3850,2,FALSE)</f>
        <v>M</v>
      </c>
      <c r="AP506" s="71">
        <v>17540</v>
      </c>
      <c r="AQ506" s="71" t="s">
        <v>29</v>
      </c>
    </row>
    <row r="507" spans="13:43" x14ac:dyDescent="0.3">
      <c r="M507" s="75">
        <v>16532</v>
      </c>
      <c r="N507" s="72" t="s">
        <v>849</v>
      </c>
      <c r="O507" s="72" t="s">
        <v>508</v>
      </c>
      <c r="P507" s="73" t="s">
        <v>83</v>
      </c>
      <c r="Q507" s="74">
        <v>2004</v>
      </c>
      <c r="R507" s="73" t="s">
        <v>35</v>
      </c>
      <c r="S507" s="72"/>
      <c r="T507" s="77">
        <v>1787</v>
      </c>
      <c r="U507" s="76" t="s">
        <v>35</v>
      </c>
      <c r="V507" s="77">
        <v>1</v>
      </c>
      <c r="W507" s="77">
        <v>2</v>
      </c>
      <c r="X507" s="77">
        <v>193</v>
      </c>
      <c r="Y507" s="78" t="s">
        <v>4167</v>
      </c>
      <c r="Z507" s="72"/>
      <c r="AA507" s="77">
        <v>1650</v>
      </c>
      <c r="AB507" s="76" t="s">
        <v>35</v>
      </c>
      <c r="AC507" s="77">
        <v>1</v>
      </c>
      <c r="AD507" s="77">
        <v>5</v>
      </c>
      <c r="AE507" s="77">
        <v>355</v>
      </c>
      <c r="AF507" s="78" t="s">
        <v>4167</v>
      </c>
      <c r="AG507" s="72"/>
      <c r="AH507" s="77">
        <v>4311540</v>
      </c>
      <c r="AI507" s="76" t="s">
        <v>52</v>
      </c>
      <c r="AJ507" s="76" t="s">
        <v>36</v>
      </c>
      <c r="AK507" t="str">
        <f>_xlfn.CONCAT(PlayerList[[#This Row],[First Name]]," ",PlayerList[[#This Row],[Surname]])</f>
        <v>Alex Coates</v>
      </c>
      <c r="AM507" s="71">
        <f>PlayerList[[#This Row],[Code]]*1</f>
        <v>16532</v>
      </c>
      <c r="AN507" s="71" t="str">
        <f>VLOOKUP(PlayerList[[#This Row],[NZCF ID]],$AP$2:$AQ$3850,2,FALSE)</f>
        <v>M</v>
      </c>
      <c r="AP507" s="71">
        <v>20861</v>
      </c>
      <c r="AQ507" s="71" t="s">
        <v>29</v>
      </c>
    </row>
    <row r="508" spans="13:43" x14ac:dyDescent="0.3">
      <c r="M508" s="75">
        <v>17029</v>
      </c>
      <c r="N508" s="72" t="s">
        <v>850</v>
      </c>
      <c r="O508" s="72" t="s">
        <v>511</v>
      </c>
      <c r="P508" s="73" t="s">
        <v>74</v>
      </c>
      <c r="Q508" s="74">
        <v>2008</v>
      </c>
      <c r="R508" s="73" t="s">
        <v>135</v>
      </c>
      <c r="S508" s="72"/>
      <c r="T508" s="77">
        <v>1683</v>
      </c>
      <c r="U508" s="76" t="s">
        <v>35</v>
      </c>
      <c r="V508" s="77" t="s">
        <v>36</v>
      </c>
      <c r="W508" s="77" t="s">
        <v>36</v>
      </c>
      <c r="X508" s="77">
        <v>42</v>
      </c>
      <c r="Y508" s="78" t="s">
        <v>281</v>
      </c>
      <c r="Z508" s="72"/>
      <c r="AA508" s="77">
        <v>1253</v>
      </c>
      <c r="AB508" s="76" t="s">
        <v>35</v>
      </c>
      <c r="AC508" s="77" t="s">
        <v>36</v>
      </c>
      <c r="AD508" s="77" t="s">
        <v>36</v>
      </c>
      <c r="AE508" s="77">
        <v>90</v>
      </c>
      <c r="AF508" s="78" t="s">
        <v>150</v>
      </c>
      <c r="AG508" s="72"/>
      <c r="AH508" s="77">
        <v>4313488</v>
      </c>
      <c r="AI508" s="76" t="s">
        <v>52</v>
      </c>
      <c r="AJ508" s="76" t="s">
        <v>36</v>
      </c>
      <c r="AK508" t="str">
        <f>_xlfn.CONCAT(PlayerList[[#This Row],[First Name]]," ",PlayerList[[#This Row],[Surname]])</f>
        <v>Victor Coen</v>
      </c>
      <c r="AM508" s="71">
        <f>PlayerList[[#This Row],[Code]]*1</f>
        <v>17029</v>
      </c>
      <c r="AN508" s="71" t="str">
        <f>VLOOKUP(PlayerList[[#This Row],[NZCF ID]],$AP$2:$AQ$3850,2,FALSE)</f>
        <v>M</v>
      </c>
      <c r="AP508" s="71">
        <v>16532</v>
      </c>
      <c r="AQ508" s="71" t="s">
        <v>29</v>
      </c>
    </row>
    <row r="509" spans="13:43" x14ac:dyDescent="0.3">
      <c r="M509" s="75">
        <v>18575</v>
      </c>
      <c r="N509" s="72" t="s">
        <v>851</v>
      </c>
      <c r="O509" s="72" t="s">
        <v>674</v>
      </c>
      <c r="P509" s="73" t="s">
        <v>33</v>
      </c>
      <c r="Q509" s="74">
        <v>2008</v>
      </c>
      <c r="R509" s="73" t="s">
        <v>135</v>
      </c>
      <c r="S509" s="72"/>
      <c r="T509" s="77" t="s">
        <v>34</v>
      </c>
      <c r="U509" s="76" t="s">
        <v>35</v>
      </c>
      <c r="V509" s="77" t="s">
        <v>36</v>
      </c>
      <c r="W509" s="77" t="s">
        <v>36</v>
      </c>
      <c r="X509" s="77" t="s">
        <v>37</v>
      </c>
      <c r="Y509" s="78" t="s">
        <v>38</v>
      </c>
      <c r="Z509" s="72"/>
      <c r="AA509" s="77">
        <v>833</v>
      </c>
      <c r="AB509" s="76" t="s">
        <v>50</v>
      </c>
      <c r="AC509" s="77" t="s">
        <v>36</v>
      </c>
      <c r="AD509" s="77" t="s">
        <v>36</v>
      </c>
      <c r="AE509" s="77">
        <v>13</v>
      </c>
      <c r="AF509" s="78" t="s">
        <v>84</v>
      </c>
      <c r="AG509" s="72"/>
      <c r="AH509" s="77" t="s">
        <v>69</v>
      </c>
      <c r="AI509" s="76" t="s">
        <v>52</v>
      </c>
      <c r="AJ509" s="76" t="s">
        <v>36</v>
      </c>
      <c r="AK509" t="str">
        <f>_xlfn.CONCAT(PlayerList[[#This Row],[First Name]]," ",PlayerList[[#This Row],[Surname]])</f>
        <v>Jayden Coetzee</v>
      </c>
      <c r="AM509" s="71">
        <f>PlayerList[[#This Row],[Code]]*1</f>
        <v>18575</v>
      </c>
      <c r="AN509" s="71" t="str">
        <f>VLOOKUP(PlayerList[[#This Row],[NZCF ID]],$AP$2:$AQ$3850,2,FALSE)</f>
        <v>M</v>
      </c>
      <c r="AP509" s="71">
        <v>17029</v>
      </c>
      <c r="AQ509" s="71" t="s">
        <v>29</v>
      </c>
    </row>
    <row r="510" spans="13:43" x14ac:dyDescent="0.3">
      <c r="M510" s="75">
        <v>20325</v>
      </c>
      <c r="N510" s="72" t="s">
        <v>852</v>
      </c>
      <c r="O510" s="72" t="s">
        <v>853</v>
      </c>
      <c r="P510" s="73" t="s">
        <v>74</v>
      </c>
      <c r="Q510" s="74">
        <v>2002</v>
      </c>
      <c r="R510" s="73" t="s">
        <v>35</v>
      </c>
      <c r="S510" s="72"/>
      <c r="T510" s="77" t="s">
        <v>34</v>
      </c>
      <c r="U510" s="76" t="s">
        <v>35</v>
      </c>
      <c r="V510" s="77" t="s">
        <v>36</v>
      </c>
      <c r="W510" s="77" t="s">
        <v>36</v>
      </c>
      <c r="X510" s="77" t="s">
        <v>37</v>
      </c>
      <c r="Y510" s="78" t="s">
        <v>38</v>
      </c>
      <c r="Z510" s="72"/>
      <c r="AA510" s="77">
        <v>919</v>
      </c>
      <c r="AB510" s="76" t="s">
        <v>50</v>
      </c>
      <c r="AC510" s="77" t="s">
        <v>36</v>
      </c>
      <c r="AD510" s="77" t="s">
        <v>36</v>
      </c>
      <c r="AE510" s="77">
        <v>9</v>
      </c>
      <c r="AF510" s="78" t="s">
        <v>150</v>
      </c>
      <c r="AG510" s="72"/>
      <c r="AH510" s="77">
        <v>527042553</v>
      </c>
      <c r="AI510" s="76" t="s">
        <v>854</v>
      </c>
      <c r="AJ510" s="76" t="s">
        <v>36</v>
      </c>
      <c r="AK510" t="str">
        <f>_xlfn.CONCAT(PlayerList[[#This Row],[First Name]]," ",PlayerList[[#This Row],[Surname]])</f>
        <v>Julian Coeurdassier</v>
      </c>
      <c r="AM510" s="71">
        <f>PlayerList[[#This Row],[Code]]*1</f>
        <v>20325</v>
      </c>
      <c r="AN510" s="71" t="str">
        <f>VLOOKUP(PlayerList[[#This Row],[NZCF ID]],$AP$2:$AQ$3850,2,FALSE)</f>
        <v>M</v>
      </c>
      <c r="AP510" s="71">
        <v>18575</v>
      </c>
      <c r="AQ510" s="71" t="s">
        <v>29</v>
      </c>
    </row>
    <row r="511" spans="13:43" x14ac:dyDescent="0.3">
      <c r="M511" s="75">
        <v>11436</v>
      </c>
      <c r="N511" s="72" t="s">
        <v>4221</v>
      </c>
      <c r="O511" s="72" t="s">
        <v>4222</v>
      </c>
      <c r="P511" s="73" t="s">
        <v>83</v>
      </c>
      <c r="Q511" s="74">
        <v>1968</v>
      </c>
      <c r="R511" s="73" t="s">
        <v>124</v>
      </c>
      <c r="S511" s="72"/>
      <c r="T511" s="77">
        <v>1763</v>
      </c>
      <c r="U511" s="76" t="s">
        <v>35</v>
      </c>
      <c r="V511" s="77" t="s">
        <v>36</v>
      </c>
      <c r="W511" s="77" t="s">
        <v>36</v>
      </c>
      <c r="X511" s="77">
        <v>110</v>
      </c>
      <c r="Y511" s="78" t="s">
        <v>530</v>
      </c>
      <c r="Z511" s="72"/>
      <c r="AA511" s="77">
        <v>1589</v>
      </c>
      <c r="AB511" s="76" t="s">
        <v>35</v>
      </c>
      <c r="AC511" s="77" t="s">
        <v>36</v>
      </c>
      <c r="AD511" s="77" t="s">
        <v>36</v>
      </c>
      <c r="AE511" s="77">
        <v>55</v>
      </c>
      <c r="AF511" s="78" t="s">
        <v>667</v>
      </c>
      <c r="AG511" s="72"/>
      <c r="AH511" s="77">
        <v>4305590</v>
      </c>
      <c r="AI511" s="76" t="s">
        <v>52</v>
      </c>
      <c r="AJ511" s="76" t="s">
        <v>36</v>
      </c>
      <c r="AK511" t="str">
        <f>_xlfn.CONCAT(PlayerList[[#This Row],[First Name]]," ",PlayerList[[#This Row],[Surname]])</f>
        <v>Philip G Coghini</v>
      </c>
      <c r="AM511" s="71">
        <f>PlayerList[[#This Row],[Code]]*1</f>
        <v>11436</v>
      </c>
      <c r="AN511" s="71" t="str">
        <f>VLOOKUP(PlayerList[[#This Row],[NZCF ID]],$AP$2:$AQ$3850,2,FALSE)</f>
        <v>M</v>
      </c>
      <c r="AP511" s="71">
        <v>20325</v>
      </c>
      <c r="AQ511" s="71" t="s">
        <v>29</v>
      </c>
    </row>
    <row r="512" spans="13:43" x14ac:dyDescent="0.3">
      <c r="M512" s="75">
        <v>22752</v>
      </c>
      <c r="N512" s="72" t="s">
        <v>855</v>
      </c>
      <c r="O512" s="72" t="s">
        <v>856</v>
      </c>
      <c r="P512" s="73" t="s">
        <v>33</v>
      </c>
      <c r="Q512" s="74">
        <v>2015</v>
      </c>
      <c r="R512" s="73" t="s">
        <v>135</v>
      </c>
      <c r="S512" s="72"/>
      <c r="T512" s="77" t="s">
        <v>34</v>
      </c>
      <c r="U512" s="76" t="s">
        <v>35</v>
      </c>
      <c r="V512" s="77" t="s">
        <v>36</v>
      </c>
      <c r="W512" s="77" t="s">
        <v>36</v>
      </c>
      <c r="X512" s="77" t="s">
        <v>37</v>
      </c>
      <c r="Y512" s="78" t="s">
        <v>38</v>
      </c>
      <c r="Z512" s="72"/>
      <c r="AA512" s="77">
        <v>649</v>
      </c>
      <c r="AB512" s="76" t="s">
        <v>50</v>
      </c>
      <c r="AC512" s="77" t="s">
        <v>36</v>
      </c>
      <c r="AD512" s="77" t="s">
        <v>36</v>
      </c>
      <c r="AE512" s="77">
        <v>7</v>
      </c>
      <c r="AF512" s="78" t="s">
        <v>84</v>
      </c>
      <c r="AG512" s="72"/>
      <c r="AH512" s="77" t="s">
        <v>69</v>
      </c>
      <c r="AI512" s="76" t="s">
        <v>52</v>
      </c>
      <c r="AJ512" s="76" t="s">
        <v>36</v>
      </c>
      <c r="AK512" t="str">
        <f>_xlfn.CONCAT(PlayerList[[#This Row],[First Name]]," ",PlayerList[[#This Row],[Surname]])</f>
        <v>Ofek Cohen</v>
      </c>
      <c r="AM512" s="71">
        <f>PlayerList[[#This Row],[Code]]*1</f>
        <v>22752</v>
      </c>
      <c r="AN512" s="71" t="str">
        <f>VLOOKUP(PlayerList[[#This Row],[NZCF ID]],$AP$2:$AQ$3850,2,FALSE)</f>
        <v>M</v>
      </c>
      <c r="AP512" s="71">
        <v>11436</v>
      </c>
      <c r="AQ512" s="71" t="s">
        <v>29</v>
      </c>
    </row>
    <row r="513" spans="13:43" x14ac:dyDescent="0.3">
      <c r="M513" s="75">
        <v>18916</v>
      </c>
      <c r="N513" s="72" t="s">
        <v>857</v>
      </c>
      <c r="O513" s="72" t="s">
        <v>661</v>
      </c>
      <c r="P513" s="73" t="s">
        <v>190</v>
      </c>
      <c r="Q513" s="74">
        <v>2015</v>
      </c>
      <c r="R513" s="73" t="s">
        <v>135</v>
      </c>
      <c r="S513" s="72"/>
      <c r="T513" s="77" t="s">
        <v>34</v>
      </c>
      <c r="U513" s="76" t="s">
        <v>35</v>
      </c>
      <c r="V513" s="77" t="s">
        <v>36</v>
      </c>
      <c r="W513" s="77" t="s">
        <v>36</v>
      </c>
      <c r="X513" s="77" t="s">
        <v>37</v>
      </c>
      <c r="Y513" s="78" t="s">
        <v>38</v>
      </c>
      <c r="Z513" s="72"/>
      <c r="AA513" s="77">
        <v>1145</v>
      </c>
      <c r="AB513" s="76" t="s">
        <v>50</v>
      </c>
      <c r="AC513" s="77" t="s">
        <v>36</v>
      </c>
      <c r="AD513" s="77" t="s">
        <v>36</v>
      </c>
      <c r="AE513" s="77">
        <v>12</v>
      </c>
      <c r="AF513" s="78" t="s">
        <v>61</v>
      </c>
      <c r="AG513" s="72"/>
      <c r="AH513" s="77" t="s">
        <v>69</v>
      </c>
      <c r="AI513" s="76" t="s">
        <v>52</v>
      </c>
      <c r="AJ513" s="76" t="s">
        <v>36</v>
      </c>
      <c r="AK513" t="str">
        <f>_xlfn.CONCAT(PlayerList[[#This Row],[First Name]]," ",PlayerList[[#This Row],[Surname]])</f>
        <v>Dean Coleman</v>
      </c>
      <c r="AM513" s="71">
        <f>PlayerList[[#This Row],[Code]]*1</f>
        <v>18916</v>
      </c>
      <c r="AN513" s="71" t="str">
        <f>VLOOKUP(PlayerList[[#This Row],[NZCF ID]],$AP$2:$AQ$3850,2,FALSE)</f>
        <v>M</v>
      </c>
      <c r="AP513" s="71">
        <v>22752</v>
      </c>
      <c r="AQ513" s="71" t="s">
        <v>29</v>
      </c>
    </row>
    <row r="514" spans="13:43" x14ac:dyDescent="0.3">
      <c r="M514" s="75">
        <v>11274</v>
      </c>
      <c r="N514" s="72" t="s">
        <v>857</v>
      </c>
      <c r="O514" s="72" t="s">
        <v>858</v>
      </c>
      <c r="P514" s="73" t="s">
        <v>252</v>
      </c>
      <c r="Q514" s="74">
        <v>1960</v>
      </c>
      <c r="R514" s="73" t="s">
        <v>119</v>
      </c>
      <c r="S514" s="72"/>
      <c r="T514" s="77">
        <v>1124</v>
      </c>
      <c r="U514" s="76" t="s">
        <v>35</v>
      </c>
      <c r="V514" s="77">
        <v>1</v>
      </c>
      <c r="W514" s="77">
        <v>8</v>
      </c>
      <c r="X514" s="77">
        <v>234</v>
      </c>
      <c r="Y514" s="78" t="s">
        <v>4167</v>
      </c>
      <c r="Z514" s="72"/>
      <c r="AA514" s="77">
        <v>987</v>
      </c>
      <c r="AB514" s="76" t="s">
        <v>35</v>
      </c>
      <c r="AC514" s="77">
        <v>1</v>
      </c>
      <c r="AD514" s="77">
        <v>6</v>
      </c>
      <c r="AE514" s="77">
        <v>55</v>
      </c>
      <c r="AF514" s="78" t="s">
        <v>4167</v>
      </c>
      <c r="AG514" s="72"/>
      <c r="AH514" s="77" t="s">
        <v>69</v>
      </c>
      <c r="AI514" s="76" t="s">
        <v>52</v>
      </c>
      <c r="AJ514" s="76" t="s">
        <v>36</v>
      </c>
      <c r="AK514" t="str">
        <f>_xlfn.CONCAT(PlayerList[[#This Row],[First Name]]," ",PlayerList[[#This Row],[Surname]])</f>
        <v>Graeme Coleman</v>
      </c>
      <c r="AM514" s="71">
        <f>PlayerList[[#This Row],[Code]]*1</f>
        <v>11274</v>
      </c>
      <c r="AN514" s="71" t="str">
        <f>VLOOKUP(PlayerList[[#This Row],[NZCF ID]],$AP$2:$AQ$3850,2,FALSE)</f>
        <v>M</v>
      </c>
      <c r="AP514" s="71">
        <v>18916</v>
      </c>
      <c r="AQ514" s="71" t="s">
        <v>29</v>
      </c>
    </row>
    <row r="515" spans="13:43" x14ac:dyDescent="0.3">
      <c r="M515" s="75">
        <v>17299</v>
      </c>
      <c r="N515" s="72" t="s">
        <v>857</v>
      </c>
      <c r="O515" s="72" t="s">
        <v>403</v>
      </c>
      <c r="P515" s="73" t="s">
        <v>252</v>
      </c>
      <c r="Q515" s="74">
        <v>1993</v>
      </c>
      <c r="R515" s="73" t="s">
        <v>35</v>
      </c>
      <c r="S515" s="72"/>
      <c r="T515" s="77">
        <v>701</v>
      </c>
      <c r="U515" s="76" t="s">
        <v>50</v>
      </c>
      <c r="V515" s="77" t="s">
        <v>36</v>
      </c>
      <c r="W515" s="77" t="s">
        <v>36</v>
      </c>
      <c r="X515" s="77">
        <v>5</v>
      </c>
      <c r="Y515" s="78" t="s">
        <v>90</v>
      </c>
      <c r="Z515" s="72"/>
      <c r="AA515" s="77" t="s">
        <v>37</v>
      </c>
      <c r="AB515" s="76" t="s">
        <v>35</v>
      </c>
      <c r="AC515" s="77" t="s">
        <v>36</v>
      </c>
      <c r="AD515" s="77" t="s">
        <v>36</v>
      </c>
      <c r="AE515" s="77" t="s">
        <v>37</v>
      </c>
      <c r="AF515" s="78" t="s">
        <v>38</v>
      </c>
      <c r="AG515" s="72"/>
      <c r="AH515" s="77" t="s">
        <v>69</v>
      </c>
      <c r="AI515" s="76" t="s">
        <v>52</v>
      </c>
      <c r="AJ515" s="76" t="s">
        <v>36</v>
      </c>
      <c r="AK515" t="str">
        <f>_xlfn.CONCAT(PlayerList[[#This Row],[First Name]]," ",PlayerList[[#This Row],[Surname]])</f>
        <v>Nicholas Coleman</v>
      </c>
      <c r="AM515" s="71">
        <f>PlayerList[[#This Row],[Code]]*1</f>
        <v>17299</v>
      </c>
      <c r="AN515" s="71" t="str">
        <f>VLOOKUP(PlayerList[[#This Row],[NZCF ID]],$AP$2:$AQ$3850,2,FALSE)</f>
        <v>M</v>
      </c>
      <c r="AP515" s="71">
        <v>11274</v>
      </c>
      <c r="AQ515" s="71" t="s">
        <v>29</v>
      </c>
    </row>
    <row r="516" spans="13:43" x14ac:dyDescent="0.3">
      <c r="M516" s="75">
        <v>18460</v>
      </c>
      <c r="N516" s="72" t="s">
        <v>857</v>
      </c>
      <c r="O516" s="72" t="s">
        <v>859</v>
      </c>
      <c r="P516" s="73" t="s">
        <v>190</v>
      </c>
      <c r="Q516" s="74">
        <v>1970</v>
      </c>
      <c r="R516" s="73" t="s">
        <v>124</v>
      </c>
      <c r="S516" s="72"/>
      <c r="T516" s="77">
        <v>1561</v>
      </c>
      <c r="U516" s="76" t="s">
        <v>35</v>
      </c>
      <c r="V516" s="77" t="s">
        <v>36</v>
      </c>
      <c r="W516" s="77" t="s">
        <v>36</v>
      </c>
      <c r="X516" s="77">
        <v>39</v>
      </c>
      <c r="Y516" s="78" t="s">
        <v>84</v>
      </c>
      <c r="Z516" s="72"/>
      <c r="AA516" s="77">
        <v>1352</v>
      </c>
      <c r="AB516" s="76" t="s">
        <v>35</v>
      </c>
      <c r="AC516" s="77" t="s">
        <v>36</v>
      </c>
      <c r="AD516" s="77" t="s">
        <v>36</v>
      </c>
      <c r="AE516" s="77">
        <v>25</v>
      </c>
      <c r="AF516" s="78" t="s">
        <v>60</v>
      </c>
      <c r="AG516" s="72"/>
      <c r="AH516" s="77">
        <v>4319443</v>
      </c>
      <c r="AI516" s="76" t="s">
        <v>52</v>
      </c>
      <c r="AJ516" s="76" t="s">
        <v>36</v>
      </c>
      <c r="AK516" t="str">
        <f>_xlfn.CONCAT(PlayerList[[#This Row],[First Name]]," ",PlayerList[[#This Row],[Surname]])</f>
        <v>Phil Coleman</v>
      </c>
      <c r="AM516" s="71">
        <f>PlayerList[[#This Row],[Code]]*1</f>
        <v>18460</v>
      </c>
      <c r="AN516" s="71" t="str">
        <f>VLOOKUP(PlayerList[[#This Row],[NZCF ID]],$AP$2:$AQ$3850,2,FALSE)</f>
        <v>M</v>
      </c>
      <c r="AP516" s="71">
        <v>17299</v>
      </c>
      <c r="AQ516" s="71" t="s">
        <v>29</v>
      </c>
    </row>
    <row r="517" spans="13:43" x14ac:dyDescent="0.3">
      <c r="M517" s="75">
        <v>18917</v>
      </c>
      <c r="N517" s="72" t="s">
        <v>857</v>
      </c>
      <c r="O517" s="72" t="s">
        <v>860</v>
      </c>
      <c r="P517" s="73" t="s">
        <v>190</v>
      </c>
      <c r="Q517" s="74">
        <v>2012</v>
      </c>
      <c r="R517" s="73" t="s">
        <v>135</v>
      </c>
      <c r="S517" s="72"/>
      <c r="T517" s="77">
        <v>1443</v>
      </c>
      <c r="U517" s="76" t="s">
        <v>50</v>
      </c>
      <c r="V517" s="77" t="s">
        <v>36</v>
      </c>
      <c r="W517" s="77" t="s">
        <v>36</v>
      </c>
      <c r="X517" s="77">
        <v>16</v>
      </c>
      <c r="Y517" s="78" t="s">
        <v>61</v>
      </c>
      <c r="Z517" s="72"/>
      <c r="AA517" s="77">
        <v>1222</v>
      </c>
      <c r="AB517" s="76" t="s">
        <v>50</v>
      </c>
      <c r="AC517" s="77" t="s">
        <v>36</v>
      </c>
      <c r="AD517" s="77" t="s">
        <v>36</v>
      </c>
      <c r="AE517" s="77">
        <v>13</v>
      </c>
      <c r="AF517" s="78" t="s">
        <v>60</v>
      </c>
      <c r="AG517" s="72"/>
      <c r="AH517" s="77">
        <v>4323823</v>
      </c>
      <c r="AI517" s="76" t="s">
        <v>52</v>
      </c>
      <c r="AJ517" s="76" t="s">
        <v>36</v>
      </c>
      <c r="AK517" t="str">
        <f>_xlfn.CONCAT(PlayerList[[#This Row],[First Name]]," ",PlayerList[[#This Row],[Surname]])</f>
        <v>Samantha Coleman</v>
      </c>
      <c r="AM517" s="71">
        <f>PlayerList[[#This Row],[Code]]*1</f>
        <v>18917</v>
      </c>
      <c r="AN517" s="71" t="str">
        <f>VLOOKUP(PlayerList[[#This Row],[NZCF ID]],$AP$2:$AQ$3850,2,FALSE)</f>
        <v>F</v>
      </c>
      <c r="AP517" s="71">
        <v>18460</v>
      </c>
      <c r="AQ517" s="71" t="s">
        <v>29</v>
      </c>
    </row>
    <row r="518" spans="13:43" x14ac:dyDescent="0.3">
      <c r="M518" s="75">
        <v>18501</v>
      </c>
      <c r="N518" s="72" t="s">
        <v>861</v>
      </c>
      <c r="O518" s="72" t="s">
        <v>862</v>
      </c>
      <c r="P518" s="73" t="s">
        <v>121</v>
      </c>
      <c r="Q518" s="74">
        <v>2013</v>
      </c>
      <c r="R518" s="73" t="s">
        <v>135</v>
      </c>
      <c r="S518" s="72"/>
      <c r="T518" s="77">
        <v>981</v>
      </c>
      <c r="U518" s="76" t="s">
        <v>50</v>
      </c>
      <c r="V518" s="77" t="s">
        <v>36</v>
      </c>
      <c r="W518" s="77" t="s">
        <v>36</v>
      </c>
      <c r="X518" s="77">
        <v>7</v>
      </c>
      <c r="Y518" s="78" t="s">
        <v>173</v>
      </c>
      <c r="Z518" s="72"/>
      <c r="AA518" s="77">
        <v>1003</v>
      </c>
      <c r="AB518" s="76" t="s">
        <v>35</v>
      </c>
      <c r="AC518" s="77" t="s">
        <v>36</v>
      </c>
      <c r="AD518" s="77" t="s">
        <v>36</v>
      </c>
      <c r="AE518" s="77">
        <v>28</v>
      </c>
      <c r="AF518" s="78" t="s">
        <v>61</v>
      </c>
      <c r="AG518" s="72"/>
      <c r="AH518" s="77">
        <v>4320824</v>
      </c>
      <c r="AI518" s="76" t="s">
        <v>52</v>
      </c>
      <c r="AJ518" s="76" t="s">
        <v>36</v>
      </c>
      <c r="AK518" t="str">
        <f>_xlfn.CONCAT(PlayerList[[#This Row],[First Name]]," ",PlayerList[[#This Row],[Surname]])</f>
        <v>Catherine Coles</v>
      </c>
      <c r="AM518" s="71">
        <f>PlayerList[[#This Row],[Code]]*1</f>
        <v>18501</v>
      </c>
      <c r="AN518" s="71" t="str">
        <f>VLOOKUP(PlayerList[[#This Row],[NZCF ID]],$AP$2:$AQ$3850,2,FALSE)</f>
        <v>F</v>
      </c>
      <c r="AP518" s="71">
        <v>18917</v>
      </c>
      <c r="AQ518" s="71" t="s">
        <v>45</v>
      </c>
    </row>
    <row r="519" spans="13:43" x14ac:dyDescent="0.3">
      <c r="M519" s="75">
        <v>20876</v>
      </c>
      <c r="N519" s="72" t="s">
        <v>861</v>
      </c>
      <c r="O519" s="72" t="s">
        <v>421</v>
      </c>
      <c r="P519" s="73" t="s">
        <v>33</v>
      </c>
      <c r="Q519" s="74">
        <v>2015</v>
      </c>
      <c r="R519" s="73" t="s">
        <v>135</v>
      </c>
      <c r="S519" s="72"/>
      <c r="T519" s="77" t="s">
        <v>34</v>
      </c>
      <c r="U519" s="76" t="s">
        <v>35</v>
      </c>
      <c r="V519" s="77" t="s">
        <v>36</v>
      </c>
      <c r="W519" s="77" t="s">
        <v>36</v>
      </c>
      <c r="X519" s="77" t="s">
        <v>37</v>
      </c>
      <c r="Y519" s="78" t="s">
        <v>38</v>
      </c>
      <c r="Z519" s="72"/>
      <c r="AA519" s="77">
        <v>912</v>
      </c>
      <c r="AB519" s="76" t="s">
        <v>50</v>
      </c>
      <c r="AC519" s="77">
        <v>1</v>
      </c>
      <c r="AD519" s="77">
        <v>6</v>
      </c>
      <c r="AE519" s="77">
        <v>18</v>
      </c>
      <c r="AF519" s="78" t="s">
        <v>4167</v>
      </c>
      <c r="AG519" s="72"/>
      <c r="AH519" s="77">
        <v>4332814</v>
      </c>
      <c r="AI519" s="76" t="s">
        <v>52</v>
      </c>
      <c r="AJ519" s="76" t="s">
        <v>36</v>
      </c>
      <c r="AK519" t="str">
        <f>_xlfn.CONCAT(PlayerList[[#This Row],[First Name]]," ",PlayerList[[#This Row],[Surname]])</f>
        <v>Daniel Coles</v>
      </c>
      <c r="AM519" s="71">
        <f>PlayerList[[#This Row],[Code]]*1</f>
        <v>20876</v>
      </c>
      <c r="AN519" s="71" t="str">
        <f>VLOOKUP(PlayerList[[#This Row],[NZCF ID]],$AP$2:$AQ$3850,2,FALSE)</f>
        <v>M</v>
      </c>
      <c r="AP519" s="71">
        <v>18501</v>
      </c>
      <c r="AQ519" s="71" t="s">
        <v>45</v>
      </c>
    </row>
    <row r="520" spans="13:43" x14ac:dyDescent="0.3">
      <c r="M520" s="75">
        <v>18493</v>
      </c>
      <c r="N520" s="72" t="s">
        <v>861</v>
      </c>
      <c r="O520" s="72" t="s">
        <v>863</v>
      </c>
      <c r="P520" s="73" t="s">
        <v>121</v>
      </c>
      <c r="Q520" s="74">
        <v>2011</v>
      </c>
      <c r="R520" s="73" t="s">
        <v>135</v>
      </c>
      <c r="S520" s="72"/>
      <c r="T520" s="77">
        <v>1069</v>
      </c>
      <c r="U520" s="76" t="s">
        <v>50</v>
      </c>
      <c r="V520" s="77" t="s">
        <v>36</v>
      </c>
      <c r="W520" s="77" t="s">
        <v>36</v>
      </c>
      <c r="X520" s="77">
        <v>7</v>
      </c>
      <c r="Y520" s="78" t="s">
        <v>173</v>
      </c>
      <c r="Z520" s="72"/>
      <c r="AA520" s="77">
        <v>960</v>
      </c>
      <c r="AB520" s="76" t="s">
        <v>35</v>
      </c>
      <c r="AC520" s="77" t="s">
        <v>36</v>
      </c>
      <c r="AD520" s="77" t="s">
        <v>36</v>
      </c>
      <c r="AE520" s="77">
        <v>41</v>
      </c>
      <c r="AF520" s="78" t="s">
        <v>61</v>
      </c>
      <c r="AG520" s="72"/>
      <c r="AH520" s="77">
        <v>4320832</v>
      </c>
      <c r="AI520" s="76" t="s">
        <v>52</v>
      </c>
      <c r="AJ520" s="76" t="s">
        <v>36</v>
      </c>
      <c r="AK520" t="str">
        <f>_xlfn.CONCAT(PlayerList[[#This Row],[First Name]]," ",PlayerList[[#This Row],[Surname]])</f>
        <v>Samuel Coles</v>
      </c>
      <c r="AM520" s="71">
        <f>PlayerList[[#This Row],[Code]]*1</f>
        <v>18493</v>
      </c>
      <c r="AN520" s="71" t="str">
        <f>VLOOKUP(PlayerList[[#This Row],[NZCF ID]],$AP$2:$AQ$3850,2,FALSE)</f>
        <v>M</v>
      </c>
      <c r="AP520" s="71">
        <v>20876</v>
      </c>
      <c r="AQ520" s="71" t="s">
        <v>29</v>
      </c>
    </row>
    <row r="521" spans="13:43" x14ac:dyDescent="0.3">
      <c r="M521" s="75">
        <v>16565</v>
      </c>
      <c r="N521" s="72" t="s">
        <v>4223</v>
      </c>
      <c r="O521" s="72" t="s">
        <v>416</v>
      </c>
      <c r="P521" s="73" t="s">
        <v>74</v>
      </c>
      <c r="Q521" s="74">
        <v>2008</v>
      </c>
      <c r="R521" s="73" t="s">
        <v>135</v>
      </c>
      <c r="S521" s="72"/>
      <c r="T521" s="77" t="s">
        <v>34</v>
      </c>
      <c r="U521" s="76" t="s">
        <v>35</v>
      </c>
      <c r="V521" s="77" t="s">
        <v>36</v>
      </c>
      <c r="W521" s="77" t="s">
        <v>36</v>
      </c>
      <c r="X521" s="77" t="s">
        <v>37</v>
      </c>
      <c r="Y521" s="78" t="s">
        <v>38</v>
      </c>
      <c r="Z521" s="72"/>
      <c r="AA521" s="77">
        <v>975</v>
      </c>
      <c r="AB521" s="76" t="s">
        <v>35</v>
      </c>
      <c r="AC521" s="77" t="s">
        <v>36</v>
      </c>
      <c r="AD521" s="77" t="s">
        <v>36</v>
      </c>
      <c r="AE521" s="77">
        <v>22</v>
      </c>
      <c r="AF521" s="78" t="s">
        <v>560</v>
      </c>
      <c r="AG521" s="72"/>
      <c r="AH521" s="77">
        <v>4309928</v>
      </c>
      <c r="AI521" s="76" t="s">
        <v>52</v>
      </c>
      <c r="AJ521" s="76" t="s">
        <v>36</v>
      </c>
      <c r="AK521" t="str">
        <f>_xlfn.CONCAT(PlayerList[[#This Row],[First Name]]," ",PlayerList[[#This Row],[Surname]])</f>
        <v>Noah Collier</v>
      </c>
      <c r="AM521" s="71">
        <f>PlayerList[[#This Row],[Code]]*1</f>
        <v>16565</v>
      </c>
      <c r="AN521" s="71" t="str">
        <f>VLOOKUP(PlayerList[[#This Row],[NZCF ID]],$AP$2:$AQ$3850,2,FALSE)</f>
        <v>M</v>
      </c>
      <c r="AP521" s="71">
        <v>18493</v>
      </c>
      <c r="AQ521" s="71" t="s">
        <v>29</v>
      </c>
    </row>
    <row r="522" spans="13:43" x14ac:dyDescent="0.3">
      <c r="M522" s="75">
        <v>15841</v>
      </c>
      <c r="N522" s="72" t="s">
        <v>4224</v>
      </c>
      <c r="O522" s="72" t="s">
        <v>508</v>
      </c>
      <c r="P522" s="73" t="s">
        <v>83</v>
      </c>
      <c r="Q522" s="74">
        <v>2002</v>
      </c>
      <c r="R522" s="73" t="s">
        <v>35</v>
      </c>
      <c r="S522" s="72"/>
      <c r="T522" s="77">
        <v>917</v>
      </c>
      <c r="U522" s="76" t="s">
        <v>35</v>
      </c>
      <c r="V522" s="77" t="s">
        <v>36</v>
      </c>
      <c r="W522" s="77" t="s">
        <v>36</v>
      </c>
      <c r="X522" s="77">
        <v>57</v>
      </c>
      <c r="Y522" s="78" t="s">
        <v>896</v>
      </c>
      <c r="Z522" s="72"/>
      <c r="AA522" s="77" t="s">
        <v>37</v>
      </c>
      <c r="AB522" s="76" t="s">
        <v>35</v>
      </c>
      <c r="AC522" s="77" t="s">
        <v>36</v>
      </c>
      <c r="AD522" s="77" t="s">
        <v>36</v>
      </c>
      <c r="AE522" s="77" t="s">
        <v>37</v>
      </c>
      <c r="AF522" s="78" t="s">
        <v>38</v>
      </c>
      <c r="AG522" s="72"/>
      <c r="AH522" s="77" t="s">
        <v>69</v>
      </c>
      <c r="AI522" s="76" t="s">
        <v>52</v>
      </c>
      <c r="AJ522" s="76" t="s">
        <v>36</v>
      </c>
      <c r="AK522" t="str">
        <f>_xlfn.CONCAT(PlayerList[[#This Row],[First Name]]," ",PlayerList[[#This Row],[Surname]])</f>
        <v>Alex Collings</v>
      </c>
      <c r="AM522" s="71">
        <f>PlayerList[[#This Row],[Code]]*1</f>
        <v>15841</v>
      </c>
      <c r="AN522" s="71" t="str">
        <f>VLOOKUP(PlayerList[[#This Row],[NZCF ID]],$AP$2:$AQ$3850,2,FALSE)</f>
        <v>M</v>
      </c>
      <c r="AP522" s="71">
        <v>16565</v>
      </c>
      <c r="AQ522" s="71" t="s">
        <v>29</v>
      </c>
    </row>
    <row r="523" spans="13:43" x14ac:dyDescent="0.3">
      <c r="M523" s="75">
        <v>22923</v>
      </c>
      <c r="N523" s="72" t="s">
        <v>4225</v>
      </c>
      <c r="O523" s="72" t="s">
        <v>4226</v>
      </c>
      <c r="P523" s="73" t="s">
        <v>33</v>
      </c>
      <c r="Q523" s="74">
        <v>2012</v>
      </c>
      <c r="R523" s="73" t="s">
        <v>135</v>
      </c>
      <c r="S523" s="72"/>
      <c r="T523" s="77" t="s">
        <v>34</v>
      </c>
      <c r="U523" s="76" t="s">
        <v>35</v>
      </c>
      <c r="V523" s="77" t="s">
        <v>36</v>
      </c>
      <c r="W523" s="77" t="s">
        <v>36</v>
      </c>
      <c r="X523" s="77" t="s">
        <v>37</v>
      </c>
      <c r="Y523" s="78" t="s">
        <v>38</v>
      </c>
      <c r="Z523" s="72"/>
      <c r="AA523" s="77">
        <v>732</v>
      </c>
      <c r="AB523" s="76" t="s">
        <v>50</v>
      </c>
      <c r="AC523" s="77">
        <v>1</v>
      </c>
      <c r="AD523" s="77">
        <v>6</v>
      </c>
      <c r="AE523" s="77">
        <v>6</v>
      </c>
      <c r="AF523" s="78" t="s">
        <v>4167</v>
      </c>
      <c r="AG523" s="72"/>
      <c r="AH523" s="77">
        <v>4333292</v>
      </c>
      <c r="AI523" s="76" t="s">
        <v>52</v>
      </c>
      <c r="AJ523" s="76" t="s">
        <v>36</v>
      </c>
      <c r="AK523" t="str">
        <f>_xlfn.CONCAT(PlayerList[[#This Row],[First Name]]," ",PlayerList[[#This Row],[Surname]])</f>
        <v>Madison Collins</v>
      </c>
      <c r="AM523" s="71">
        <f>PlayerList[[#This Row],[Code]]*1</f>
        <v>22923</v>
      </c>
      <c r="AN523" s="71" t="str">
        <f>VLOOKUP(PlayerList[[#This Row],[NZCF ID]],$AP$2:$AQ$3850,2,FALSE)</f>
        <v>F</v>
      </c>
      <c r="AP523" s="71">
        <v>15841</v>
      </c>
      <c r="AQ523" s="71" t="s">
        <v>29</v>
      </c>
    </row>
    <row r="524" spans="13:43" x14ac:dyDescent="0.3">
      <c r="M524" s="75">
        <v>17609</v>
      </c>
      <c r="N524" s="72" t="s">
        <v>864</v>
      </c>
      <c r="O524" s="72" t="s">
        <v>365</v>
      </c>
      <c r="P524" s="73" t="s">
        <v>33</v>
      </c>
      <c r="Q524" s="74">
        <v>1998</v>
      </c>
      <c r="R524" s="73" t="s">
        <v>35</v>
      </c>
      <c r="S524" s="72"/>
      <c r="T524" s="77">
        <v>1390</v>
      </c>
      <c r="U524" s="76" t="s">
        <v>50</v>
      </c>
      <c r="V524" s="77" t="s">
        <v>36</v>
      </c>
      <c r="W524" s="77" t="s">
        <v>36</v>
      </c>
      <c r="X524" s="77">
        <v>6</v>
      </c>
      <c r="Y524" s="78" t="s">
        <v>232</v>
      </c>
      <c r="Z524" s="72"/>
      <c r="AA524" s="77" t="s">
        <v>37</v>
      </c>
      <c r="AB524" s="76" t="s">
        <v>35</v>
      </c>
      <c r="AC524" s="77" t="s">
        <v>36</v>
      </c>
      <c r="AD524" s="77" t="s">
        <v>36</v>
      </c>
      <c r="AE524" s="77" t="s">
        <v>37</v>
      </c>
      <c r="AF524" s="78" t="s">
        <v>38</v>
      </c>
      <c r="AG524" s="72"/>
      <c r="AH524" s="77">
        <v>4314719</v>
      </c>
      <c r="AI524" s="76" t="s">
        <v>52</v>
      </c>
      <c r="AJ524" s="76" t="s">
        <v>36</v>
      </c>
      <c r="AK524" t="str">
        <f>_xlfn.CONCAT(PlayerList[[#This Row],[First Name]]," ",PlayerList[[#This Row],[Surname]])</f>
        <v>Jack Collinson</v>
      </c>
      <c r="AM524" s="71">
        <f>PlayerList[[#This Row],[Code]]*1</f>
        <v>17609</v>
      </c>
      <c r="AN524" s="71" t="str">
        <f>VLOOKUP(PlayerList[[#This Row],[NZCF ID]],$AP$2:$AQ$3850,2,FALSE)</f>
        <v>M</v>
      </c>
      <c r="AP524" s="71">
        <v>22923</v>
      </c>
      <c r="AQ524" s="71" t="s">
        <v>45</v>
      </c>
    </row>
    <row r="525" spans="13:43" x14ac:dyDescent="0.3">
      <c r="M525" s="75">
        <v>17549</v>
      </c>
      <c r="N525" s="72" t="s">
        <v>865</v>
      </c>
      <c r="O525" s="72" t="s">
        <v>704</v>
      </c>
      <c r="P525" s="73" t="s">
        <v>33</v>
      </c>
      <c r="Q525" s="74">
        <v>1998</v>
      </c>
      <c r="R525" s="73" t="s">
        <v>35</v>
      </c>
      <c r="S525" s="72"/>
      <c r="T525" s="77" t="s">
        <v>34</v>
      </c>
      <c r="U525" s="76" t="s">
        <v>35</v>
      </c>
      <c r="V525" s="77" t="s">
        <v>36</v>
      </c>
      <c r="W525" s="77" t="s">
        <v>36</v>
      </c>
      <c r="X525" s="77" t="s">
        <v>37</v>
      </c>
      <c r="Y525" s="78" t="s">
        <v>38</v>
      </c>
      <c r="Z525" s="72"/>
      <c r="AA525" s="77">
        <v>526</v>
      </c>
      <c r="AB525" s="76" t="s">
        <v>50</v>
      </c>
      <c r="AC525" s="77" t="s">
        <v>36</v>
      </c>
      <c r="AD525" s="77" t="s">
        <v>36</v>
      </c>
      <c r="AE525" s="77">
        <v>7</v>
      </c>
      <c r="AF525" s="78" t="s">
        <v>209</v>
      </c>
      <c r="AG525" s="72"/>
      <c r="AH525" s="77">
        <v>4314298</v>
      </c>
      <c r="AI525" s="76" t="s">
        <v>52</v>
      </c>
      <c r="AJ525" s="76" t="s">
        <v>36</v>
      </c>
      <c r="AK525" t="str">
        <f>_xlfn.CONCAT(PlayerList[[#This Row],[First Name]]," ",PlayerList[[#This Row],[Surname]])</f>
        <v>Josh Commons</v>
      </c>
      <c r="AM525" s="71">
        <f>PlayerList[[#This Row],[Code]]*1</f>
        <v>17549</v>
      </c>
      <c r="AN525" s="71" t="str">
        <f>VLOOKUP(PlayerList[[#This Row],[NZCF ID]],$AP$2:$AQ$3850,2,FALSE)</f>
        <v>M</v>
      </c>
      <c r="AP525" s="71">
        <v>17609</v>
      </c>
      <c r="AQ525" s="71" t="s">
        <v>29</v>
      </c>
    </row>
    <row r="526" spans="13:43" x14ac:dyDescent="0.3">
      <c r="M526" s="75">
        <v>18499</v>
      </c>
      <c r="N526" s="72" t="s">
        <v>866</v>
      </c>
      <c r="O526" s="72" t="s">
        <v>867</v>
      </c>
      <c r="P526" s="73" t="s">
        <v>33</v>
      </c>
      <c r="Q526" s="74">
        <v>2013</v>
      </c>
      <c r="R526" s="73" t="s">
        <v>135</v>
      </c>
      <c r="S526" s="72"/>
      <c r="T526" s="77">
        <v>987</v>
      </c>
      <c r="U526" s="76" t="s">
        <v>50</v>
      </c>
      <c r="V526" s="77" t="s">
        <v>36</v>
      </c>
      <c r="W526" s="77" t="s">
        <v>36</v>
      </c>
      <c r="X526" s="77">
        <v>7</v>
      </c>
      <c r="Y526" s="78" t="s">
        <v>173</v>
      </c>
      <c r="Z526" s="72"/>
      <c r="AA526" s="77">
        <v>400</v>
      </c>
      <c r="AB526" s="76" t="s">
        <v>50</v>
      </c>
      <c r="AC526" s="77" t="s">
        <v>36</v>
      </c>
      <c r="AD526" s="77" t="s">
        <v>36</v>
      </c>
      <c r="AE526" s="77">
        <v>15</v>
      </c>
      <c r="AF526" s="78" t="s">
        <v>173</v>
      </c>
      <c r="AG526" s="72"/>
      <c r="AH526" s="77">
        <v>4320840</v>
      </c>
      <c r="AI526" s="76" t="s">
        <v>52</v>
      </c>
      <c r="AJ526" s="76" t="s">
        <v>36</v>
      </c>
      <c r="AK526" t="str">
        <f>_xlfn.CONCAT(PlayerList[[#This Row],[First Name]]," ",PlayerList[[#This Row],[Surname]])</f>
        <v>Rose Connon</v>
      </c>
      <c r="AM526" s="71">
        <f>PlayerList[[#This Row],[Code]]*1</f>
        <v>18499</v>
      </c>
      <c r="AN526" s="71" t="str">
        <f>VLOOKUP(PlayerList[[#This Row],[NZCF ID]],$AP$2:$AQ$3850,2,FALSE)</f>
        <v>F</v>
      </c>
      <c r="AP526" s="71">
        <v>17549</v>
      </c>
      <c r="AQ526" s="71" t="s">
        <v>29</v>
      </c>
    </row>
    <row r="527" spans="13:43" x14ac:dyDescent="0.3">
      <c r="M527" s="75">
        <v>18214</v>
      </c>
      <c r="N527" s="72" t="s">
        <v>868</v>
      </c>
      <c r="O527" s="72" t="s">
        <v>869</v>
      </c>
      <c r="P527" s="73" t="s">
        <v>3204</v>
      </c>
      <c r="Q527" s="74">
        <v>1948</v>
      </c>
      <c r="R527" s="73" t="s">
        <v>119</v>
      </c>
      <c r="S527" s="72"/>
      <c r="T527" s="77">
        <v>653</v>
      </c>
      <c r="U527" s="76" t="s">
        <v>50</v>
      </c>
      <c r="V527" s="77">
        <v>1</v>
      </c>
      <c r="W527" s="77">
        <v>5</v>
      </c>
      <c r="X527" s="77">
        <v>5</v>
      </c>
      <c r="Y527" s="78" t="s">
        <v>4167</v>
      </c>
      <c r="Z527" s="72"/>
      <c r="AA527" s="77">
        <v>838</v>
      </c>
      <c r="AB527" s="76" t="s">
        <v>50</v>
      </c>
      <c r="AC527" s="77" t="s">
        <v>36</v>
      </c>
      <c r="AD527" s="77" t="s">
        <v>36</v>
      </c>
      <c r="AE527" s="77">
        <v>12</v>
      </c>
      <c r="AF527" s="78" t="s">
        <v>154</v>
      </c>
      <c r="AG527" s="72"/>
      <c r="AH527" s="77" t="s">
        <v>69</v>
      </c>
      <c r="AI527" s="76" t="s">
        <v>52</v>
      </c>
      <c r="AJ527" s="76" t="s">
        <v>36</v>
      </c>
      <c r="AK527" t="str">
        <f>_xlfn.CONCAT(PlayerList[[#This Row],[First Name]]," ",PlayerList[[#This Row],[Surname]])</f>
        <v>Linus Constable</v>
      </c>
      <c r="AM527" s="71">
        <f>PlayerList[[#This Row],[Code]]*1</f>
        <v>18214</v>
      </c>
      <c r="AN527" s="71" t="str">
        <f>VLOOKUP(PlayerList[[#This Row],[NZCF ID]],$AP$2:$AQ$3850,2,FALSE)</f>
        <v>M</v>
      </c>
      <c r="AP527" s="71">
        <v>18499</v>
      </c>
      <c r="AQ527" s="71" t="s">
        <v>45</v>
      </c>
    </row>
    <row r="528" spans="13:43" x14ac:dyDescent="0.3">
      <c r="M528" s="75">
        <v>20599</v>
      </c>
      <c r="N528" s="72" t="s">
        <v>870</v>
      </c>
      <c r="O528" s="72" t="s">
        <v>871</v>
      </c>
      <c r="P528" s="73" t="s">
        <v>335</v>
      </c>
      <c r="Q528" s="74">
        <v>2013</v>
      </c>
      <c r="R528" s="73" t="s">
        <v>135</v>
      </c>
      <c r="S528" s="72"/>
      <c r="T528" s="77" t="s">
        <v>34</v>
      </c>
      <c r="U528" s="76" t="s">
        <v>35</v>
      </c>
      <c r="V528" s="77" t="s">
        <v>36</v>
      </c>
      <c r="W528" s="77" t="s">
        <v>36</v>
      </c>
      <c r="X528" s="77" t="s">
        <v>37</v>
      </c>
      <c r="Y528" s="78" t="s">
        <v>38</v>
      </c>
      <c r="Z528" s="72"/>
      <c r="AA528" s="77">
        <v>806</v>
      </c>
      <c r="AB528" s="76" t="s">
        <v>50</v>
      </c>
      <c r="AC528" s="77" t="s">
        <v>36</v>
      </c>
      <c r="AD528" s="77" t="s">
        <v>36</v>
      </c>
      <c r="AE528" s="77">
        <v>10</v>
      </c>
      <c r="AF528" s="78" t="s">
        <v>61</v>
      </c>
      <c r="AG528" s="72"/>
      <c r="AH528" s="77">
        <v>4329856</v>
      </c>
      <c r="AI528" s="76" t="s">
        <v>52</v>
      </c>
      <c r="AJ528" s="76" t="s">
        <v>36</v>
      </c>
      <c r="AK528" t="str">
        <f>_xlfn.CONCAT(PlayerList[[#This Row],[First Name]]," ",PlayerList[[#This Row],[Surname]])</f>
        <v>Atticus Cook</v>
      </c>
      <c r="AM528" s="71">
        <f>PlayerList[[#This Row],[Code]]*1</f>
        <v>20599</v>
      </c>
      <c r="AN528" s="71" t="str">
        <f>VLOOKUP(PlayerList[[#This Row],[NZCF ID]],$AP$2:$AQ$3850,2,FALSE)</f>
        <v>M</v>
      </c>
      <c r="AP528" s="71">
        <v>18214</v>
      </c>
      <c r="AQ528" s="71" t="s">
        <v>29</v>
      </c>
    </row>
    <row r="529" spans="13:43" x14ac:dyDescent="0.3">
      <c r="M529" s="75">
        <v>17085</v>
      </c>
      <c r="N529" s="72" t="s">
        <v>872</v>
      </c>
      <c r="O529" s="72" t="s">
        <v>873</v>
      </c>
      <c r="P529" s="73" t="s">
        <v>83</v>
      </c>
      <c r="Q529" s="74">
        <v>2005</v>
      </c>
      <c r="R529" s="73" t="s">
        <v>135</v>
      </c>
      <c r="S529" s="72"/>
      <c r="T529" s="77">
        <v>1530</v>
      </c>
      <c r="U529" s="76" t="s">
        <v>35</v>
      </c>
      <c r="V529" s="77" t="s">
        <v>36</v>
      </c>
      <c r="W529" s="77" t="s">
        <v>36</v>
      </c>
      <c r="X529" s="77">
        <v>109</v>
      </c>
      <c r="Y529" s="78" t="s">
        <v>154</v>
      </c>
      <c r="Z529" s="72"/>
      <c r="AA529" s="77">
        <v>1309</v>
      </c>
      <c r="AB529" s="76" t="s">
        <v>35</v>
      </c>
      <c r="AC529" s="77" t="s">
        <v>36</v>
      </c>
      <c r="AD529" s="77" t="s">
        <v>36</v>
      </c>
      <c r="AE529" s="77">
        <v>67</v>
      </c>
      <c r="AF529" s="78" t="s">
        <v>75</v>
      </c>
      <c r="AG529" s="72"/>
      <c r="AH529" s="77">
        <v>4314611</v>
      </c>
      <c r="AI529" s="76" t="s">
        <v>52</v>
      </c>
      <c r="AJ529" s="76" t="s">
        <v>36</v>
      </c>
      <c r="AK529" t="str">
        <f>_xlfn.CONCAT(PlayerList[[#This Row],[First Name]]," ",PlayerList[[#This Row],[Surname]])</f>
        <v>Xandi Cooke</v>
      </c>
      <c r="AM529" s="71">
        <f>PlayerList[[#This Row],[Code]]*1</f>
        <v>17085</v>
      </c>
      <c r="AN529" s="71" t="str">
        <f>VLOOKUP(PlayerList[[#This Row],[NZCF ID]],$AP$2:$AQ$3850,2,FALSE)</f>
        <v>M</v>
      </c>
      <c r="AP529" s="71">
        <v>20599</v>
      </c>
      <c r="AQ529" s="71" t="s">
        <v>29</v>
      </c>
    </row>
    <row r="530" spans="13:43" x14ac:dyDescent="0.3">
      <c r="M530" s="75">
        <v>15883</v>
      </c>
      <c r="N530" s="72" t="s">
        <v>4227</v>
      </c>
      <c r="O530" s="72" t="s">
        <v>4228</v>
      </c>
      <c r="P530" s="73" t="s">
        <v>187</v>
      </c>
      <c r="Q530" s="74">
        <v>1952</v>
      </c>
      <c r="R530" s="73" t="s">
        <v>119</v>
      </c>
      <c r="S530" s="72"/>
      <c r="T530" s="77" t="s">
        <v>34</v>
      </c>
      <c r="U530" s="76" t="s">
        <v>35</v>
      </c>
      <c r="V530" s="77" t="s">
        <v>36</v>
      </c>
      <c r="W530" s="77" t="s">
        <v>36</v>
      </c>
      <c r="X530" s="77" t="s">
        <v>37</v>
      </c>
      <c r="Y530" s="78" t="s">
        <v>38</v>
      </c>
      <c r="Z530" s="72"/>
      <c r="AA530" s="77">
        <v>1183</v>
      </c>
      <c r="AB530" s="76" t="s">
        <v>35</v>
      </c>
      <c r="AC530" s="77" t="s">
        <v>36</v>
      </c>
      <c r="AD530" s="77" t="s">
        <v>36</v>
      </c>
      <c r="AE530" s="77">
        <v>60</v>
      </c>
      <c r="AF530" s="78" t="s">
        <v>896</v>
      </c>
      <c r="AG530" s="72"/>
      <c r="AH530" s="77">
        <v>4305418</v>
      </c>
      <c r="AI530" s="76" t="s">
        <v>52</v>
      </c>
      <c r="AJ530" s="76" t="s">
        <v>36</v>
      </c>
      <c r="AK530" t="str">
        <f>_xlfn.CONCAT(PlayerList[[#This Row],[First Name]]," ",PlayerList[[#This Row],[Surname]])</f>
        <v>Erik Cookson</v>
      </c>
      <c r="AM530" s="71">
        <f>PlayerList[[#This Row],[Code]]*1</f>
        <v>15883</v>
      </c>
      <c r="AN530" s="71" t="str">
        <f>VLOOKUP(PlayerList[[#This Row],[NZCF ID]],$AP$2:$AQ$3850,2,FALSE)</f>
        <v>M</v>
      </c>
      <c r="AP530" s="71">
        <v>17085</v>
      </c>
      <c r="AQ530" s="71" t="s">
        <v>29</v>
      </c>
    </row>
    <row r="531" spans="13:43" x14ac:dyDescent="0.3">
      <c r="M531" s="75">
        <v>19358</v>
      </c>
      <c r="N531" s="72" t="s">
        <v>874</v>
      </c>
      <c r="O531" s="72" t="s">
        <v>675</v>
      </c>
      <c r="P531" s="73" t="s">
        <v>442</v>
      </c>
      <c r="Q531" s="74">
        <v>2006</v>
      </c>
      <c r="R531" s="73" t="s">
        <v>135</v>
      </c>
      <c r="S531" s="72"/>
      <c r="T531" s="77">
        <v>1451</v>
      </c>
      <c r="U531" s="76" t="s">
        <v>50</v>
      </c>
      <c r="V531" s="77" t="s">
        <v>36</v>
      </c>
      <c r="W531" s="77" t="s">
        <v>36</v>
      </c>
      <c r="X531" s="77">
        <v>4</v>
      </c>
      <c r="Y531" s="78" t="s">
        <v>169</v>
      </c>
      <c r="Z531" s="72"/>
      <c r="AA531" s="77">
        <v>1402</v>
      </c>
      <c r="AB531" s="76" t="s">
        <v>50</v>
      </c>
      <c r="AC531" s="77" t="s">
        <v>36</v>
      </c>
      <c r="AD531" s="77" t="s">
        <v>36</v>
      </c>
      <c r="AE531" s="77">
        <v>14</v>
      </c>
      <c r="AF531" s="78" t="s">
        <v>150</v>
      </c>
      <c r="AG531" s="72"/>
      <c r="AH531" s="77">
        <v>4325710</v>
      </c>
      <c r="AI531" s="76" t="s">
        <v>52</v>
      </c>
      <c r="AJ531" s="76" t="s">
        <v>36</v>
      </c>
      <c r="AK531" t="str">
        <f>_xlfn.CONCAT(PlayerList[[#This Row],[First Name]]," ",PlayerList[[#This Row],[Surname]])</f>
        <v>Jeremy Coombe</v>
      </c>
      <c r="AM531" s="71">
        <f>PlayerList[[#This Row],[Code]]*1</f>
        <v>19358</v>
      </c>
      <c r="AN531" s="71" t="str">
        <f>VLOOKUP(PlayerList[[#This Row],[NZCF ID]],$AP$2:$AQ$3850,2,FALSE)</f>
        <v>M</v>
      </c>
      <c r="AP531" s="71">
        <v>15883</v>
      </c>
      <c r="AQ531" s="71" t="s">
        <v>29</v>
      </c>
    </row>
    <row r="532" spans="13:43" x14ac:dyDescent="0.3">
      <c r="M532" s="75">
        <v>18563</v>
      </c>
      <c r="N532" s="72" t="s">
        <v>875</v>
      </c>
      <c r="O532" s="72" t="s">
        <v>582</v>
      </c>
      <c r="P532" s="73" t="s">
        <v>33</v>
      </c>
      <c r="Q532" s="74">
        <v>2007</v>
      </c>
      <c r="R532" s="73" t="s">
        <v>135</v>
      </c>
      <c r="S532" s="72"/>
      <c r="T532" s="77" t="s">
        <v>34</v>
      </c>
      <c r="U532" s="76" t="s">
        <v>35</v>
      </c>
      <c r="V532" s="77" t="s">
        <v>36</v>
      </c>
      <c r="W532" s="77" t="s">
        <v>36</v>
      </c>
      <c r="X532" s="77" t="s">
        <v>37</v>
      </c>
      <c r="Y532" s="78" t="s">
        <v>38</v>
      </c>
      <c r="Z532" s="72"/>
      <c r="AA532" s="77">
        <v>1082</v>
      </c>
      <c r="AB532" s="76" t="s">
        <v>50</v>
      </c>
      <c r="AC532" s="77" t="s">
        <v>36</v>
      </c>
      <c r="AD532" s="77" t="s">
        <v>36</v>
      </c>
      <c r="AE532" s="77">
        <v>7</v>
      </c>
      <c r="AF532" s="78" t="s">
        <v>51</v>
      </c>
      <c r="AG532" s="72"/>
      <c r="AH532" s="77" t="s">
        <v>69</v>
      </c>
      <c r="AI532" s="76" t="s">
        <v>52</v>
      </c>
      <c r="AJ532" s="76" t="s">
        <v>36</v>
      </c>
      <c r="AK532" t="str">
        <f>_xlfn.CONCAT(PlayerList[[#This Row],[First Name]]," ",PlayerList[[#This Row],[Surname]])</f>
        <v>Bryan Cooper</v>
      </c>
      <c r="AM532" s="71">
        <f>PlayerList[[#This Row],[Code]]*1</f>
        <v>18563</v>
      </c>
      <c r="AN532" s="71" t="str">
        <f>VLOOKUP(PlayerList[[#This Row],[NZCF ID]],$AP$2:$AQ$3850,2,FALSE)</f>
        <v>M</v>
      </c>
      <c r="AP532" s="71">
        <v>19358</v>
      </c>
      <c r="AQ532" s="71" t="s">
        <v>29</v>
      </c>
    </row>
    <row r="533" spans="13:43" x14ac:dyDescent="0.3">
      <c r="M533" s="75">
        <v>10350</v>
      </c>
      <c r="N533" s="72" t="s">
        <v>875</v>
      </c>
      <c r="O533" s="72" t="s">
        <v>1156</v>
      </c>
      <c r="P533" s="73" t="s">
        <v>4229</v>
      </c>
      <c r="Q533" s="74">
        <v>1937</v>
      </c>
      <c r="R533" s="73" t="s">
        <v>119</v>
      </c>
      <c r="S533" s="72"/>
      <c r="T533" s="77">
        <v>1970</v>
      </c>
      <c r="U533" s="76" t="s">
        <v>35</v>
      </c>
      <c r="V533" s="77" t="s">
        <v>36</v>
      </c>
      <c r="W533" s="77" t="s">
        <v>36</v>
      </c>
      <c r="X533" s="77">
        <v>344</v>
      </c>
      <c r="Y533" s="78" t="s">
        <v>1045</v>
      </c>
      <c r="Z533" s="72"/>
      <c r="AA533" s="77">
        <v>1841</v>
      </c>
      <c r="AB533" s="76" t="s">
        <v>35</v>
      </c>
      <c r="AC533" s="77" t="s">
        <v>36</v>
      </c>
      <c r="AD533" s="77" t="s">
        <v>36</v>
      </c>
      <c r="AE533" s="77">
        <v>82</v>
      </c>
      <c r="AF533" s="78" t="s">
        <v>902</v>
      </c>
      <c r="AG533" s="72"/>
      <c r="AH533" s="77">
        <v>4300556</v>
      </c>
      <c r="AI533" s="76" t="s">
        <v>52</v>
      </c>
      <c r="AJ533" s="76" t="s">
        <v>36</v>
      </c>
      <c r="AK533" t="str">
        <f>_xlfn.CONCAT(PlayerList[[#This Row],[First Name]]," ",PlayerList[[#This Row],[Surname]])</f>
        <v>David J Cooper</v>
      </c>
      <c r="AM533" s="71">
        <f>PlayerList[[#This Row],[Code]]*1</f>
        <v>10350</v>
      </c>
      <c r="AN533" s="71" t="str">
        <f>VLOOKUP(PlayerList[[#This Row],[NZCF ID]],$AP$2:$AQ$3850,2,FALSE)</f>
        <v>M</v>
      </c>
      <c r="AP533" s="71">
        <v>18563</v>
      </c>
      <c r="AQ533" s="71" t="s">
        <v>29</v>
      </c>
    </row>
    <row r="534" spans="13:43" x14ac:dyDescent="0.3">
      <c r="M534" s="75">
        <v>19400</v>
      </c>
      <c r="N534" s="72" t="s">
        <v>875</v>
      </c>
      <c r="O534" s="72" t="s">
        <v>504</v>
      </c>
      <c r="P534" s="73" t="s">
        <v>33</v>
      </c>
      <c r="Q534" s="74">
        <v>2010</v>
      </c>
      <c r="R534" s="73" t="s">
        <v>135</v>
      </c>
      <c r="S534" s="72"/>
      <c r="T534" s="77" t="s">
        <v>34</v>
      </c>
      <c r="U534" s="76" t="s">
        <v>35</v>
      </c>
      <c r="V534" s="77" t="s">
        <v>36</v>
      </c>
      <c r="W534" s="77" t="s">
        <v>36</v>
      </c>
      <c r="X534" s="77" t="s">
        <v>37</v>
      </c>
      <c r="Y534" s="78" t="s">
        <v>38</v>
      </c>
      <c r="Z534" s="72"/>
      <c r="AA534" s="77">
        <v>942</v>
      </c>
      <c r="AB534" s="76" t="s">
        <v>50</v>
      </c>
      <c r="AC534" s="77" t="s">
        <v>36</v>
      </c>
      <c r="AD534" s="77" t="s">
        <v>36</v>
      </c>
      <c r="AE534" s="77">
        <v>7</v>
      </c>
      <c r="AF534" s="78" t="s">
        <v>96</v>
      </c>
      <c r="AG534" s="72"/>
      <c r="AH534" s="77" t="s">
        <v>69</v>
      </c>
      <c r="AI534" s="76" t="s">
        <v>52</v>
      </c>
      <c r="AJ534" s="76" t="s">
        <v>36</v>
      </c>
      <c r="AK534" t="str">
        <f>_xlfn.CONCAT(PlayerList[[#This Row],[First Name]]," ",PlayerList[[#This Row],[Surname]])</f>
        <v>Nathan Cooper</v>
      </c>
      <c r="AM534" s="71">
        <f>PlayerList[[#This Row],[Code]]*1</f>
        <v>19400</v>
      </c>
      <c r="AN534" s="71" t="str">
        <f>VLOOKUP(PlayerList[[#This Row],[NZCF ID]],$AP$2:$AQ$3850,2,FALSE)</f>
        <v>M</v>
      </c>
      <c r="AP534" s="71">
        <v>10350</v>
      </c>
      <c r="AQ534" s="71" t="s">
        <v>29</v>
      </c>
    </row>
    <row r="535" spans="13:43" x14ac:dyDescent="0.3">
      <c r="M535" s="75">
        <v>13762</v>
      </c>
      <c r="N535" s="72" t="s">
        <v>875</v>
      </c>
      <c r="O535" s="72" t="s">
        <v>876</v>
      </c>
      <c r="P535" s="73" t="s">
        <v>161</v>
      </c>
      <c r="Q535" s="74">
        <v>1943</v>
      </c>
      <c r="R535" s="73" t="s">
        <v>119</v>
      </c>
      <c r="S535" s="72"/>
      <c r="T535" s="77">
        <v>1499</v>
      </c>
      <c r="U535" s="76" t="s">
        <v>35</v>
      </c>
      <c r="V535" s="77">
        <v>1</v>
      </c>
      <c r="W535" s="77">
        <v>6</v>
      </c>
      <c r="X535" s="77">
        <v>687</v>
      </c>
      <c r="Y535" s="78" t="s">
        <v>4167</v>
      </c>
      <c r="Z535" s="72"/>
      <c r="AA535" s="77">
        <v>1288</v>
      </c>
      <c r="AB535" s="76" t="s">
        <v>35</v>
      </c>
      <c r="AC535" s="77" t="s">
        <v>36</v>
      </c>
      <c r="AD535" s="77" t="s">
        <v>36</v>
      </c>
      <c r="AE535" s="77">
        <v>288</v>
      </c>
      <c r="AF535" s="78" t="s">
        <v>169</v>
      </c>
      <c r="AG535" s="72"/>
      <c r="AH535" s="77">
        <v>4300840</v>
      </c>
      <c r="AI535" s="76" t="s">
        <v>52</v>
      </c>
      <c r="AJ535" s="76" t="s">
        <v>36</v>
      </c>
      <c r="AK535" t="str">
        <f>_xlfn.CONCAT(PlayerList[[#This Row],[First Name]]," ",PlayerList[[#This Row],[Surname]])</f>
        <v>Nigel Cooper</v>
      </c>
      <c r="AM535" s="71">
        <f>PlayerList[[#This Row],[Code]]*1</f>
        <v>13762</v>
      </c>
      <c r="AN535" s="71" t="str">
        <f>VLOOKUP(PlayerList[[#This Row],[NZCF ID]],$AP$2:$AQ$3850,2,FALSE)</f>
        <v>M</v>
      </c>
      <c r="AP535" s="71">
        <v>19400</v>
      </c>
      <c r="AQ535" s="71" t="s">
        <v>29</v>
      </c>
    </row>
    <row r="536" spans="13:43" x14ac:dyDescent="0.3">
      <c r="M536" s="75">
        <v>20867</v>
      </c>
      <c r="N536" s="72" t="s">
        <v>877</v>
      </c>
      <c r="O536" s="72" t="s">
        <v>601</v>
      </c>
      <c r="P536" s="73" t="s">
        <v>161</v>
      </c>
      <c r="Q536" s="74">
        <v>2011</v>
      </c>
      <c r="R536" s="73" t="s">
        <v>135</v>
      </c>
      <c r="S536" s="72"/>
      <c r="T536" s="77" t="s">
        <v>34</v>
      </c>
      <c r="U536" s="76" t="s">
        <v>35</v>
      </c>
      <c r="V536" s="77" t="s">
        <v>36</v>
      </c>
      <c r="W536" s="77" t="s">
        <v>36</v>
      </c>
      <c r="X536" s="77" t="s">
        <v>37</v>
      </c>
      <c r="Y536" s="78" t="s">
        <v>38</v>
      </c>
      <c r="Z536" s="72"/>
      <c r="AA536" s="77">
        <v>825</v>
      </c>
      <c r="AB536" s="76" t="s">
        <v>35</v>
      </c>
      <c r="AC536" s="77">
        <v>1</v>
      </c>
      <c r="AD536" s="77">
        <v>6</v>
      </c>
      <c r="AE536" s="77">
        <v>30</v>
      </c>
      <c r="AF536" s="78" t="s">
        <v>4167</v>
      </c>
      <c r="AG536" s="72"/>
      <c r="AH536" s="77" t="s">
        <v>69</v>
      </c>
      <c r="AI536" s="76" t="s">
        <v>52</v>
      </c>
      <c r="AJ536" s="76" t="s">
        <v>36</v>
      </c>
      <c r="AK536" t="str">
        <f>_xlfn.CONCAT(PlayerList[[#This Row],[First Name]]," ",PlayerList[[#This Row],[Surname]])</f>
        <v>Tom Cootes</v>
      </c>
      <c r="AM536" s="71">
        <f>PlayerList[[#This Row],[Code]]*1</f>
        <v>20867</v>
      </c>
      <c r="AN536" s="71" t="str">
        <f>VLOOKUP(PlayerList[[#This Row],[NZCF ID]],$AP$2:$AQ$3850,2,FALSE)</f>
        <v>M</v>
      </c>
      <c r="AP536" s="71">
        <v>13762</v>
      </c>
      <c r="AQ536" s="71" t="s">
        <v>29</v>
      </c>
    </row>
    <row r="537" spans="13:43" x14ac:dyDescent="0.3">
      <c r="M537" s="75">
        <v>15813</v>
      </c>
      <c r="N537" s="72" t="s">
        <v>878</v>
      </c>
      <c r="O537" s="72" t="s">
        <v>879</v>
      </c>
      <c r="P537" s="73" t="s">
        <v>178</v>
      </c>
      <c r="Q537" s="74">
        <v>1949</v>
      </c>
      <c r="R537" s="73" t="s">
        <v>119</v>
      </c>
      <c r="S537" s="72"/>
      <c r="T537" s="77">
        <v>1525</v>
      </c>
      <c r="U537" s="76" t="s">
        <v>35</v>
      </c>
      <c r="V537" s="77">
        <v>1</v>
      </c>
      <c r="W537" s="77">
        <v>8</v>
      </c>
      <c r="X537" s="77">
        <v>126</v>
      </c>
      <c r="Y537" s="78" t="s">
        <v>4167</v>
      </c>
      <c r="Z537" s="72"/>
      <c r="AA537" s="77">
        <v>1325</v>
      </c>
      <c r="AB537" s="76" t="s">
        <v>35</v>
      </c>
      <c r="AC537" s="77" t="s">
        <v>36</v>
      </c>
      <c r="AD537" s="77" t="s">
        <v>36</v>
      </c>
      <c r="AE537" s="77">
        <v>44</v>
      </c>
      <c r="AF537" s="78" t="s">
        <v>281</v>
      </c>
      <c r="AG537" s="72"/>
      <c r="AH537" s="77">
        <v>4307402</v>
      </c>
      <c r="AI537" s="76" t="s">
        <v>52</v>
      </c>
      <c r="AJ537" s="76" t="s">
        <v>36</v>
      </c>
      <c r="AK537" t="str">
        <f>_xlfn.CONCAT(PlayerList[[#This Row],[First Name]]," ",PlayerList[[#This Row],[Surname]])</f>
        <v>Werner Corbe</v>
      </c>
      <c r="AM537" s="71">
        <f>PlayerList[[#This Row],[Code]]*1</f>
        <v>15813</v>
      </c>
      <c r="AN537" s="71" t="str">
        <f>VLOOKUP(PlayerList[[#This Row],[NZCF ID]],$AP$2:$AQ$3850,2,FALSE)</f>
        <v>M</v>
      </c>
      <c r="AP537" s="71">
        <v>20867</v>
      </c>
      <c r="AQ537" s="71" t="s">
        <v>29</v>
      </c>
    </row>
    <row r="538" spans="13:43" x14ac:dyDescent="0.3">
      <c r="M538" s="75">
        <v>19468</v>
      </c>
      <c r="N538" s="72" t="s">
        <v>880</v>
      </c>
      <c r="O538" s="72" t="s">
        <v>881</v>
      </c>
      <c r="P538" s="73" t="s">
        <v>354</v>
      </c>
      <c r="Q538" s="74" t="s">
        <v>37</v>
      </c>
      <c r="R538" s="73" t="s">
        <v>35</v>
      </c>
      <c r="S538" s="72"/>
      <c r="T538" s="77">
        <v>1012</v>
      </c>
      <c r="U538" s="76" t="s">
        <v>50</v>
      </c>
      <c r="V538" s="77" t="s">
        <v>36</v>
      </c>
      <c r="W538" s="77" t="s">
        <v>36</v>
      </c>
      <c r="X538" s="77">
        <v>7</v>
      </c>
      <c r="Y538" s="78" t="s">
        <v>96</v>
      </c>
      <c r="Z538" s="72"/>
      <c r="AA538" s="77" t="s">
        <v>37</v>
      </c>
      <c r="AB538" s="76" t="s">
        <v>35</v>
      </c>
      <c r="AC538" s="77" t="s">
        <v>36</v>
      </c>
      <c r="AD538" s="77" t="s">
        <v>36</v>
      </c>
      <c r="AE538" s="77" t="s">
        <v>37</v>
      </c>
      <c r="AF538" s="78" t="s">
        <v>38</v>
      </c>
      <c r="AG538" s="72"/>
      <c r="AH538" s="77" t="s">
        <v>69</v>
      </c>
      <c r="AI538" s="76" t="s">
        <v>52</v>
      </c>
      <c r="AJ538" s="76" t="s">
        <v>36</v>
      </c>
      <c r="AK538" t="str">
        <f>_xlfn.CONCAT(PlayerList[[#This Row],[First Name]]," ",PlayerList[[#This Row],[Surname]])</f>
        <v>Jamie Corbell</v>
      </c>
      <c r="AM538" s="71">
        <f>PlayerList[[#This Row],[Code]]*1</f>
        <v>19468</v>
      </c>
      <c r="AN538" s="71" t="str">
        <f>VLOOKUP(PlayerList[[#This Row],[NZCF ID]],$AP$2:$AQ$3850,2,FALSE)</f>
        <v>M</v>
      </c>
      <c r="AP538" s="71">
        <v>15813</v>
      </c>
      <c r="AQ538" s="71" t="s">
        <v>29</v>
      </c>
    </row>
    <row r="539" spans="13:43" x14ac:dyDescent="0.3">
      <c r="M539" s="75">
        <v>22943</v>
      </c>
      <c r="N539" s="72" t="s">
        <v>882</v>
      </c>
      <c r="O539" s="72" t="s">
        <v>1040</v>
      </c>
      <c r="P539" s="73" t="s">
        <v>161</v>
      </c>
      <c r="Q539" s="74">
        <v>1983</v>
      </c>
      <c r="R539" s="73" t="s">
        <v>35</v>
      </c>
      <c r="S539" s="72"/>
      <c r="T539" s="77" t="s">
        <v>34</v>
      </c>
      <c r="U539" s="76" t="s">
        <v>35</v>
      </c>
      <c r="V539" s="77" t="s">
        <v>36</v>
      </c>
      <c r="W539" s="77" t="s">
        <v>36</v>
      </c>
      <c r="X539" s="77" t="s">
        <v>37</v>
      </c>
      <c r="Y539" s="78" t="s">
        <v>38</v>
      </c>
      <c r="Z539" s="72"/>
      <c r="AA539" s="77">
        <v>1094</v>
      </c>
      <c r="AB539" s="76" t="s">
        <v>50</v>
      </c>
      <c r="AC539" s="77">
        <v>1</v>
      </c>
      <c r="AD539" s="77">
        <v>5</v>
      </c>
      <c r="AE539" s="77">
        <v>5</v>
      </c>
      <c r="AF539" s="78" t="s">
        <v>4167</v>
      </c>
      <c r="AG539" s="72"/>
      <c r="AH539" s="77" t="s">
        <v>69</v>
      </c>
      <c r="AI539" s="76" t="s">
        <v>52</v>
      </c>
      <c r="AJ539" s="76" t="s">
        <v>36</v>
      </c>
      <c r="AK539" t="str">
        <f>_xlfn.CONCAT(PlayerList[[#This Row],[First Name]]," ",PlayerList[[#This Row],[Surname]])</f>
        <v>John Cordue</v>
      </c>
      <c r="AM539" s="71">
        <f>PlayerList[[#This Row],[Code]]*1</f>
        <v>22943</v>
      </c>
      <c r="AN539" s="71" t="str">
        <f>VLOOKUP(PlayerList[[#This Row],[NZCF ID]],$AP$2:$AQ$3850,2,FALSE)</f>
        <v>M</v>
      </c>
      <c r="AP539" s="71">
        <v>19468</v>
      </c>
      <c r="AQ539" s="71" t="s">
        <v>29</v>
      </c>
    </row>
    <row r="540" spans="13:43" x14ac:dyDescent="0.3">
      <c r="M540" s="75">
        <v>20860</v>
      </c>
      <c r="N540" s="72" t="s">
        <v>882</v>
      </c>
      <c r="O540" s="72" t="s">
        <v>755</v>
      </c>
      <c r="P540" s="73" t="s">
        <v>161</v>
      </c>
      <c r="Q540" s="74">
        <v>2019</v>
      </c>
      <c r="R540" s="73" t="s">
        <v>135</v>
      </c>
      <c r="S540" s="72"/>
      <c r="T540" s="77">
        <v>1252</v>
      </c>
      <c r="U540" s="76" t="s">
        <v>50</v>
      </c>
      <c r="V540" s="77">
        <v>1</v>
      </c>
      <c r="W540" s="77">
        <v>1</v>
      </c>
      <c r="X540" s="77">
        <v>6</v>
      </c>
      <c r="Y540" s="78" t="s">
        <v>4167</v>
      </c>
      <c r="Z540" s="72"/>
      <c r="AA540" s="77">
        <v>1212</v>
      </c>
      <c r="AB540" s="76" t="s">
        <v>35</v>
      </c>
      <c r="AC540" s="77">
        <v>4</v>
      </c>
      <c r="AD540" s="77">
        <v>24</v>
      </c>
      <c r="AE540" s="77">
        <v>65</v>
      </c>
      <c r="AF540" s="78" t="s">
        <v>4167</v>
      </c>
      <c r="AG540" s="72"/>
      <c r="AH540" s="77" t="s">
        <v>69</v>
      </c>
      <c r="AI540" s="76" t="s">
        <v>52</v>
      </c>
      <c r="AJ540" s="76" t="s">
        <v>36</v>
      </c>
      <c r="AK540" t="str">
        <f>_xlfn.CONCAT(PlayerList[[#This Row],[First Name]]," ",PlayerList[[#This Row],[Surname]])</f>
        <v>Leo Cordue</v>
      </c>
      <c r="AM540" s="71">
        <f>PlayerList[[#This Row],[Code]]*1</f>
        <v>20860</v>
      </c>
      <c r="AN540" s="71" t="str">
        <f>VLOOKUP(PlayerList[[#This Row],[NZCF ID]],$AP$2:$AQ$3850,2,FALSE)</f>
        <v>M</v>
      </c>
      <c r="AP540" s="71">
        <v>22943</v>
      </c>
      <c r="AQ540" s="71" t="s">
        <v>29</v>
      </c>
    </row>
    <row r="541" spans="13:43" x14ac:dyDescent="0.3">
      <c r="M541" s="75">
        <v>16046</v>
      </c>
      <c r="N541" s="72" t="s">
        <v>883</v>
      </c>
      <c r="O541" s="72" t="s">
        <v>884</v>
      </c>
      <c r="P541" s="73" t="s">
        <v>885</v>
      </c>
      <c r="Q541" s="74">
        <v>1999</v>
      </c>
      <c r="R541" s="73" t="s">
        <v>35</v>
      </c>
      <c r="S541" s="72"/>
      <c r="T541" s="77">
        <v>1590</v>
      </c>
      <c r="U541" s="76" t="s">
        <v>50</v>
      </c>
      <c r="V541" s="77" t="s">
        <v>36</v>
      </c>
      <c r="W541" s="77" t="s">
        <v>36</v>
      </c>
      <c r="X541" s="77">
        <v>6</v>
      </c>
      <c r="Y541" s="78" t="s">
        <v>105</v>
      </c>
      <c r="Z541" s="72"/>
      <c r="AA541" s="77" t="s">
        <v>37</v>
      </c>
      <c r="AB541" s="76" t="s">
        <v>35</v>
      </c>
      <c r="AC541" s="77" t="s">
        <v>36</v>
      </c>
      <c r="AD541" s="77" t="s">
        <v>36</v>
      </c>
      <c r="AE541" s="77" t="s">
        <v>37</v>
      </c>
      <c r="AF541" s="78" t="s">
        <v>38</v>
      </c>
      <c r="AG541" s="72"/>
      <c r="AH541" s="77">
        <v>4315375</v>
      </c>
      <c r="AI541" s="76" t="s">
        <v>52</v>
      </c>
      <c r="AJ541" s="76" t="s">
        <v>36</v>
      </c>
      <c r="AK541" t="str">
        <f>_xlfn.CONCAT(PlayerList[[#This Row],[First Name]]," ",PlayerList[[#This Row],[Surname]])</f>
        <v>Justine A Cortez</v>
      </c>
      <c r="AM541" s="71">
        <f>PlayerList[[#This Row],[Code]]*1</f>
        <v>16046</v>
      </c>
      <c r="AN541" s="71" t="str">
        <f>VLOOKUP(PlayerList[[#This Row],[NZCF ID]],$AP$2:$AQ$3850,2,FALSE)</f>
        <v>F</v>
      </c>
      <c r="AP541" s="71">
        <v>20860</v>
      </c>
      <c r="AQ541" s="71" t="s">
        <v>29</v>
      </c>
    </row>
    <row r="542" spans="13:43" x14ac:dyDescent="0.3">
      <c r="M542" s="75">
        <v>19373</v>
      </c>
      <c r="N542" s="72" t="s">
        <v>886</v>
      </c>
      <c r="O542" s="72" t="s">
        <v>887</v>
      </c>
      <c r="P542" s="73" t="s">
        <v>33</v>
      </c>
      <c r="Q542" s="74" t="s">
        <v>37</v>
      </c>
      <c r="R542" s="73" t="s">
        <v>35</v>
      </c>
      <c r="S542" s="72"/>
      <c r="T542" s="77" t="s">
        <v>34</v>
      </c>
      <c r="U542" s="76" t="s">
        <v>35</v>
      </c>
      <c r="V542" s="77" t="s">
        <v>36</v>
      </c>
      <c r="W542" s="77" t="s">
        <v>36</v>
      </c>
      <c r="X542" s="77" t="s">
        <v>37</v>
      </c>
      <c r="Y542" s="78" t="s">
        <v>38</v>
      </c>
      <c r="Z542" s="72"/>
      <c r="AA542" s="77">
        <v>678</v>
      </c>
      <c r="AB542" s="76" t="s">
        <v>50</v>
      </c>
      <c r="AC542" s="77" t="s">
        <v>36</v>
      </c>
      <c r="AD542" s="77" t="s">
        <v>36</v>
      </c>
      <c r="AE542" s="77">
        <v>7</v>
      </c>
      <c r="AF542" s="78" t="s">
        <v>96</v>
      </c>
      <c r="AG542" s="72"/>
      <c r="AH542" s="77" t="s">
        <v>69</v>
      </c>
      <c r="AI542" s="76" t="s">
        <v>52</v>
      </c>
      <c r="AJ542" s="76" t="s">
        <v>36</v>
      </c>
      <c r="AK542" t="str">
        <f>_xlfn.CONCAT(PlayerList[[#This Row],[First Name]]," ",PlayerList[[#This Row],[Surname]])</f>
        <v>Abigail Cosgrove</v>
      </c>
      <c r="AM542" s="71">
        <f>PlayerList[[#This Row],[Code]]*1</f>
        <v>19373</v>
      </c>
      <c r="AN542" s="71" t="str">
        <f>VLOOKUP(PlayerList[[#This Row],[NZCF ID]],$AP$2:$AQ$3850,2,FALSE)</f>
        <v>F</v>
      </c>
      <c r="AP542" s="71">
        <v>16046</v>
      </c>
      <c r="AQ542" s="71" t="s">
        <v>45</v>
      </c>
    </row>
    <row r="543" spans="13:43" x14ac:dyDescent="0.3">
      <c r="M543" s="75">
        <v>18939</v>
      </c>
      <c r="N543" s="72" t="s">
        <v>886</v>
      </c>
      <c r="O543" s="72" t="s">
        <v>414</v>
      </c>
      <c r="P543" s="73" t="s">
        <v>161</v>
      </c>
      <c r="Q543" s="74">
        <v>2008</v>
      </c>
      <c r="R543" s="73" t="s">
        <v>135</v>
      </c>
      <c r="S543" s="72"/>
      <c r="T543" s="77">
        <v>1643</v>
      </c>
      <c r="U543" s="76" t="s">
        <v>50</v>
      </c>
      <c r="V543" s="77" t="s">
        <v>36</v>
      </c>
      <c r="W543" s="77" t="s">
        <v>36</v>
      </c>
      <c r="X543" s="77">
        <v>5</v>
      </c>
      <c r="Y543" s="78" t="s">
        <v>75</v>
      </c>
      <c r="Z543" s="72"/>
      <c r="AA543" s="77">
        <v>1351</v>
      </c>
      <c r="AB543" s="76" t="s">
        <v>50</v>
      </c>
      <c r="AC543" s="77" t="s">
        <v>36</v>
      </c>
      <c r="AD543" s="77" t="s">
        <v>36</v>
      </c>
      <c r="AE543" s="77">
        <v>10</v>
      </c>
      <c r="AF543" s="78" t="s">
        <v>75</v>
      </c>
      <c r="AG543" s="72"/>
      <c r="AH543" s="77">
        <v>4326571</v>
      </c>
      <c r="AI543" s="76" t="s">
        <v>52</v>
      </c>
      <c r="AJ543" s="76" t="s">
        <v>36</v>
      </c>
      <c r="AK543" t="str">
        <f>_xlfn.CONCAT(PlayerList[[#This Row],[First Name]]," ",PlayerList[[#This Row],[Surname]])</f>
        <v>Christian Cosgrove</v>
      </c>
      <c r="AM543" s="71">
        <f>PlayerList[[#This Row],[Code]]*1</f>
        <v>18939</v>
      </c>
      <c r="AN543" s="71" t="str">
        <f>VLOOKUP(PlayerList[[#This Row],[NZCF ID]],$AP$2:$AQ$3850,2,FALSE)</f>
        <v>M</v>
      </c>
      <c r="AP543" s="71">
        <v>19373</v>
      </c>
      <c r="AQ543" s="71" t="s">
        <v>45</v>
      </c>
    </row>
    <row r="544" spans="13:43" x14ac:dyDescent="0.3">
      <c r="M544" s="75">
        <v>14154</v>
      </c>
      <c r="N544" s="72" t="s">
        <v>4230</v>
      </c>
      <c r="O544" s="72" t="s">
        <v>3017</v>
      </c>
      <c r="P544" s="73" t="s">
        <v>354</v>
      </c>
      <c r="Q544" s="74">
        <v>1957</v>
      </c>
      <c r="R544" s="73" t="s">
        <v>119</v>
      </c>
      <c r="S544" s="72"/>
      <c r="T544" s="77" t="s">
        <v>34</v>
      </c>
      <c r="U544" s="76" t="s">
        <v>35</v>
      </c>
      <c r="V544" s="77" t="s">
        <v>36</v>
      </c>
      <c r="W544" s="77" t="s">
        <v>36</v>
      </c>
      <c r="X544" s="77" t="s">
        <v>37</v>
      </c>
      <c r="Y544" s="78" t="s">
        <v>38</v>
      </c>
      <c r="Z544" s="72"/>
      <c r="AA544" s="77">
        <v>1034</v>
      </c>
      <c r="AB544" s="76" t="s">
        <v>35</v>
      </c>
      <c r="AC544" s="77" t="s">
        <v>36</v>
      </c>
      <c r="AD544" s="77" t="s">
        <v>36</v>
      </c>
      <c r="AE544" s="77">
        <v>28</v>
      </c>
      <c r="AF544" s="78" t="s">
        <v>667</v>
      </c>
      <c r="AG544" s="72"/>
      <c r="AH544" s="77">
        <v>4306864</v>
      </c>
      <c r="AI544" s="76" t="s">
        <v>52</v>
      </c>
      <c r="AJ544" s="76" t="s">
        <v>36</v>
      </c>
      <c r="AK544" t="str">
        <f>_xlfn.CONCAT(PlayerList[[#This Row],[First Name]]," ",PlayerList[[#This Row],[Surname]])</f>
        <v>Ray Coventry</v>
      </c>
      <c r="AM544" s="71">
        <f>PlayerList[[#This Row],[Code]]*1</f>
        <v>14154</v>
      </c>
      <c r="AN544" s="71" t="str">
        <f>VLOOKUP(PlayerList[[#This Row],[NZCF ID]],$AP$2:$AQ$3850,2,FALSE)</f>
        <v>M</v>
      </c>
      <c r="AP544" s="71">
        <v>18939</v>
      </c>
      <c r="AQ544" s="71" t="s">
        <v>29</v>
      </c>
    </row>
    <row r="545" spans="13:43" x14ac:dyDescent="0.3">
      <c r="M545" s="75">
        <v>16698</v>
      </c>
      <c r="N545" s="72" t="s">
        <v>888</v>
      </c>
      <c r="O545" s="72" t="s">
        <v>388</v>
      </c>
      <c r="P545" s="73" t="s">
        <v>354</v>
      </c>
      <c r="Q545" s="74">
        <v>1981</v>
      </c>
      <c r="R545" s="73" t="s">
        <v>35</v>
      </c>
      <c r="S545" s="72"/>
      <c r="T545" s="77" t="s">
        <v>34</v>
      </c>
      <c r="U545" s="76" t="s">
        <v>35</v>
      </c>
      <c r="V545" s="77" t="s">
        <v>36</v>
      </c>
      <c r="W545" s="77" t="s">
        <v>36</v>
      </c>
      <c r="X545" s="77" t="s">
        <v>37</v>
      </c>
      <c r="Y545" s="78" t="s">
        <v>38</v>
      </c>
      <c r="Z545" s="72"/>
      <c r="AA545" s="77">
        <v>991</v>
      </c>
      <c r="AB545" s="76" t="s">
        <v>35</v>
      </c>
      <c r="AC545" s="77" t="s">
        <v>36</v>
      </c>
      <c r="AD545" s="77" t="s">
        <v>36</v>
      </c>
      <c r="AE545" s="77">
        <v>25</v>
      </c>
      <c r="AF545" s="78" t="s">
        <v>232</v>
      </c>
      <c r="AG545" s="72"/>
      <c r="AH545" s="77">
        <v>4310047</v>
      </c>
      <c r="AI545" s="76" t="s">
        <v>52</v>
      </c>
      <c r="AJ545" s="76" t="s">
        <v>36</v>
      </c>
      <c r="AK545" t="str">
        <f>_xlfn.CONCAT(PlayerList[[#This Row],[First Name]]," ",PlayerList[[#This Row],[Surname]])</f>
        <v>Jonathan Cowley</v>
      </c>
      <c r="AM545" s="71">
        <f>PlayerList[[#This Row],[Code]]*1</f>
        <v>16698</v>
      </c>
      <c r="AN545" s="71" t="str">
        <f>VLOOKUP(PlayerList[[#This Row],[NZCF ID]],$AP$2:$AQ$3850,2,FALSE)</f>
        <v>M</v>
      </c>
      <c r="AP545" s="71">
        <v>14154</v>
      </c>
      <c r="AQ545" s="71" t="s">
        <v>29</v>
      </c>
    </row>
    <row r="546" spans="13:43" x14ac:dyDescent="0.3">
      <c r="M546" s="75">
        <v>17333</v>
      </c>
      <c r="N546" s="72" t="s">
        <v>889</v>
      </c>
      <c r="O546" s="72" t="s">
        <v>890</v>
      </c>
      <c r="P546" s="73" t="s">
        <v>115</v>
      </c>
      <c r="Q546" s="74">
        <v>2000</v>
      </c>
      <c r="R546" s="73" t="s">
        <v>35</v>
      </c>
      <c r="S546" s="72"/>
      <c r="T546" s="77">
        <v>1868</v>
      </c>
      <c r="U546" s="76" t="s">
        <v>35</v>
      </c>
      <c r="V546" s="77" t="s">
        <v>36</v>
      </c>
      <c r="W546" s="77" t="s">
        <v>36</v>
      </c>
      <c r="X546" s="77">
        <v>41</v>
      </c>
      <c r="Y546" s="78" t="s">
        <v>84</v>
      </c>
      <c r="Z546" s="72"/>
      <c r="AA546" s="77" t="s">
        <v>37</v>
      </c>
      <c r="AB546" s="76" t="s">
        <v>35</v>
      </c>
      <c r="AC546" s="77" t="s">
        <v>36</v>
      </c>
      <c r="AD546" s="77" t="s">
        <v>36</v>
      </c>
      <c r="AE546" s="77" t="s">
        <v>37</v>
      </c>
      <c r="AF546" s="78" t="s">
        <v>38</v>
      </c>
      <c r="AG546" s="72"/>
      <c r="AH546" s="77">
        <v>4312937</v>
      </c>
      <c r="AI546" s="76" t="s">
        <v>52</v>
      </c>
      <c r="AJ546" s="76" t="s">
        <v>36</v>
      </c>
      <c r="AK546" t="str">
        <f>_xlfn.CONCAT(PlayerList[[#This Row],[First Name]]," ",PlayerList[[#This Row],[Surname]])</f>
        <v>Malcolm Crack</v>
      </c>
      <c r="AM546" s="71">
        <f>PlayerList[[#This Row],[Code]]*1</f>
        <v>17333</v>
      </c>
      <c r="AN546" s="71" t="str">
        <f>VLOOKUP(PlayerList[[#This Row],[NZCF ID]],$AP$2:$AQ$3850,2,FALSE)</f>
        <v>M</v>
      </c>
      <c r="AP546" s="71">
        <v>16698</v>
      </c>
      <c r="AQ546" s="71" t="s">
        <v>29</v>
      </c>
    </row>
    <row r="547" spans="13:43" x14ac:dyDescent="0.3">
      <c r="M547" s="75">
        <v>17102</v>
      </c>
      <c r="N547" s="72" t="s">
        <v>891</v>
      </c>
      <c r="O547" s="72" t="s">
        <v>892</v>
      </c>
      <c r="P547" s="73" t="s">
        <v>335</v>
      </c>
      <c r="Q547" s="74">
        <v>1969</v>
      </c>
      <c r="R547" s="73" t="s">
        <v>124</v>
      </c>
      <c r="S547" s="72"/>
      <c r="T547" s="77">
        <v>714</v>
      </c>
      <c r="U547" s="76" t="s">
        <v>35</v>
      </c>
      <c r="V547" s="77" t="s">
        <v>36</v>
      </c>
      <c r="W547" s="77" t="s">
        <v>36</v>
      </c>
      <c r="X547" s="77">
        <v>71</v>
      </c>
      <c r="Y547" s="78" t="s">
        <v>105</v>
      </c>
      <c r="Z547" s="72"/>
      <c r="AA547" s="77">
        <v>772</v>
      </c>
      <c r="AB547" s="76" t="s">
        <v>35</v>
      </c>
      <c r="AC547" s="77" t="s">
        <v>36</v>
      </c>
      <c r="AD547" s="77" t="s">
        <v>36</v>
      </c>
      <c r="AE547" s="77">
        <v>6</v>
      </c>
      <c r="AF547" s="78" t="s">
        <v>105</v>
      </c>
      <c r="AG547" s="72"/>
      <c r="AH547" s="77">
        <v>4311507</v>
      </c>
      <c r="AI547" s="76" t="s">
        <v>52</v>
      </c>
      <c r="AJ547" s="76" t="s">
        <v>36</v>
      </c>
      <c r="AK547" t="str">
        <f>_xlfn.CONCAT(PlayerList[[#This Row],[First Name]]," ",PlayerList[[#This Row],[Surname]])</f>
        <v>Murray Cramp</v>
      </c>
      <c r="AM547" s="71">
        <f>PlayerList[[#This Row],[Code]]*1</f>
        <v>17102</v>
      </c>
      <c r="AN547" s="71" t="str">
        <f>VLOOKUP(PlayerList[[#This Row],[NZCF ID]],$AP$2:$AQ$3850,2,FALSE)</f>
        <v>M</v>
      </c>
      <c r="AP547" s="71">
        <v>17333</v>
      </c>
      <c r="AQ547" s="71" t="s">
        <v>29</v>
      </c>
    </row>
    <row r="548" spans="13:43" x14ac:dyDescent="0.3">
      <c r="M548" s="75">
        <v>16359</v>
      </c>
      <c r="N548" s="72" t="s">
        <v>4231</v>
      </c>
      <c r="O548" s="72" t="s">
        <v>301</v>
      </c>
      <c r="P548" s="73" t="s">
        <v>178</v>
      </c>
      <c r="Q548" s="74">
        <v>2001</v>
      </c>
      <c r="R548" s="73" t="s">
        <v>35</v>
      </c>
      <c r="S548" s="72"/>
      <c r="T548" s="77" t="s">
        <v>34</v>
      </c>
      <c r="U548" s="76" t="s">
        <v>35</v>
      </c>
      <c r="V548" s="77" t="s">
        <v>36</v>
      </c>
      <c r="W548" s="77" t="s">
        <v>36</v>
      </c>
      <c r="X548" s="77" t="s">
        <v>37</v>
      </c>
      <c r="Y548" s="78" t="s">
        <v>38</v>
      </c>
      <c r="Z548" s="72"/>
      <c r="AA548" s="77">
        <v>1118</v>
      </c>
      <c r="AB548" s="76" t="s">
        <v>35</v>
      </c>
      <c r="AC548" s="77" t="s">
        <v>36</v>
      </c>
      <c r="AD548" s="77" t="s">
        <v>36</v>
      </c>
      <c r="AE548" s="77">
        <v>31</v>
      </c>
      <c r="AF548" s="78" t="s">
        <v>2433</v>
      </c>
      <c r="AG548" s="72"/>
      <c r="AH548" s="77">
        <v>4307720</v>
      </c>
      <c r="AI548" s="76" t="s">
        <v>52</v>
      </c>
      <c r="AJ548" s="76" t="s">
        <v>36</v>
      </c>
      <c r="AK548" t="str">
        <f>_xlfn.CONCAT(PlayerList[[#This Row],[First Name]]," ",PlayerList[[#This Row],[Surname]])</f>
        <v>Tyler Creighton</v>
      </c>
      <c r="AM548" s="71">
        <f>PlayerList[[#This Row],[Code]]*1</f>
        <v>16359</v>
      </c>
      <c r="AN548" s="71" t="str">
        <f>VLOOKUP(PlayerList[[#This Row],[NZCF ID]],$AP$2:$AQ$3850,2,FALSE)</f>
        <v>M</v>
      </c>
      <c r="AP548" s="71">
        <v>17102</v>
      </c>
      <c r="AQ548" s="71" t="s">
        <v>29</v>
      </c>
    </row>
    <row r="549" spans="13:43" x14ac:dyDescent="0.3">
      <c r="M549" s="75">
        <v>22971</v>
      </c>
      <c r="N549" s="72" t="s">
        <v>4232</v>
      </c>
      <c r="O549" s="72" t="s">
        <v>4233</v>
      </c>
      <c r="P549" s="73" t="s">
        <v>33</v>
      </c>
      <c r="Q549" s="74">
        <v>2015</v>
      </c>
      <c r="R549" s="73" t="s">
        <v>135</v>
      </c>
      <c r="S549" s="72"/>
      <c r="T549" s="77" t="s">
        <v>34</v>
      </c>
      <c r="U549" s="76" t="s">
        <v>35</v>
      </c>
      <c r="V549" s="77" t="s">
        <v>36</v>
      </c>
      <c r="W549" s="77" t="s">
        <v>36</v>
      </c>
      <c r="X549" s="77" t="s">
        <v>37</v>
      </c>
      <c r="Y549" s="78" t="s">
        <v>38</v>
      </c>
      <c r="Z549" s="72"/>
      <c r="AA549" s="77">
        <v>664</v>
      </c>
      <c r="AB549" s="76" t="s">
        <v>50</v>
      </c>
      <c r="AC549" s="77">
        <v>1</v>
      </c>
      <c r="AD549" s="77">
        <v>6</v>
      </c>
      <c r="AE549" s="77">
        <v>6</v>
      </c>
      <c r="AF549" s="78" t="s">
        <v>4167</v>
      </c>
      <c r="AG549" s="72"/>
      <c r="AH549" s="77">
        <v>4333306</v>
      </c>
      <c r="AI549" s="76" t="s">
        <v>52</v>
      </c>
      <c r="AJ549" s="76" t="s">
        <v>36</v>
      </c>
      <c r="AK549" t="str">
        <f>_xlfn.CONCAT(PlayerList[[#This Row],[First Name]]," ",PlayerList[[#This Row],[Surname]])</f>
        <v>Slade Crichton</v>
      </c>
      <c r="AM549" s="71">
        <f>PlayerList[[#This Row],[Code]]*1</f>
        <v>22971</v>
      </c>
      <c r="AN549" s="71" t="str">
        <f>VLOOKUP(PlayerList[[#This Row],[NZCF ID]],$AP$2:$AQ$3850,2,FALSE)</f>
        <v>M</v>
      </c>
      <c r="AP549" s="71">
        <v>16359</v>
      </c>
      <c r="AQ549" s="71" t="s">
        <v>29</v>
      </c>
    </row>
    <row r="550" spans="13:43" x14ac:dyDescent="0.3">
      <c r="M550" s="75">
        <v>12083</v>
      </c>
      <c r="N550" s="72" t="s">
        <v>893</v>
      </c>
      <c r="O550" s="72" t="s">
        <v>222</v>
      </c>
      <c r="P550" s="73" t="s">
        <v>83</v>
      </c>
      <c r="Q550" s="74">
        <v>1980</v>
      </c>
      <c r="R550" s="73" t="s">
        <v>35</v>
      </c>
      <c r="S550" s="72"/>
      <c r="T550" s="77">
        <v>2196</v>
      </c>
      <c r="U550" s="76" t="s">
        <v>35</v>
      </c>
      <c r="V550" s="77">
        <v>2</v>
      </c>
      <c r="W550" s="77">
        <v>13</v>
      </c>
      <c r="X550" s="77">
        <v>1134</v>
      </c>
      <c r="Y550" s="78" t="s">
        <v>4167</v>
      </c>
      <c r="Z550" s="72"/>
      <c r="AA550" s="77">
        <v>2209</v>
      </c>
      <c r="AB550" s="76" t="s">
        <v>35</v>
      </c>
      <c r="AC550" s="77">
        <v>1</v>
      </c>
      <c r="AD550" s="77">
        <v>6</v>
      </c>
      <c r="AE550" s="77">
        <v>487</v>
      </c>
      <c r="AF550" s="78" t="s">
        <v>4167</v>
      </c>
      <c r="AG550" s="72"/>
      <c r="AH550" s="77">
        <v>4300793</v>
      </c>
      <c r="AI550" s="76" t="s">
        <v>52</v>
      </c>
      <c r="AJ550" s="76" t="s">
        <v>263</v>
      </c>
      <c r="AK550" t="str">
        <f>_xlfn.CONCAT(PlayerList[[#This Row],[First Name]]," ",PlayerList[[#This Row],[Surname]])</f>
        <v>Nicolas Croad</v>
      </c>
      <c r="AM550" s="71">
        <f>PlayerList[[#This Row],[Code]]*1</f>
        <v>12083</v>
      </c>
      <c r="AN550" s="71" t="str">
        <f>VLOOKUP(PlayerList[[#This Row],[NZCF ID]],$AP$2:$AQ$3850,2,FALSE)</f>
        <v>M</v>
      </c>
      <c r="AP550" s="71">
        <v>22971</v>
      </c>
      <c r="AQ550" s="71" t="s">
        <v>29</v>
      </c>
    </row>
    <row r="551" spans="13:43" x14ac:dyDescent="0.3">
      <c r="M551" s="75">
        <v>17731</v>
      </c>
      <c r="N551" s="72" t="s">
        <v>893</v>
      </c>
      <c r="O551" s="72" t="s">
        <v>713</v>
      </c>
      <c r="P551" s="73" t="s">
        <v>83</v>
      </c>
      <c r="Q551" s="74">
        <v>1989</v>
      </c>
      <c r="R551" s="73" t="s">
        <v>35</v>
      </c>
      <c r="S551" s="72"/>
      <c r="T551" s="77">
        <v>1615</v>
      </c>
      <c r="U551" s="76" t="s">
        <v>50</v>
      </c>
      <c r="V551" s="77" t="s">
        <v>36</v>
      </c>
      <c r="W551" s="77" t="s">
        <v>36</v>
      </c>
      <c r="X551" s="77">
        <v>9</v>
      </c>
      <c r="Y551" s="78" t="s">
        <v>105</v>
      </c>
      <c r="Z551" s="72"/>
      <c r="AA551" s="77">
        <v>1259</v>
      </c>
      <c r="AB551" s="76" t="s">
        <v>50</v>
      </c>
      <c r="AC551" s="77" t="s">
        <v>36</v>
      </c>
      <c r="AD551" s="77" t="s">
        <v>36</v>
      </c>
      <c r="AE551" s="77">
        <v>12</v>
      </c>
      <c r="AF551" s="78" t="s">
        <v>90</v>
      </c>
      <c r="AG551" s="72"/>
      <c r="AH551" s="77" t="s">
        <v>69</v>
      </c>
      <c r="AI551" s="76" t="s">
        <v>52</v>
      </c>
      <c r="AJ551" s="76" t="s">
        <v>36</v>
      </c>
      <c r="AK551" t="str">
        <f>_xlfn.CONCAT(PlayerList[[#This Row],[First Name]]," ",PlayerList[[#This Row],[Surname]])</f>
        <v>Simon Croad</v>
      </c>
      <c r="AM551" s="71">
        <f>PlayerList[[#This Row],[Code]]*1</f>
        <v>17731</v>
      </c>
      <c r="AN551" s="71" t="str">
        <f>VLOOKUP(PlayerList[[#This Row],[NZCF ID]],$AP$2:$AQ$3850,2,FALSE)</f>
        <v>M</v>
      </c>
      <c r="AP551" s="71">
        <v>12083</v>
      </c>
      <c r="AQ551" s="71" t="s">
        <v>29</v>
      </c>
    </row>
    <row r="552" spans="13:43" x14ac:dyDescent="0.3">
      <c r="M552" s="75">
        <v>15817</v>
      </c>
      <c r="N552" s="72" t="s">
        <v>894</v>
      </c>
      <c r="O552" s="72" t="s">
        <v>685</v>
      </c>
      <c r="P552" s="73" t="s">
        <v>442</v>
      </c>
      <c r="Q552" s="74">
        <v>2003</v>
      </c>
      <c r="R552" s="73" t="s">
        <v>35</v>
      </c>
      <c r="S552" s="72"/>
      <c r="T552" s="77">
        <v>1106</v>
      </c>
      <c r="U552" s="76" t="s">
        <v>35</v>
      </c>
      <c r="V552" s="77" t="s">
        <v>36</v>
      </c>
      <c r="W552" s="77" t="s">
        <v>36</v>
      </c>
      <c r="X552" s="77">
        <v>31</v>
      </c>
      <c r="Y552" s="78" t="s">
        <v>673</v>
      </c>
      <c r="Z552" s="72"/>
      <c r="AA552" s="77">
        <v>1059</v>
      </c>
      <c r="AB552" s="76" t="s">
        <v>35</v>
      </c>
      <c r="AC552" s="77" t="s">
        <v>36</v>
      </c>
      <c r="AD552" s="77" t="s">
        <v>36</v>
      </c>
      <c r="AE552" s="77">
        <v>23</v>
      </c>
      <c r="AF552" s="78" t="s">
        <v>896</v>
      </c>
      <c r="AG552" s="72"/>
      <c r="AH552" s="77">
        <v>4304829</v>
      </c>
      <c r="AI552" s="76" t="s">
        <v>52</v>
      </c>
      <c r="AJ552" s="76" t="s">
        <v>36</v>
      </c>
      <c r="AK552" t="str">
        <f>_xlfn.CONCAT(PlayerList[[#This Row],[First Name]]," ",PlayerList[[#This Row],[Surname]])</f>
        <v>Joel Crombie</v>
      </c>
      <c r="AM552" s="71">
        <f>PlayerList[[#This Row],[Code]]*1</f>
        <v>15817</v>
      </c>
      <c r="AN552" s="71" t="str">
        <f>VLOOKUP(PlayerList[[#This Row],[NZCF ID]],$AP$2:$AQ$3850,2,FALSE)</f>
        <v>M</v>
      </c>
      <c r="AP552" s="71">
        <v>17731</v>
      </c>
      <c r="AQ552" s="71" t="s">
        <v>29</v>
      </c>
    </row>
    <row r="553" spans="13:43" x14ac:dyDescent="0.3">
      <c r="M553" s="75">
        <v>10276</v>
      </c>
      <c r="N553" s="72" t="s">
        <v>894</v>
      </c>
      <c r="O553" s="72" t="s">
        <v>895</v>
      </c>
      <c r="P553" s="73" t="s">
        <v>442</v>
      </c>
      <c r="Q553" s="74">
        <v>1955</v>
      </c>
      <c r="R553" s="73" t="s">
        <v>119</v>
      </c>
      <c r="S553" s="72"/>
      <c r="T553" s="77">
        <v>1452</v>
      </c>
      <c r="U553" s="76" t="s">
        <v>35</v>
      </c>
      <c r="V553" s="77" t="s">
        <v>36</v>
      </c>
      <c r="W553" s="77" t="s">
        <v>36</v>
      </c>
      <c r="X553" s="77">
        <v>165</v>
      </c>
      <c r="Y553" s="78" t="s">
        <v>105</v>
      </c>
      <c r="Z553" s="72"/>
      <c r="AA553" s="77">
        <v>1458</v>
      </c>
      <c r="AB553" s="76" t="s">
        <v>35</v>
      </c>
      <c r="AC553" s="77" t="s">
        <v>36</v>
      </c>
      <c r="AD553" s="77" t="s">
        <v>36</v>
      </c>
      <c r="AE553" s="77">
        <v>95</v>
      </c>
      <c r="AF553" s="78" t="s">
        <v>896</v>
      </c>
      <c r="AG553" s="72"/>
      <c r="AH553" s="77">
        <v>4303210</v>
      </c>
      <c r="AI553" s="76" t="s">
        <v>52</v>
      </c>
      <c r="AJ553" s="76" t="s">
        <v>36</v>
      </c>
      <c r="AK553" t="str">
        <f>_xlfn.CONCAT(PlayerList[[#This Row],[First Name]]," ",PlayerList[[#This Row],[Surname]])</f>
        <v>William R Crombie</v>
      </c>
      <c r="AM553" s="71">
        <f>PlayerList[[#This Row],[Code]]*1</f>
        <v>10276</v>
      </c>
      <c r="AN553" s="71" t="str">
        <f>VLOOKUP(PlayerList[[#This Row],[NZCF ID]],$AP$2:$AQ$3850,2,FALSE)</f>
        <v>M</v>
      </c>
      <c r="AP553" s="71">
        <v>15817</v>
      </c>
      <c r="AQ553" s="71" t="s">
        <v>29</v>
      </c>
    </row>
    <row r="554" spans="13:43" x14ac:dyDescent="0.3">
      <c r="M554" s="75">
        <v>11091</v>
      </c>
      <c r="N554" s="72" t="s">
        <v>4234</v>
      </c>
      <c r="O554" s="72" t="s">
        <v>985</v>
      </c>
      <c r="P554" s="73" t="s">
        <v>161</v>
      </c>
      <c r="Q554" s="74">
        <v>1968</v>
      </c>
      <c r="R554" s="73" t="s">
        <v>124</v>
      </c>
      <c r="S554" s="72"/>
      <c r="T554" s="77">
        <v>1345</v>
      </c>
      <c r="U554" s="76" t="s">
        <v>35</v>
      </c>
      <c r="V554" s="77" t="s">
        <v>36</v>
      </c>
      <c r="W554" s="77" t="s">
        <v>36</v>
      </c>
      <c r="X554" s="77">
        <v>22</v>
      </c>
      <c r="Y554" s="78" t="s">
        <v>235</v>
      </c>
      <c r="Z554" s="72"/>
      <c r="AA554" s="77" t="s">
        <v>37</v>
      </c>
      <c r="AB554" s="76" t="s">
        <v>35</v>
      </c>
      <c r="AC554" s="77" t="s">
        <v>36</v>
      </c>
      <c r="AD554" s="77" t="s">
        <v>36</v>
      </c>
      <c r="AE554" s="77" t="s">
        <v>37</v>
      </c>
      <c r="AF554" s="78" t="s">
        <v>38</v>
      </c>
      <c r="AG554" s="72"/>
      <c r="AH554" s="77" t="s">
        <v>69</v>
      </c>
      <c r="AI554" s="76" t="s">
        <v>52</v>
      </c>
      <c r="AJ554" s="76" t="s">
        <v>36</v>
      </c>
      <c r="AK554" t="str">
        <f>_xlfn.CONCAT(PlayerList[[#This Row],[First Name]]," ",PlayerList[[#This Row],[Surname]])</f>
        <v>Carl Crosado</v>
      </c>
      <c r="AM554" s="71">
        <f>PlayerList[[#This Row],[Code]]*1</f>
        <v>11091</v>
      </c>
      <c r="AN554" s="71" t="str">
        <f>VLOOKUP(PlayerList[[#This Row],[NZCF ID]],$AP$2:$AQ$3850,2,FALSE)</f>
        <v>M</v>
      </c>
      <c r="AP554" s="71">
        <v>10276</v>
      </c>
      <c r="AQ554" s="71" t="s">
        <v>29</v>
      </c>
    </row>
    <row r="555" spans="13:43" x14ac:dyDescent="0.3">
      <c r="M555" s="75">
        <v>18628</v>
      </c>
      <c r="N555" s="72" t="s">
        <v>897</v>
      </c>
      <c r="O555" s="72" t="s">
        <v>226</v>
      </c>
      <c r="P555" s="73" t="s">
        <v>67</v>
      </c>
      <c r="Q555" s="74">
        <v>2010</v>
      </c>
      <c r="R555" s="73" t="s">
        <v>135</v>
      </c>
      <c r="S555" s="72"/>
      <c r="T555" s="77" t="s">
        <v>34</v>
      </c>
      <c r="U555" s="76" t="s">
        <v>35</v>
      </c>
      <c r="V555" s="77" t="s">
        <v>36</v>
      </c>
      <c r="W555" s="77" t="s">
        <v>36</v>
      </c>
      <c r="X555" s="77" t="s">
        <v>37</v>
      </c>
      <c r="Y555" s="78" t="s">
        <v>38</v>
      </c>
      <c r="Z555" s="72"/>
      <c r="AA555" s="77">
        <v>850</v>
      </c>
      <c r="AB555" s="76" t="s">
        <v>50</v>
      </c>
      <c r="AC555" s="77" t="s">
        <v>36</v>
      </c>
      <c r="AD555" s="77" t="s">
        <v>36</v>
      </c>
      <c r="AE555" s="77">
        <v>5</v>
      </c>
      <c r="AF555" s="78" t="s">
        <v>68</v>
      </c>
      <c r="AG555" s="72"/>
      <c r="AH555" s="77" t="s">
        <v>69</v>
      </c>
      <c r="AI555" s="76" t="s">
        <v>52</v>
      </c>
      <c r="AJ555" s="76" t="s">
        <v>36</v>
      </c>
      <c r="AK555" t="str">
        <f>_xlfn.CONCAT(PlayerList[[#This Row],[First Name]]," ",PlayerList[[#This Row],[Surname]])</f>
        <v>Matthew Cross</v>
      </c>
      <c r="AM555" s="71">
        <f>PlayerList[[#This Row],[Code]]*1</f>
        <v>18628</v>
      </c>
      <c r="AN555" s="71" t="str">
        <f>VLOOKUP(PlayerList[[#This Row],[NZCF ID]],$AP$2:$AQ$3850,2,FALSE)</f>
        <v>M</v>
      </c>
      <c r="AP555" s="71">
        <v>11091</v>
      </c>
      <c r="AQ555" s="71" t="s">
        <v>29</v>
      </c>
    </row>
    <row r="556" spans="13:43" x14ac:dyDescent="0.3">
      <c r="M556" s="75">
        <v>19362</v>
      </c>
      <c r="N556" s="72" t="s">
        <v>898</v>
      </c>
      <c r="O556" s="72" t="s">
        <v>899</v>
      </c>
      <c r="P556" s="73" t="s">
        <v>33</v>
      </c>
      <c r="Q556" s="74">
        <v>2005</v>
      </c>
      <c r="R556" s="73" t="s">
        <v>135</v>
      </c>
      <c r="S556" s="72"/>
      <c r="T556" s="77" t="s">
        <v>34</v>
      </c>
      <c r="U556" s="76" t="s">
        <v>35</v>
      </c>
      <c r="V556" s="77" t="s">
        <v>36</v>
      </c>
      <c r="W556" s="77" t="s">
        <v>36</v>
      </c>
      <c r="X556" s="77" t="s">
        <v>37</v>
      </c>
      <c r="Y556" s="78" t="s">
        <v>38</v>
      </c>
      <c r="Z556" s="72"/>
      <c r="AA556" s="77">
        <v>846</v>
      </c>
      <c r="AB556" s="76" t="s">
        <v>50</v>
      </c>
      <c r="AC556" s="77" t="s">
        <v>36</v>
      </c>
      <c r="AD556" s="77" t="s">
        <v>36</v>
      </c>
      <c r="AE556" s="77">
        <v>7</v>
      </c>
      <c r="AF556" s="78" t="s">
        <v>96</v>
      </c>
      <c r="AG556" s="72"/>
      <c r="AH556" s="77" t="s">
        <v>69</v>
      </c>
      <c r="AI556" s="76" t="s">
        <v>52</v>
      </c>
      <c r="AJ556" s="76" t="s">
        <v>36</v>
      </c>
      <c r="AK556" t="str">
        <f>_xlfn.CONCAT(PlayerList[[#This Row],[First Name]]," ",PlayerList[[#This Row],[Surname]])</f>
        <v>Jai Crowe</v>
      </c>
      <c r="AM556" s="71">
        <f>PlayerList[[#This Row],[Code]]*1</f>
        <v>19362</v>
      </c>
      <c r="AN556" s="71" t="str">
        <f>VLOOKUP(PlayerList[[#This Row],[NZCF ID]],$AP$2:$AQ$3850,2,FALSE)</f>
        <v>M</v>
      </c>
      <c r="AP556" s="71">
        <v>18628</v>
      </c>
      <c r="AQ556" s="71" t="s">
        <v>29</v>
      </c>
    </row>
    <row r="557" spans="13:43" x14ac:dyDescent="0.3">
      <c r="M557" s="75">
        <v>11239</v>
      </c>
      <c r="N557" s="72" t="s">
        <v>900</v>
      </c>
      <c r="O557" s="72" t="s">
        <v>901</v>
      </c>
      <c r="P557" s="73" t="s">
        <v>178</v>
      </c>
      <c r="Q557" s="74">
        <v>1937</v>
      </c>
      <c r="R557" s="73" t="s">
        <v>119</v>
      </c>
      <c r="S557" s="72"/>
      <c r="T557" s="77">
        <v>1564</v>
      </c>
      <c r="U557" s="76" t="s">
        <v>35</v>
      </c>
      <c r="V557" s="77" t="s">
        <v>36</v>
      </c>
      <c r="W557" s="77" t="s">
        <v>36</v>
      </c>
      <c r="X557" s="77">
        <v>276</v>
      </c>
      <c r="Y557" s="78" t="s">
        <v>902</v>
      </c>
      <c r="Z557" s="72"/>
      <c r="AA557" s="77">
        <v>1566</v>
      </c>
      <c r="AB557" s="76" t="s">
        <v>35</v>
      </c>
      <c r="AC557" s="77" t="s">
        <v>36</v>
      </c>
      <c r="AD557" s="77" t="s">
        <v>36</v>
      </c>
      <c r="AE557" s="77">
        <v>249</v>
      </c>
      <c r="AF557" s="78" t="s">
        <v>232</v>
      </c>
      <c r="AG557" s="72"/>
      <c r="AH557" s="77">
        <v>4301463</v>
      </c>
      <c r="AI557" s="76" t="s">
        <v>52</v>
      </c>
      <c r="AJ557" s="76" t="s">
        <v>36</v>
      </c>
      <c r="AK557" t="str">
        <f>_xlfn.CONCAT(PlayerList[[#This Row],[First Name]]," ",PlayerList[[#This Row],[Surname]])</f>
        <v>Neil Cruden</v>
      </c>
      <c r="AM557" s="71">
        <f>PlayerList[[#This Row],[Code]]*1</f>
        <v>11239</v>
      </c>
      <c r="AN557" s="71" t="str">
        <f>VLOOKUP(PlayerList[[#This Row],[NZCF ID]],$AP$2:$AQ$3850,2,FALSE)</f>
        <v>M</v>
      </c>
      <c r="AP557" s="71">
        <v>19362</v>
      </c>
      <c r="AQ557" s="71" t="s">
        <v>29</v>
      </c>
    </row>
    <row r="558" spans="13:43" x14ac:dyDescent="0.3">
      <c r="M558" s="75">
        <v>19476</v>
      </c>
      <c r="N558" s="72" t="s">
        <v>903</v>
      </c>
      <c r="O558" s="72" t="s">
        <v>904</v>
      </c>
      <c r="P558" s="73" t="s">
        <v>33</v>
      </c>
      <c r="Q558" s="74">
        <v>2013</v>
      </c>
      <c r="R558" s="73" t="s">
        <v>135</v>
      </c>
      <c r="S558" s="72"/>
      <c r="T558" s="77" t="s">
        <v>34</v>
      </c>
      <c r="U558" s="76" t="s">
        <v>35</v>
      </c>
      <c r="V558" s="77" t="s">
        <v>36</v>
      </c>
      <c r="W558" s="77" t="s">
        <v>36</v>
      </c>
      <c r="X558" s="77" t="s">
        <v>37</v>
      </c>
      <c r="Y558" s="78" t="s">
        <v>38</v>
      </c>
      <c r="Z558" s="72"/>
      <c r="AA558" s="77">
        <v>700</v>
      </c>
      <c r="AB558" s="76" t="s">
        <v>50</v>
      </c>
      <c r="AC558" s="77" t="s">
        <v>36</v>
      </c>
      <c r="AD558" s="77" t="s">
        <v>36</v>
      </c>
      <c r="AE558" s="77">
        <v>12</v>
      </c>
      <c r="AF558" s="78" t="s">
        <v>96</v>
      </c>
      <c r="AG558" s="72"/>
      <c r="AH558" s="77" t="s">
        <v>69</v>
      </c>
      <c r="AI558" s="76" t="s">
        <v>52</v>
      </c>
      <c r="AJ558" s="76" t="s">
        <v>36</v>
      </c>
      <c r="AK558" t="str">
        <f>_xlfn.CONCAT(PlayerList[[#This Row],[First Name]]," ",PlayerList[[#This Row],[Surname]])</f>
        <v>Akos Csizmadia</v>
      </c>
      <c r="AM558" s="71">
        <f>PlayerList[[#This Row],[Code]]*1</f>
        <v>19476</v>
      </c>
      <c r="AN558" s="71" t="str">
        <f>VLOOKUP(PlayerList[[#This Row],[NZCF ID]],$AP$2:$AQ$3850,2,FALSE)</f>
        <v>M</v>
      </c>
      <c r="AP558" s="71">
        <v>11239</v>
      </c>
      <c r="AQ558" s="71" t="s">
        <v>29</v>
      </c>
    </row>
    <row r="559" spans="13:43" x14ac:dyDescent="0.3">
      <c r="M559" s="75">
        <v>20969</v>
      </c>
      <c r="N559" s="72" t="s">
        <v>905</v>
      </c>
      <c r="O559" s="72" t="s">
        <v>906</v>
      </c>
      <c r="P559" s="73" t="s">
        <v>354</v>
      </c>
      <c r="Q559" s="74">
        <v>1960</v>
      </c>
      <c r="R559" s="73" t="s">
        <v>119</v>
      </c>
      <c r="S559" s="72"/>
      <c r="T559" s="77">
        <v>590</v>
      </c>
      <c r="U559" s="76" t="s">
        <v>50</v>
      </c>
      <c r="V559" s="77" t="s">
        <v>36</v>
      </c>
      <c r="W559" s="77" t="s">
        <v>36</v>
      </c>
      <c r="X559" s="77">
        <v>3</v>
      </c>
      <c r="Y559" s="78" t="s">
        <v>60</v>
      </c>
      <c r="Z559" s="72"/>
      <c r="AA559" s="77" t="s">
        <v>37</v>
      </c>
      <c r="AB559" s="76" t="s">
        <v>35</v>
      </c>
      <c r="AC559" s="77" t="s">
        <v>36</v>
      </c>
      <c r="AD559" s="77" t="s">
        <v>36</v>
      </c>
      <c r="AE559" s="77" t="s">
        <v>37</v>
      </c>
      <c r="AF559" s="78" t="s">
        <v>38</v>
      </c>
      <c r="AG559" s="72"/>
      <c r="AH559" s="77" t="s">
        <v>69</v>
      </c>
      <c r="AI559" s="76" t="s">
        <v>52</v>
      </c>
      <c r="AJ559" s="76" t="s">
        <v>36</v>
      </c>
      <c r="AK559" t="str">
        <f>_xlfn.CONCAT(PlayerList[[#This Row],[First Name]]," ",PlayerList[[#This Row],[Surname]])</f>
        <v>Jerome Cudmore</v>
      </c>
      <c r="AM559" s="71">
        <f>PlayerList[[#This Row],[Code]]*1</f>
        <v>20969</v>
      </c>
      <c r="AN559" s="71" t="str">
        <f>VLOOKUP(PlayerList[[#This Row],[NZCF ID]],$AP$2:$AQ$3850,2,FALSE)</f>
        <v>M</v>
      </c>
      <c r="AP559" s="71">
        <v>19476</v>
      </c>
      <c r="AQ559" s="71" t="s">
        <v>29</v>
      </c>
    </row>
    <row r="560" spans="13:43" x14ac:dyDescent="0.3">
      <c r="M560" s="75">
        <v>19052</v>
      </c>
      <c r="N560" s="72" t="s">
        <v>907</v>
      </c>
      <c r="O560" s="72" t="s">
        <v>908</v>
      </c>
      <c r="P560" s="73" t="s">
        <v>33</v>
      </c>
      <c r="Q560" s="74">
        <v>2015</v>
      </c>
      <c r="R560" s="73" t="s">
        <v>135</v>
      </c>
      <c r="S560" s="72"/>
      <c r="T560" s="77" t="s">
        <v>34</v>
      </c>
      <c r="U560" s="76" t="s">
        <v>35</v>
      </c>
      <c r="V560" s="77" t="s">
        <v>36</v>
      </c>
      <c r="W560" s="77" t="s">
        <v>36</v>
      </c>
      <c r="X560" s="77" t="s">
        <v>37</v>
      </c>
      <c r="Y560" s="78" t="s">
        <v>38</v>
      </c>
      <c r="Z560" s="72"/>
      <c r="AA560" s="77">
        <v>438</v>
      </c>
      <c r="AB560" s="76" t="s">
        <v>50</v>
      </c>
      <c r="AC560" s="77" t="s">
        <v>36</v>
      </c>
      <c r="AD560" s="77" t="s">
        <v>36</v>
      </c>
      <c r="AE560" s="77">
        <v>7</v>
      </c>
      <c r="AF560" s="78" t="s">
        <v>154</v>
      </c>
      <c r="AG560" s="72"/>
      <c r="AH560" s="77" t="s">
        <v>69</v>
      </c>
      <c r="AI560" s="76" t="s">
        <v>52</v>
      </c>
      <c r="AJ560" s="76" t="s">
        <v>36</v>
      </c>
      <c r="AK560" t="str">
        <f>_xlfn.CONCAT(PlayerList[[#This Row],[First Name]]," ",PlayerList[[#This Row],[Surname]])</f>
        <v>Allan Zhen Nan Cui</v>
      </c>
      <c r="AM560" s="71">
        <f>PlayerList[[#This Row],[Code]]*1</f>
        <v>19052</v>
      </c>
      <c r="AN560" s="71" t="str">
        <f>VLOOKUP(PlayerList[[#This Row],[NZCF ID]],$AP$2:$AQ$3850,2,FALSE)</f>
        <v>M</v>
      </c>
      <c r="AP560" s="71">
        <v>20969</v>
      </c>
      <c r="AQ560" s="71" t="s">
        <v>29</v>
      </c>
    </row>
    <row r="561" spans="13:43" x14ac:dyDescent="0.3">
      <c r="M561" s="75">
        <v>20036</v>
      </c>
      <c r="N561" s="72" t="s">
        <v>907</v>
      </c>
      <c r="O561" s="72" t="s">
        <v>247</v>
      </c>
      <c r="P561" s="73" t="s">
        <v>33</v>
      </c>
      <c r="Q561" s="74">
        <v>2017</v>
      </c>
      <c r="R561" s="73" t="s">
        <v>135</v>
      </c>
      <c r="S561" s="72"/>
      <c r="T561" s="77" t="s">
        <v>34</v>
      </c>
      <c r="U561" s="76" t="s">
        <v>35</v>
      </c>
      <c r="V561" s="77" t="s">
        <v>36</v>
      </c>
      <c r="W561" s="77" t="s">
        <v>36</v>
      </c>
      <c r="X561" s="77" t="s">
        <v>37</v>
      </c>
      <c r="Y561" s="78" t="s">
        <v>38</v>
      </c>
      <c r="Z561" s="72"/>
      <c r="AA561" s="77">
        <v>400</v>
      </c>
      <c r="AB561" s="76" t="s">
        <v>50</v>
      </c>
      <c r="AC561" s="77" t="s">
        <v>36</v>
      </c>
      <c r="AD561" s="77" t="s">
        <v>36</v>
      </c>
      <c r="AE561" s="77">
        <v>16</v>
      </c>
      <c r="AF561" s="78" t="s">
        <v>60</v>
      </c>
      <c r="AG561" s="72"/>
      <c r="AH561" s="77" t="s">
        <v>69</v>
      </c>
      <c r="AI561" s="76" t="s">
        <v>52</v>
      </c>
      <c r="AJ561" s="76" t="s">
        <v>36</v>
      </c>
      <c r="AK561" t="str">
        <f>_xlfn.CONCAT(PlayerList[[#This Row],[First Name]]," ",PlayerList[[#This Row],[Surname]])</f>
        <v>Andrew Cui</v>
      </c>
      <c r="AM561" s="71">
        <f>PlayerList[[#This Row],[Code]]*1</f>
        <v>20036</v>
      </c>
      <c r="AN561" s="71" t="str">
        <f>VLOOKUP(PlayerList[[#This Row],[NZCF ID]],$AP$2:$AQ$3850,2,FALSE)</f>
        <v>M</v>
      </c>
      <c r="AP561" s="71">
        <v>19052</v>
      </c>
      <c r="AQ561" s="71" t="s">
        <v>29</v>
      </c>
    </row>
    <row r="562" spans="13:43" x14ac:dyDescent="0.3">
      <c r="M562" s="75">
        <v>17620</v>
      </c>
      <c r="N562" s="72" t="s">
        <v>907</v>
      </c>
      <c r="O562" s="72" t="s">
        <v>909</v>
      </c>
      <c r="P562" s="73" t="s">
        <v>33</v>
      </c>
      <c r="Q562" s="74">
        <v>2011</v>
      </c>
      <c r="R562" s="73" t="s">
        <v>135</v>
      </c>
      <c r="S562" s="72"/>
      <c r="T562" s="77">
        <v>573</v>
      </c>
      <c r="U562" s="76" t="s">
        <v>50</v>
      </c>
      <c r="V562" s="77" t="s">
        <v>36</v>
      </c>
      <c r="W562" s="77" t="s">
        <v>36</v>
      </c>
      <c r="X562" s="77">
        <v>5</v>
      </c>
      <c r="Y562" s="78" t="s">
        <v>60</v>
      </c>
      <c r="Z562" s="72"/>
      <c r="AA562" s="77">
        <v>400</v>
      </c>
      <c r="AB562" s="76" t="s">
        <v>50</v>
      </c>
      <c r="AC562" s="77" t="s">
        <v>36</v>
      </c>
      <c r="AD562" s="77" t="s">
        <v>36</v>
      </c>
      <c r="AE562" s="77">
        <v>11</v>
      </c>
      <c r="AF562" s="78" t="s">
        <v>39</v>
      </c>
      <c r="AG562" s="72"/>
      <c r="AH562" s="77">
        <v>4322860</v>
      </c>
      <c r="AI562" s="76" t="s">
        <v>52</v>
      </c>
      <c r="AJ562" s="76" t="s">
        <v>36</v>
      </c>
      <c r="AK562" t="str">
        <f>_xlfn.CONCAT(PlayerList[[#This Row],[First Name]]," ",PlayerList[[#This Row],[Surname]])</f>
        <v>Evan Haoran Cui</v>
      </c>
      <c r="AM562" s="71">
        <f>PlayerList[[#This Row],[Code]]*1</f>
        <v>17620</v>
      </c>
      <c r="AN562" s="71" t="str">
        <f>VLOOKUP(PlayerList[[#This Row],[NZCF ID]],$AP$2:$AQ$3850,2,FALSE)</f>
        <v>M</v>
      </c>
      <c r="AP562" s="71">
        <v>20036</v>
      </c>
      <c r="AQ562" s="71" t="s">
        <v>29</v>
      </c>
    </row>
    <row r="563" spans="13:43" x14ac:dyDescent="0.3">
      <c r="M563" s="75">
        <v>14191</v>
      </c>
      <c r="N563" s="72" t="s">
        <v>907</v>
      </c>
      <c r="O563" s="72" t="s">
        <v>486</v>
      </c>
      <c r="P563" s="73" t="s">
        <v>167</v>
      </c>
      <c r="Q563" s="74">
        <v>1995</v>
      </c>
      <c r="R563" s="73" t="s">
        <v>35</v>
      </c>
      <c r="S563" s="72"/>
      <c r="T563" s="77">
        <v>1657</v>
      </c>
      <c r="U563" s="76" t="s">
        <v>35</v>
      </c>
      <c r="V563" s="77" t="s">
        <v>36</v>
      </c>
      <c r="W563" s="77" t="s">
        <v>36</v>
      </c>
      <c r="X563" s="77">
        <v>83</v>
      </c>
      <c r="Y563" s="78" t="s">
        <v>169</v>
      </c>
      <c r="Z563" s="72"/>
      <c r="AA563" s="77">
        <v>1426</v>
      </c>
      <c r="AB563" s="76" t="s">
        <v>35</v>
      </c>
      <c r="AC563" s="77" t="s">
        <v>36</v>
      </c>
      <c r="AD563" s="77" t="s">
        <v>36</v>
      </c>
      <c r="AE563" s="77">
        <v>41</v>
      </c>
      <c r="AF563" s="78" t="s">
        <v>910</v>
      </c>
      <c r="AG563" s="72"/>
      <c r="AH563" s="77">
        <v>4325516</v>
      </c>
      <c r="AI563" s="76" t="s">
        <v>52</v>
      </c>
      <c r="AJ563" s="76" t="s">
        <v>36</v>
      </c>
      <c r="AK563" t="str">
        <f>_xlfn.CONCAT(PlayerList[[#This Row],[First Name]]," ",PlayerList[[#This Row],[Surname]])</f>
        <v>Harry Cui</v>
      </c>
      <c r="AM563" s="71">
        <f>PlayerList[[#This Row],[Code]]*1</f>
        <v>14191</v>
      </c>
      <c r="AN563" s="71" t="str">
        <f>VLOOKUP(PlayerList[[#This Row],[NZCF ID]],$AP$2:$AQ$3850,2,FALSE)</f>
        <v>M</v>
      </c>
      <c r="AP563" s="71">
        <v>17620</v>
      </c>
      <c r="AQ563" s="71" t="s">
        <v>29</v>
      </c>
    </row>
    <row r="564" spans="13:43" x14ac:dyDescent="0.3">
      <c r="M564" s="75">
        <v>18975</v>
      </c>
      <c r="N564" s="72" t="s">
        <v>907</v>
      </c>
      <c r="O564" s="72" t="s">
        <v>911</v>
      </c>
      <c r="P564" s="73" t="s">
        <v>33</v>
      </c>
      <c r="Q564" s="74">
        <v>2008</v>
      </c>
      <c r="R564" s="73" t="s">
        <v>135</v>
      </c>
      <c r="S564" s="72"/>
      <c r="T564" s="77" t="s">
        <v>34</v>
      </c>
      <c r="U564" s="76" t="s">
        <v>35</v>
      </c>
      <c r="V564" s="77" t="s">
        <v>36</v>
      </c>
      <c r="W564" s="77" t="s">
        <v>36</v>
      </c>
      <c r="X564" s="77" t="s">
        <v>37</v>
      </c>
      <c r="Y564" s="78" t="s">
        <v>38</v>
      </c>
      <c r="Z564" s="72"/>
      <c r="AA564" s="77">
        <v>1055</v>
      </c>
      <c r="AB564" s="76" t="s">
        <v>50</v>
      </c>
      <c r="AC564" s="77" t="s">
        <v>36</v>
      </c>
      <c r="AD564" s="77" t="s">
        <v>36</v>
      </c>
      <c r="AE564" s="77">
        <v>12</v>
      </c>
      <c r="AF564" s="78" t="s">
        <v>154</v>
      </c>
      <c r="AG564" s="72"/>
      <c r="AH564" s="77">
        <v>4321944</v>
      </c>
      <c r="AI564" s="76" t="s">
        <v>52</v>
      </c>
      <c r="AJ564" s="76" t="s">
        <v>36</v>
      </c>
      <c r="AK564" t="str">
        <f>_xlfn.CONCAT(PlayerList[[#This Row],[First Name]]," ",PlayerList[[#This Row],[Surname]])</f>
        <v>Justin Jiaming Cui</v>
      </c>
      <c r="AM564" s="71">
        <f>PlayerList[[#This Row],[Code]]*1</f>
        <v>18975</v>
      </c>
      <c r="AN564" s="71" t="str">
        <f>VLOOKUP(PlayerList[[#This Row],[NZCF ID]],$AP$2:$AQ$3850,2,FALSE)</f>
        <v>M</v>
      </c>
      <c r="AP564" s="71">
        <v>14191</v>
      </c>
      <c r="AQ564" s="71" t="s">
        <v>29</v>
      </c>
    </row>
    <row r="565" spans="13:43" x14ac:dyDescent="0.3">
      <c r="M565" s="75">
        <v>17442</v>
      </c>
      <c r="N565" s="72" t="s">
        <v>907</v>
      </c>
      <c r="O565" s="72" t="s">
        <v>761</v>
      </c>
      <c r="P565" s="73" t="s">
        <v>258</v>
      </c>
      <c r="Q565" s="74">
        <v>2012</v>
      </c>
      <c r="R565" s="73" t="s">
        <v>135</v>
      </c>
      <c r="S565" s="72"/>
      <c r="T565" s="77">
        <v>1629</v>
      </c>
      <c r="U565" s="76" t="s">
        <v>35</v>
      </c>
      <c r="V565" s="77" t="s">
        <v>36</v>
      </c>
      <c r="W565" s="77" t="s">
        <v>36</v>
      </c>
      <c r="X565" s="77">
        <v>39</v>
      </c>
      <c r="Y565" s="78" t="s">
        <v>39</v>
      </c>
      <c r="Z565" s="72"/>
      <c r="AA565" s="77">
        <v>1661</v>
      </c>
      <c r="AB565" s="76" t="s">
        <v>35</v>
      </c>
      <c r="AC565" s="77">
        <v>3</v>
      </c>
      <c r="AD565" s="77">
        <v>16</v>
      </c>
      <c r="AE565" s="77">
        <v>260</v>
      </c>
      <c r="AF565" s="78" t="s">
        <v>4167</v>
      </c>
      <c r="AG565" s="72"/>
      <c r="AH565" s="77">
        <v>4313704</v>
      </c>
      <c r="AI565" s="76" t="s">
        <v>52</v>
      </c>
      <c r="AJ565" s="76" t="s">
        <v>36</v>
      </c>
      <c r="AK565" t="str">
        <f>_xlfn.CONCAT(PlayerList[[#This Row],[First Name]]," ",PlayerList[[#This Row],[Surname]])</f>
        <v>Oscar Cui</v>
      </c>
      <c r="AM565" s="71">
        <f>PlayerList[[#This Row],[Code]]*1</f>
        <v>17442</v>
      </c>
      <c r="AN565" s="71" t="str">
        <f>VLOOKUP(PlayerList[[#This Row],[NZCF ID]],$AP$2:$AQ$3850,2,FALSE)</f>
        <v>M</v>
      </c>
      <c r="AP565" s="71">
        <v>18975</v>
      </c>
      <c r="AQ565" s="71" t="s">
        <v>29</v>
      </c>
    </row>
    <row r="566" spans="13:43" x14ac:dyDescent="0.3">
      <c r="M566" s="75">
        <v>20669</v>
      </c>
      <c r="N566" s="72" t="s">
        <v>912</v>
      </c>
      <c r="O566" s="72" t="s">
        <v>259</v>
      </c>
      <c r="P566" s="73" t="s">
        <v>190</v>
      </c>
      <c r="Q566" s="74">
        <v>2008</v>
      </c>
      <c r="R566" s="73" t="s">
        <v>135</v>
      </c>
      <c r="S566" s="72"/>
      <c r="T566" s="77" t="s">
        <v>34</v>
      </c>
      <c r="U566" s="76" t="s">
        <v>35</v>
      </c>
      <c r="V566" s="77" t="s">
        <v>36</v>
      </c>
      <c r="W566" s="77" t="s">
        <v>36</v>
      </c>
      <c r="X566" s="77" t="s">
        <v>37</v>
      </c>
      <c r="Y566" s="78" t="s">
        <v>38</v>
      </c>
      <c r="Z566" s="72"/>
      <c r="AA566" s="77">
        <v>1397</v>
      </c>
      <c r="AB566" s="76" t="s">
        <v>50</v>
      </c>
      <c r="AC566" s="77" t="s">
        <v>36</v>
      </c>
      <c r="AD566" s="77" t="s">
        <v>36</v>
      </c>
      <c r="AE566" s="77">
        <v>6</v>
      </c>
      <c r="AF566" s="78" t="s">
        <v>61</v>
      </c>
      <c r="AG566" s="72"/>
      <c r="AH566" s="77">
        <v>4331095</v>
      </c>
      <c r="AI566" s="76" t="s">
        <v>52</v>
      </c>
      <c r="AJ566" s="76" t="s">
        <v>36</v>
      </c>
      <c r="AK566" t="str">
        <f>_xlfn.CONCAT(PlayerList[[#This Row],[First Name]]," ",PlayerList[[#This Row],[Surname]])</f>
        <v>Sam Cullen</v>
      </c>
      <c r="AM566" s="71">
        <f>PlayerList[[#This Row],[Code]]*1</f>
        <v>20669</v>
      </c>
      <c r="AN566" s="71" t="str">
        <f>VLOOKUP(PlayerList[[#This Row],[NZCF ID]],$AP$2:$AQ$3850,2,FALSE)</f>
        <v>M</v>
      </c>
      <c r="AP566" s="71">
        <v>17442</v>
      </c>
      <c r="AQ566" s="71" t="s">
        <v>29</v>
      </c>
    </row>
    <row r="567" spans="13:43" x14ac:dyDescent="0.3">
      <c r="M567" s="75">
        <v>11617</v>
      </c>
      <c r="N567" s="72" t="s">
        <v>913</v>
      </c>
      <c r="O567" s="72" t="s">
        <v>914</v>
      </c>
      <c r="P567" s="73" t="s">
        <v>161</v>
      </c>
      <c r="Q567" s="74">
        <v>1961</v>
      </c>
      <c r="R567" s="73" t="s">
        <v>124</v>
      </c>
      <c r="S567" s="72"/>
      <c r="T567" s="77">
        <v>1884</v>
      </c>
      <c r="U567" s="76" t="s">
        <v>35</v>
      </c>
      <c r="V567" s="77">
        <v>1</v>
      </c>
      <c r="W567" s="77">
        <v>6</v>
      </c>
      <c r="X567" s="77">
        <v>408</v>
      </c>
      <c r="Y567" s="78" t="s">
        <v>4167</v>
      </c>
      <c r="Z567" s="72"/>
      <c r="AA567" s="77">
        <v>1935</v>
      </c>
      <c r="AB567" s="76" t="s">
        <v>35</v>
      </c>
      <c r="AC567" s="77" t="s">
        <v>36</v>
      </c>
      <c r="AD567" s="77" t="s">
        <v>36</v>
      </c>
      <c r="AE567" s="77">
        <v>164</v>
      </c>
      <c r="AF567" s="78" t="s">
        <v>84</v>
      </c>
      <c r="AG567" s="72"/>
      <c r="AH567" s="77">
        <v>4301218</v>
      </c>
      <c r="AI567" s="76" t="s">
        <v>52</v>
      </c>
      <c r="AJ567" s="76" t="s">
        <v>36</v>
      </c>
      <c r="AK567" t="str">
        <f>_xlfn.CONCAT(PlayerList[[#This Row],[First Name]]," ",PlayerList[[#This Row],[Surname]])</f>
        <v>Nick Cummings</v>
      </c>
      <c r="AM567" s="71">
        <f>PlayerList[[#This Row],[Code]]*1</f>
        <v>11617</v>
      </c>
      <c r="AN567" s="71" t="str">
        <f>VLOOKUP(PlayerList[[#This Row],[NZCF ID]],$AP$2:$AQ$3850,2,FALSE)</f>
        <v>M</v>
      </c>
      <c r="AP567" s="71">
        <v>20669</v>
      </c>
      <c r="AQ567" s="71" t="s">
        <v>29</v>
      </c>
    </row>
    <row r="568" spans="13:43" x14ac:dyDescent="0.3">
      <c r="M568" s="75">
        <v>10323</v>
      </c>
      <c r="N568" s="72" t="s">
        <v>915</v>
      </c>
      <c r="O568" s="72" t="s">
        <v>916</v>
      </c>
      <c r="P568" s="73" t="s">
        <v>121</v>
      </c>
      <c r="Q568" s="74">
        <v>1934</v>
      </c>
      <c r="R568" s="73" t="s">
        <v>119</v>
      </c>
      <c r="S568" s="72"/>
      <c r="T568" s="77">
        <v>1454</v>
      </c>
      <c r="U568" s="76" t="s">
        <v>35</v>
      </c>
      <c r="V568" s="77" t="s">
        <v>36</v>
      </c>
      <c r="W568" s="77" t="s">
        <v>36</v>
      </c>
      <c r="X568" s="77">
        <v>450</v>
      </c>
      <c r="Y568" s="78" t="s">
        <v>232</v>
      </c>
      <c r="Z568" s="72"/>
      <c r="AA568" s="77">
        <v>1357</v>
      </c>
      <c r="AB568" s="76" t="s">
        <v>35</v>
      </c>
      <c r="AC568" s="77" t="s">
        <v>36</v>
      </c>
      <c r="AD568" s="77" t="s">
        <v>36</v>
      </c>
      <c r="AE568" s="77">
        <v>236</v>
      </c>
      <c r="AF568" s="78" t="s">
        <v>232</v>
      </c>
      <c r="AG568" s="72"/>
      <c r="AH568" s="77">
        <v>4303911</v>
      </c>
      <c r="AI568" s="76" t="s">
        <v>52</v>
      </c>
      <c r="AJ568" s="76" t="s">
        <v>36</v>
      </c>
      <c r="AK568" t="str">
        <f>_xlfn.CONCAT(PlayerList[[#This Row],[First Name]]," ",PlayerList[[#This Row],[Surname]])</f>
        <v>Patrick D Cunningham</v>
      </c>
      <c r="AM568" s="71">
        <f>PlayerList[[#This Row],[Code]]*1</f>
        <v>10323</v>
      </c>
      <c r="AN568" s="71" t="str">
        <f>VLOOKUP(PlayerList[[#This Row],[NZCF ID]],$AP$2:$AQ$3850,2,FALSE)</f>
        <v>M</v>
      </c>
      <c r="AP568" s="71">
        <v>11617</v>
      </c>
      <c r="AQ568" s="71" t="s">
        <v>29</v>
      </c>
    </row>
    <row r="569" spans="13:43" x14ac:dyDescent="0.3">
      <c r="M569" s="75">
        <v>19963</v>
      </c>
      <c r="N569" s="72" t="s">
        <v>917</v>
      </c>
      <c r="O569" s="72" t="s">
        <v>918</v>
      </c>
      <c r="P569" s="73" t="s">
        <v>335</v>
      </c>
      <c r="Q569" s="74">
        <v>2006</v>
      </c>
      <c r="R569" s="73" t="s">
        <v>135</v>
      </c>
      <c r="S569" s="72"/>
      <c r="T569" s="77">
        <v>868</v>
      </c>
      <c r="U569" s="76" t="s">
        <v>35</v>
      </c>
      <c r="V569" s="77" t="s">
        <v>36</v>
      </c>
      <c r="W569" s="77" t="s">
        <v>36</v>
      </c>
      <c r="X569" s="77">
        <v>26</v>
      </c>
      <c r="Y569" s="78" t="s">
        <v>60</v>
      </c>
      <c r="Z569" s="72"/>
      <c r="AA569" s="77" t="s">
        <v>37</v>
      </c>
      <c r="AB569" s="76" t="s">
        <v>35</v>
      </c>
      <c r="AC569" s="77" t="s">
        <v>36</v>
      </c>
      <c r="AD569" s="77" t="s">
        <v>36</v>
      </c>
      <c r="AE569" s="77" t="s">
        <v>37</v>
      </c>
      <c r="AF569" s="78" t="s">
        <v>38</v>
      </c>
      <c r="AG569" s="72"/>
      <c r="AH569" s="77">
        <v>4326644</v>
      </c>
      <c r="AI569" s="76" t="s">
        <v>52</v>
      </c>
      <c r="AJ569" s="76" t="s">
        <v>36</v>
      </c>
      <c r="AK569" t="str">
        <f>_xlfn.CONCAT(PlayerList[[#This Row],[First Name]]," ",PlayerList[[#This Row],[Surname]])</f>
        <v>Caden Currie</v>
      </c>
      <c r="AM569" s="71">
        <f>PlayerList[[#This Row],[Code]]*1</f>
        <v>19963</v>
      </c>
      <c r="AN569" s="71" t="str">
        <f>VLOOKUP(PlayerList[[#This Row],[NZCF ID]],$AP$2:$AQ$3850,2,FALSE)</f>
        <v>M</v>
      </c>
      <c r="AP569" s="71">
        <v>10323</v>
      </c>
      <c r="AQ569" s="71" t="s">
        <v>29</v>
      </c>
    </row>
    <row r="570" spans="13:43" x14ac:dyDescent="0.3">
      <c r="M570" s="75">
        <v>20413</v>
      </c>
      <c r="N570" s="72" t="s">
        <v>919</v>
      </c>
      <c r="O570" s="72" t="s">
        <v>920</v>
      </c>
      <c r="P570" s="73" t="s">
        <v>426</v>
      </c>
      <c r="Q570" s="74">
        <v>2000</v>
      </c>
      <c r="R570" s="73" t="s">
        <v>35</v>
      </c>
      <c r="S570" s="72"/>
      <c r="T570" s="77">
        <v>1579</v>
      </c>
      <c r="U570" s="76" t="s">
        <v>35</v>
      </c>
      <c r="V570" s="77">
        <v>1</v>
      </c>
      <c r="W570" s="77">
        <v>7</v>
      </c>
      <c r="X570" s="77">
        <v>20</v>
      </c>
      <c r="Y570" s="78" t="s">
        <v>4167</v>
      </c>
      <c r="Z570" s="72"/>
      <c r="AA570" s="77">
        <v>1371</v>
      </c>
      <c r="AB570" s="76" t="s">
        <v>35</v>
      </c>
      <c r="AC570" s="77" t="s">
        <v>36</v>
      </c>
      <c r="AD570" s="77" t="s">
        <v>36</v>
      </c>
      <c r="AE570" s="77">
        <v>30</v>
      </c>
      <c r="AF570" s="78" t="s">
        <v>84</v>
      </c>
      <c r="AG570" s="72"/>
      <c r="AH570" s="77">
        <v>4331290</v>
      </c>
      <c r="AI570" s="76" t="s">
        <v>52</v>
      </c>
      <c r="AJ570" s="76" t="s">
        <v>36</v>
      </c>
      <c r="AK570" t="str">
        <f>_xlfn.CONCAT(PlayerList[[#This Row],[First Name]]," ",PlayerList[[#This Row],[Surname]])</f>
        <v>Mikhael D'Mello</v>
      </c>
      <c r="AM570" s="71">
        <f>PlayerList[[#This Row],[Code]]*1</f>
        <v>20413</v>
      </c>
      <c r="AN570" s="71" t="str">
        <f>VLOOKUP(PlayerList[[#This Row],[NZCF ID]],$AP$2:$AQ$3850,2,FALSE)</f>
        <v>M</v>
      </c>
      <c r="AP570" s="71">
        <v>19963</v>
      </c>
      <c r="AQ570" s="71" t="s">
        <v>29</v>
      </c>
    </row>
    <row r="571" spans="13:43" x14ac:dyDescent="0.3">
      <c r="M571" s="75">
        <v>20522</v>
      </c>
      <c r="N571" s="72" t="s">
        <v>921</v>
      </c>
      <c r="O571" s="72" t="s">
        <v>922</v>
      </c>
      <c r="P571" s="73" t="s">
        <v>33</v>
      </c>
      <c r="Q571" s="74">
        <v>2013</v>
      </c>
      <c r="R571" s="73" t="s">
        <v>135</v>
      </c>
      <c r="S571" s="72"/>
      <c r="T571" s="77" t="s">
        <v>34</v>
      </c>
      <c r="U571" s="76" t="s">
        <v>35</v>
      </c>
      <c r="V571" s="77" t="s">
        <v>36</v>
      </c>
      <c r="W571" s="77" t="s">
        <v>36</v>
      </c>
      <c r="X571" s="77" t="s">
        <v>37</v>
      </c>
      <c r="Y571" s="78" t="s">
        <v>38</v>
      </c>
      <c r="Z571" s="72"/>
      <c r="AA571" s="77">
        <v>563</v>
      </c>
      <c r="AB571" s="76" t="s">
        <v>50</v>
      </c>
      <c r="AC571" s="77" t="s">
        <v>36</v>
      </c>
      <c r="AD571" s="77" t="s">
        <v>36</v>
      </c>
      <c r="AE571" s="77">
        <v>6</v>
      </c>
      <c r="AF571" s="78" t="s">
        <v>150</v>
      </c>
      <c r="AG571" s="72"/>
      <c r="AH571" s="77" t="s">
        <v>69</v>
      </c>
      <c r="AI571" s="76" t="s">
        <v>52</v>
      </c>
      <c r="AJ571" s="76" t="s">
        <v>36</v>
      </c>
      <c r="AK571" t="str">
        <f>_xlfn.CONCAT(PlayerList[[#This Row],[First Name]]," ",PlayerList[[#This Row],[Surname]])</f>
        <v>Leon Dabrowski</v>
      </c>
      <c r="AM571" s="71">
        <f>PlayerList[[#This Row],[Code]]*1</f>
        <v>20522</v>
      </c>
      <c r="AN571" s="71" t="str">
        <f>VLOOKUP(PlayerList[[#This Row],[NZCF ID]],$AP$2:$AQ$3850,2,FALSE)</f>
        <v>M</v>
      </c>
      <c r="AP571" s="71">
        <v>20413</v>
      </c>
      <c r="AQ571" s="71" t="s">
        <v>29</v>
      </c>
    </row>
    <row r="572" spans="13:43" x14ac:dyDescent="0.3">
      <c r="M572" s="75">
        <v>20187</v>
      </c>
      <c r="N572" s="72" t="s">
        <v>923</v>
      </c>
      <c r="O572" s="72" t="s">
        <v>924</v>
      </c>
      <c r="P572" s="73" t="s">
        <v>161</v>
      </c>
      <c r="Q572" s="74">
        <v>1982</v>
      </c>
      <c r="R572" s="73" t="s">
        <v>35</v>
      </c>
      <c r="S572" s="72"/>
      <c r="T572" s="77">
        <v>1276</v>
      </c>
      <c r="U572" s="76" t="s">
        <v>50</v>
      </c>
      <c r="V572" s="77" t="s">
        <v>36</v>
      </c>
      <c r="W572" s="77" t="s">
        <v>36</v>
      </c>
      <c r="X572" s="77">
        <v>10</v>
      </c>
      <c r="Y572" s="78" t="s">
        <v>84</v>
      </c>
      <c r="Z572" s="72"/>
      <c r="AA572" s="77" t="s">
        <v>37</v>
      </c>
      <c r="AB572" s="76" t="s">
        <v>35</v>
      </c>
      <c r="AC572" s="77" t="s">
        <v>36</v>
      </c>
      <c r="AD572" s="77" t="s">
        <v>36</v>
      </c>
      <c r="AE572" s="77" t="s">
        <v>37</v>
      </c>
      <c r="AF572" s="78" t="s">
        <v>38</v>
      </c>
      <c r="AG572" s="72"/>
      <c r="AH572" s="77">
        <v>4328108</v>
      </c>
      <c r="AI572" s="76" t="s">
        <v>52</v>
      </c>
      <c r="AJ572" s="76" t="s">
        <v>36</v>
      </c>
      <c r="AK572" t="str">
        <f>_xlfn.CONCAT(PlayerList[[#This Row],[First Name]]," ",PlayerList[[#This Row],[Surname]])</f>
        <v>Mohamed Dadou</v>
      </c>
      <c r="AM572" s="71">
        <f>PlayerList[[#This Row],[Code]]*1</f>
        <v>20187</v>
      </c>
      <c r="AN572" s="71" t="str">
        <f>VLOOKUP(PlayerList[[#This Row],[NZCF ID]],$AP$2:$AQ$3850,2,FALSE)</f>
        <v>M</v>
      </c>
      <c r="AP572" s="71">
        <v>20522</v>
      </c>
      <c r="AQ572" s="71" t="s">
        <v>29</v>
      </c>
    </row>
    <row r="573" spans="13:43" x14ac:dyDescent="0.3">
      <c r="M573" s="75">
        <v>20364</v>
      </c>
      <c r="N573" s="72" t="s">
        <v>925</v>
      </c>
      <c r="O573" s="72" t="s">
        <v>926</v>
      </c>
      <c r="P573" s="73" t="s">
        <v>33</v>
      </c>
      <c r="Q573" s="74">
        <v>2015</v>
      </c>
      <c r="R573" s="73" t="s">
        <v>135</v>
      </c>
      <c r="S573" s="72"/>
      <c r="T573" s="77" t="s">
        <v>34</v>
      </c>
      <c r="U573" s="76" t="s">
        <v>35</v>
      </c>
      <c r="V573" s="77" t="s">
        <v>36</v>
      </c>
      <c r="W573" s="77" t="s">
        <v>36</v>
      </c>
      <c r="X573" s="77" t="s">
        <v>37</v>
      </c>
      <c r="Y573" s="78" t="s">
        <v>38</v>
      </c>
      <c r="Z573" s="72"/>
      <c r="AA573" s="77">
        <v>400</v>
      </c>
      <c r="AB573" s="76" t="s">
        <v>50</v>
      </c>
      <c r="AC573" s="77" t="s">
        <v>36</v>
      </c>
      <c r="AD573" s="77" t="s">
        <v>36</v>
      </c>
      <c r="AE573" s="77">
        <v>12</v>
      </c>
      <c r="AF573" s="78" t="s">
        <v>60</v>
      </c>
      <c r="AG573" s="72"/>
      <c r="AH573" s="77" t="s">
        <v>69</v>
      </c>
      <c r="AI573" s="76" t="s">
        <v>52</v>
      </c>
      <c r="AJ573" s="76" t="s">
        <v>36</v>
      </c>
      <c r="AK573" t="str">
        <f>_xlfn.CONCAT(PlayerList[[#This Row],[First Name]]," ",PlayerList[[#This Row],[Surname]])</f>
        <v>Guangchen Dai</v>
      </c>
      <c r="AM573" s="71">
        <f>PlayerList[[#This Row],[Code]]*1</f>
        <v>20364</v>
      </c>
      <c r="AN573" s="71" t="str">
        <f>VLOOKUP(PlayerList[[#This Row],[NZCF ID]],$AP$2:$AQ$3850,2,FALSE)</f>
        <v>M</v>
      </c>
      <c r="AP573" s="71">
        <v>20187</v>
      </c>
      <c r="AQ573" s="71" t="s">
        <v>29</v>
      </c>
    </row>
    <row r="574" spans="13:43" x14ac:dyDescent="0.3">
      <c r="M574" s="75">
        <v>18665</v>
      </c>
      <c r="N574" s="72" t="s">
        <v>925</v>
      </c>
      <c r="O574" s="72" t="s">
        <v>100</v>
      </c>
      <c r="P574" s="73" t="s">
        <v>167</v>
      </c>
      <c r="Q574" s="74">
        <v>2014</v>
      </c>
      <c r="R574" s="73" t="s">
        <v>135</v>
      </c>
      <c r="S574" s="72"/>
      <c r="T574" s="77" t="s">
        <v>34</v>
      </c>
      <c r="U574" s="76" t="s">
        <v>35</v>
      </c>
      <c r="V574" s="77" t="s">
        <v>36</v>
      </c>
      <c r="W574" s="77" t="s">
        <v>36</v>
      </c>
      <c r="X574" s="77" t="s">
        <v>37</v>
      </c>
      <c r="Y574" s="78" t="s">
        <v>38</v>
      </c>
      <c r="Z574" s="72"/>
      <c r="AA574" s="77">
        <v>341</v>
      </c>
      <c r="AB574" s="76" t="s">
        <v>35</v>
      </c>
      <c r="AC574" s="77" t="s">
        <v>36</v>
      </c>
      <c r="AD574" s="77" t="s">
        <v>36</v>
      </c>
      <c r="AE574" s="77">
        <v>24</v>
      </c>
      <c r="AF574" s="78" t="s">
        <v>96</v>
      </c>
      <c r="AG574" s="72"/>
      <c r="AH574" s="77">
        <v>4320522</v>
      </c>
      <c r="AI574" s="76" t="s">
        <v>52</v>
      </c>
      <c r="AJ574" s="76" t="s">
        <v>36</v>
      </c>
      <c r="AK574" t="str">
        <f>_xlfn.CONCAT(PlayerList[[#This Row],[First Name]]," ",PlayerList[[#This Row],[Surname]])</f>
        <v>Ivan Dai</v>
      </c>
      <c r="AM574" s="71">
        <f>PlayerList[[#This Row],[Code]]*1</f>
        <v>18665</v>
      </c>
      <c r="AN574" s="71" t="str">
        <f>VLOOKUP(PlayerList[[#This Row],[NZCF ID]],$AP$2:$AQ$3850,2,FALSE)</f>
        <v>M</v>
      </c>
      <c r="AP574" s="71">
        <v>20364</v>
      </c>
      <c r="AQ574" s="71" t="s">
        <v>29</v>
      </c>
    </row>
    <row r="575" spans="13:43" x14ac:dyDescent="0.3">
      <c r="M575" s="75">
        <v>17040</v>
      </c>
      <c r="N575" s="72" t="s">
        <v>925</v>
      </c>
      <c r="O575" s="72" t="s">
        <v>359</v>
      </c>
      <c r="P575" s="73" t="s">
        <v>258</v>
      </c>
      <c r="Q575" s="74">
        <v>2008</v>
      </c>
      <c r="R575" s="73" t="s">
        <v>135</v>
      </c>
      <c r="S575" s="72"/>
      <c r="T575" s="77" t="s">
        <v>34</v>
      </c>
      <c r="U575" s="76" t="s">
        <v>35</v>
      </c>
      <c r="V575" s="77" t="s">
        <v>36</v>
      </c>
      <c r="W575" s="77" t="s">
        <v>36</v>
      </c>
      <c r="X575" s="77" t="s">
        <v>37</v>
      </c>
      <c r="Y575" s="78" t="s">
        <v>38</v>
      </c>
      <c r="Z575" s="72"/>
      <c r="AA575" s="77">
        <v>720</v>
      </c>
      <c r="AB575" s="76" t="s">
        <v>35</v>
      </c>
      <c r="AC575" s="77" t="s">
        <v>36</v>
      </c>
      <c r="AD575" s="77" t="s">
        <v>36</v>
      </c>
      <c r="AE575" s="77">
        <v>48</v>
      </c>
      <c r="AF575" s="78" t="s">
        <v>212</v>
      </c>
      <c r="AG575" s="72"/>
      <c r="AH575" s="77">
        <v>4312732</v>
      </c>
      <c r="AI575" s="76" t="s">
        <v>52</v>
      </c>
      <c r="AJ575" s="76" t="s">
        <v>36</v>
      </c>
      <c r="AK575" t="str">
        <f>_xlfn.CONCAT(PlayerList[[#This Row],[First Name]]," ",PlayerList[[#This Row],[Surname]])</f>
        <v>Jerry Dai</v>
      </c>
      <c r="AM575" s="71">
        <f>PlayerList[[#This Row],[Code]]*1</f>
        <v>17040</v>
      </c>
      <c r="AN575" s="71" t="str">
        <f>VLOOKUP(PlayerList[[#This Row],[NZCF ID]],$AP$2:$AQ$3850,2,FALSE)</f>
        <v>M</v>
      </c>
      <c r="AP575" s="71">
        <v>18665</v>
      </c>
      <c r="AQ575" s="71" t="s">
        <v>29</v>
      </c>
    </row>
    <row r="576" spans="13:43" x14ac:dyDescent="0.3">
      <c r="M576" s="75">
        <v>16111</v>
      </c>
      <c r="N576" s="72" t="s">
        <v>925</v>
      </c>
      <c r="O576" s="72" t="s">
        <v>826</v>
      </c>
      <c r="P576" s="73" t="s">
        <v>354</v>
      </c>
      <c r="Q576" s="74">
        <v>2004</v>
      </c>
      <c r="R576" s="73" t="s">
        <v>35</v>
      </c>
      <c r="S576" s="72"/>
      <c r="T576" s="77">
        <v>1757</v>
      </c>
      <c r="U576" s="76" t="s">
        <v>35</v>
      </c>
      <c r="V576" s="77" t="s">
        <v>36</v>
      </c>
      <c r="W576" s="77" t="s">
        <v>36</v>
      </c>
      <c r="X576" s="77">
        <v>196</v>
      </c>
      <c r="Y576" s="78" t="s">
        <v>902</v>
      </c>
      <c r="Z576" s="72"/>
      <c r="AA576" s="77">
        <v>1694</v>
      </c>
      <c r="AB576" s="76" t="s">
        <v>35</v>
      </c>
      <c r="AC576" s="77" t="s">
        <v>36</v>
      </c>
      <c r="AD576" s="77" t="s">
        <v>36</v>
      </c>
      <c r="AE576" s="77">
        <v>149</v>
      </c>
      <c r="AF576" s="78" t="s">
        <v>219</v>
      </c>
      <c r="AG576" s="72"/>
      <c r="AH576" s="77">
        <v>4307305</v>
      </c>
      <c r="AI576" s="76" t="s">
        <v>52</v>
      </c>
      <c r="AJ576" s="76" t="s">
        <v>36</v>
      </c>
      <c r="AK576" t="str">
        <f>_xlfn.CONCAT(PlayerList[[#This Row],[First Name]]," ",PlayerList[[#This Row],[Surname]])</f>
        <v>Oliver Dai</v>
      </c>
      <c r="AM576" s="71">
        <f>PlayerList[[#This Row],[Code]]*1</f>
        <v>16111</v>
      </c>
      <c r="AN576" s="71" t="str">
        <f>VLOOKUP(PlayerList[[#This Row],[NZCF ID]],$AP$2:$AQ$3850,2,FALSE)</f>
        <v>M</v>
      </c>
      <c r="AP576" s="71">
        <v>17040</v>
      </c>
      <c r="AQ576" s="71" t="s">
        <v>29</v>
      </c>
    </row>
    <row r="577" spans="13:43" x14ac:dyDescent="0.3">
      <c r="M577" s="75">
        <v>18667</v>
      </c>
      <c r="N577" s="72" t="s">
        <v>925</v>
      </c>
      <c r="O577" s="72" t="s">
        <v>927</v>
      </c>
      <c r="P577" s="73" t="s">
        <v>167</v>
      </c>
      <c r="Q577" s="74">
        <v>2012</v>
      </c>
      <c r="R577" s="73" t="s">
        <v>135</v>
      </c>
      <c r="S577" s="72"/>
      <c r="T577" s="77" t="s">
        <v>34</v>
      </c>
      <c r="U577" s="76" t="s">
        <v>35</v>
      </c>
      <c r="V577" s="77" t="s">
        <v>36</v>
      </c>
      <c r="W577" s="77" t="s">
        <v>36</v>
      </c>
      <c r="X577" s="77" t="s">
        <v>37</v>
      </c>
      <c r="Y577" s="78" t="s">
        <v>38</v>
      </c>
      <c r="Z577" s="72"/>
      <c r="AA577" s="77">
        <v>447</v>
      </c>
      <c r="AB577" s="76" t="s">
        <v>35</v>
      </c>
      <c r="AC577" s="77" t="s">
        <v>36</v>
      </c>
      <c r="AD577" s="77" t="s">
        <v>36</v>
      </c>
      <c r="AE577" s="77">
        <v>25</v>
      </c>
      <c r="AF577" s="78" t="s">
        <v>96</v>
      </c>
      <c r="AG577" s="72"/>
      <c r="AH577" s="77">
        <v>4320530</v>
      </c>
      <c r="AI577" s="76" t="s">
        <v>52</v>
      </c>
      <c r="AJ577" s="76" t="s">
        <v>36</v>
      </c>
      <c r="AK577" t="str">
        <f>_xlfn.CONCAT(PlayerList[[#This Row],[First Name]]," ",PlayerList[[#This Row],[Surname]])</f>
        <v>Victoria Dai</v>
      </c>
      <c r="AM577" s="71">
        <f>PlayerList[[#This Row],[Code]]*1</f>
        <v>18667</v>
      </c>
      <c r="AN577" s="71" t="str">
        <f>VLOOKUP(PlayerList[[#This Row],[NZCF ID]],$AP$2:$AQ$3850,2,FALSE)</f>
        <v>F</v>
      </c>
      <c r="AP577" s="71">
        <v>16111</v>
      </c>
      <c r="AQ577" s="71" t="s">
        <v>29</v>
      </c>
    </row>
    <row r="578" spans="13:43" x14ac:dyDescent="0.3">
      <c r="M578" s="75">
        <v>20359</v>
      </c>
      <c r="N578" s="72" t="s">
        <v>925</v>
      </c>
      <c r="O578" s="72" t="s">
        <v>928</v>
      </c>
      <c r="P578" s="73" t="s">
        <v>33</v>
      </c>
      <c r="Q578" s="74">
        <v>1987</v>
      </c>
      <c r="R578" s="73" t="s">
        <v>35</v>
      </c>
      <c r="S578" s="72"/>
      <c r="T578" s="77" t="s">
        <v>34</v>
      </c>
      <c r="U578" s="76" t="s">
        <v>35</v>
      </c>
      <c r="V578" s="77" t="s">
        <v>36</v>
      </c>
      <c r="W578" s="77" t="s">
        <v>36</v>
      </c>
      <c r="X578" s="77" t="s">
        <v>37</v>
      </c>
      <c r="Y578" s="78" t="s">
        <v>38</v>
      </c>
      <c r="Z578" s="72"/>
      <c r="AA578" s="77">
        <v>1074</v>
      </c>
      <c r="AB578" s="76" t="s">
        <v>50</v>
      </c>
      <c r="AC578" s="77" t="s">
        <v>36</v>
      </c>
      <c r="AD578" s="77" t="s">
        <v>36</v>
      </c>
      <c r="AE578" s="77">
        <v>11</v>
      </c>
      <c r="AF578" s="78" t="s">
        <v>60</v>
      </c>
      <c r="AG578" s="72"/>
      <c r="AH578" s="77">
        <v>4328884</v>
      </c>
      <c r="AI578" s="76" t="s">
        <v>52</v>
      </c>
      <c r="AJ578" s="76" t="s">
        <v>36</v>
      </c>
      <c r="AK578" t="str">
        <f>_xlfn.CONCAT(PlayerList[[#This Row],[First Name]]," ",PlayerList[[#This Row],[Surname]])</f>
        <v>Zhejia (Zeejay) Dai</v>
      </c>
      <c r="AM578" s="71">
        <f>PlayerList[[#This Row],[Code]]*1</f>
        <v>20359</v>
      </c>
      <c r="AN578" s="71" t="str">
        <f>VLOOKUP(PlayerList[[#This Row],[NZCF ID]],$AP$2:$AQ$3850,2,FALSE)</f>
        <v>M</v>
      </c>
      <c r="AP578" s="71">
        <v>18667</v>
      </c>
      <c r="AQ578" s="71" t="s">
        <v>45</v>
      </c>
    </row>
    <row r="579" spans="13:43" x14ac:dyDescent="0.3">
      <c r="M579" s="75">
        <v>16091</v>
      </c>
      <c r="N579" s="72" t="s">
        <v>925</v>
      </c>
      <c r="O579" s="72" t="s">
        <v>929</v>
      </c>
      <c r="P579" s="73" t="s">
        <v>33</v>
      </c>
      <c r="Q579" s="74">
        <v>2006</v>
      </c>
      <c r="R579" s="73" t="s">
        <v>135</v>
      </c>
      <c r="S579" s="72"/>
      <c r="T579" s="77" t="s">
        <v>34</v>
      </c>
      <c r="U579" s="76" t="s">
        <v>35</v>
      </c>
      <c r="V579" s="77" t="s">
        <v>36</v>
      </c>
      <c r="W579" s="77" t="s">
        <v>36</v>
      </c>
      <c r="X579" s="77" t="s">
        <v>37</v>
      </c>
      <c r="Y579" s="78" t="s">
        <v>38</v>
      </c>
      <c r="Z579" s="72"/>
      <c r="AA579" s="77">
        <v>1225</v>
      </c>
      <c r="AB579" s="76" t="s">
        <v>50</v>
      </c>
      <c r="AC579" s="77" t="s">
        <v>36</v>
      </c>
      <c r="AD579" s="77" t="s">
        <v>36</v>
      </c>
      <c r="AE579" s="77">
        <v>18</v>
      </c>
      <c r="AF579" s="78" t="s">
        <v>209</v>
      </c>
      <c r="AG579" s="72"/>
      <c r="AH579" s="77">
        <v>4306112</v>
      </c>
      <c r="AI579" s="76" t="s">
        <v>52</v>
      </c>
      <c r="AJ579" s="76" t="s">
        <v>36</v>
      </c>
      <c r="AK579" t="str">
        <f>_xlfn.CONCAT(PlayerList[[#This Row],[First Name]]," ",PlayerList[[#This Row],[Surname]])</f>
        <v>Zhiheng Dai</v>
      </c>
      <c r="AM579" s="71">
        <f>PlayerList[[#This Row],[Code]]*1</f>
        <v>16091</v>
      </c>
      <c r="AN579" s="71" t="str">
        <f>VLOOKUP(PlayerList[[#This Row],[NZCF ID]],$AP$2:$AQ$3850,2,FALSE)</f>
        <v>M</v>
      </c>
      <c r="AP579" s="71">
        <v>20359</v>
      </c>
      <c r="AQ579" s="71" t="s">
        <v>29</v>
      </c>
    </row>
    <row r="580" spans="13:43" x14ac:dyDescent="0.3">
      <c r="M580" s="75">
        <v>20886</v>
      </c>
      <c r="N580" s="72" t="s">
        <v>925</v>
      </c>
      <c r="O580" s="72" t="s">
        <v>4235</v>
      </c>
      <c r="P580" s="73" t="s">
        <v>33</v>
      </c>
      <c r="Q580" s="74">
        <v>2009</v>
      </c>
      <c r="R580" s="73" t="s">
        <v>135</v>
      </c>
      <c r="S580" s="72"/>
      <c r="T580" s="77">
        <v>1687</v>
      </c>
      <c r="U580" s="76" t="s">
        <v>50</v>
      </c>
      <c r="V580" s="77" t="s">
        <v>36</v>
      </c>
      <c r="W580" s="77" t="s">
        <v>36</v>
      </c>
      <c r="X580" s="77">
        <v>6</v>
      </c>
      <c r="Y580" s="78" t="s">
        <v>60</v>
      </c>
      <c r="Z580" s="72"/>
      <c r="AA580" s="77">
        <v>1515</v>
      </c>
      <c r="AB580" s="76" t="s">
        <v>50</v>
      </c>
      <c r="AC580" s="77">
        <v>1</v>
      </c>
      <c r="AD580" s="77">
        <v>6</v>
      </c>
      <c r="AE580" s="77">
        <v>6</v>
      </c>
      <c r="AF580" s="78" t="s">
        <v>4167</v>
      </c>
      <c r="AG580" s="72"/>
      <c r="AH580" s="77">
        <v>331110196</v>
      </c>
      <c r="AI580" s="76" t="s">
        <v>268</v>
      </c>
      <c r="AJ580" s="76" t="s">
        <v>36</v>
      </c>
      <c r="AK580" t="str">
        <f>_xlfn.CONCAT(PlayerList[[#This Row],[First Name]]," ",PlayerList[[#This Row],[Surname]])</f>
        <v>Zikang Dai</v>
      </c>
      <c r="AM580" s="71">
        <f>PlayerList[[#This Row],[Code]]*1</f>
        <v>20886</v>
      </c>
      <c r="AN580" s="71" t="str">
        <f>VLOOKUP(PlayerList[[#This Row],[NZCF ID]],$AP$2:$AQ$3850,2,FALSE)</f>
        <v>M</v>
      </c>
      <c r="AP580" s="71">
        <v>16091</v>
      </c>
      <c r="AQ580" s="71" t="s">
        <v>29</v>
      </c>
    </row>
    <row r="581" spans="13:43" x14ac:dyDescent="0.3">
      <c r="M581" s="75">
        <v>20427</v>
      </c>
      <c r="N581" s="72" t="s">
        <v>930</v>
      </c>
      <c r="O581" s="72" t="s">
        <v>226</v>
      </c>
      <c r="P581" s="73" t="s">
        <v>33</v>
      </c>
      <c r="Q581" s="74">
        <v>2007</v>
      </c>
      <c r="R581" s="73" t="s">
        <v>135</v>
      </c>
      <c r="S581" s="72"/>
      <c r="T581" s="77" t="s">
        <v>34</v>
      </c>
      <c r="U581" s="76" t="s">
        <v>35</v>
      </c>
      <c r="V581" s="77" t="s">
        <v>36</v>
      </c>
      <c r="W581" s="77" t="s">
        <v>36</v>
      </c>
      <c r="X581" s="77" t="s">
        <v>37</v>
      </c>
      <c r="Y581" s="78" t="s">
        <v>38</v>
      </c>
      <c r="Z581" s="72"/>
      <c r="AA581" s="77">
        <v>1080</v>
      </c>
      <c r="AB581" s="76" t="s">
        <v>50</v>
      </c>
      <c r="AC581" s="77" t="s">
        <v>36</v>
      </c>
      <c r="AD581" s="77" t="s">
        <v>36</v>
      </c>
      <c r="AE581" s="77">
        <v>7</v>
      </c>
      <c r="AF581" s="78" t="s">
        <v>150</v>
      </c>
      <c r="AG581" s="72"/>
      <c r="AH581" s="77" t="s">
        <v>69</v>
      </c>
      <c r="AI581" s="76" t="s">
        <v>52</v>
      </c>
      <c r="AJ581" s="76" t="s">
        <v>36</v>
      </c>
      <c r="AK581" t="str">
        <f>_xlfn.CONCAT(PlayerList[[#This Row],[First Name]]," ",PlayerList[[#This Row],[Surname]])</f>
        <v>Matthew Daken</v>
      </c>
      <c r="AM581" s="71">
        <f>PlayerList[[#This Row],[Code]]*1</f>
        <v>20427</v>
      </c>
      <c r="AN581" s="71" t="str">
        <f>VLOOKUP(PlayerList[[#This Row],[NZCF ID]],$AP$2:$AQ$3850,2,FALSE)</f>
        <v>M</v>
      </c>
      <c r="AP581" s="71">
        <v>20886</v>
      </c>
      <c r="AQ581" s="71" t="s">
        <v>29</v>
      </c>
    </row>
    <row r="582" spans="13:43" x14ac:dyDescent="0.3">
      <c r="M582" s="75">
        <v>19417</v>
      </c>
      <c r="N582" s="72" t="s">
        <v>931</v>
      </c>
      <c r="O582" s="72" t="s">
        <v>400</v>
      </c>
      <c r="P582" s="73" t="s">
        <v>33</v>
      </c>
      <c r="Q582" s="74">
        <v>2012</v>
      </c>
      <c r="R582" s="73" t="s">
        <v>135</v>
      </c>
      <c r="S582" s="72"/>
      <c r="T582" s="77" t="s">
        <v>34</v>
      </c>
      <c r="U582" s="76" t="s">
        <v>35</v>
      </c>
      <c r="V582" s="77" t="s">
        <v>36</v>
      </c>
      <c r="W582" s="77" t="s">
        <v>36</v>
      </c>
      <c r="X582" s="77" t="s">
        <v>37</v>
      </c>
      <c r="Y582" s="78" t="s">
        <v>38</v>
      </c>
      <c r="Z582" s="72"/>
      <c r="AA582" s="77">
        <v>418</v>
      </c>
      <c r="AB582" s="76" t="s">
        <v>50</v>
      </c>
      <c r="AC582" s="77" t="s">
        <v>36</v>
      </c>
      <c r="AD582" s="77" t="s">
        <v>36</v>
      </c>
      <c r="AE582" s="77">
        <v>7</v>
      </c>
      <c r="AF582" s="78" t="s">
        <v>96</v>
      </c>
      <c r="AG582" s="72"/>
      <c r="AH582" s="77" t="s">
        <v>69</v>
      </c>
      <c r="AI582" s="76" t="s">
        <v>52</v>
      </c>
      <c r="AJ582" s="76" t="s">
        <v>36</v>
      </c>
      <c r="AK582" t="str">
        <f>_xlfn.CONCAT(PlayerList[[#This Row],[First Name]]," ",PlayerList[[#This Row],[Surname]])</f>
        <v>Lucas Dakin-Hoy</v>
      </c>
      <c r="AM582" s="71">
        <f>PlayerList[[#This Row],[Code]]*1</f>
        <v>19417</v>
      </c>
      <c r="AN582" s="71" t="str">
        <f>VLOOKUP(PlayerList[[#This Row],[NZCF ID]],$AP$2:$AQ$3850,2,FALSE)</f>
        <v>M</v>
      </c>
      <c r="AP582" s="71">
        <v>20427</v>
      </c>
      <c r="AQ582" s="71" t="s">
        <v>29</v>
      </c>
    </row>
    <row r="583" spans="13:43" x14ac:dyDescent="0.3">
      <c r="M583" s="75">
        <v>16525</v>
      </c>
      <c r="N583" s="72" t="s">
        <v>932</v>
      </c>
      <c r="O583" s="72" t="s">
        <v>933</v>
      </c>
      <c r="P583" s="73" t="s">
        <v>74</v>
      </c>
      <c r="Q583" s="74">
        <v>2002</v>
      </c>
      <c r="R583" s="73" t="s">
        <v>35</v>
      </c>
      <c r="S583" s="72"/>
      <c r="T583" s="77">
        <v>1166</v>
      </c>
      <c r="U583" s="76" t="s">
        <v>50</v>
      </c>
      <c r="V583" s="77" t="s">
        <v>36</v>
      </c>
      <c r="W583" s="77" t="s">
        <v>36</v>
      </c>
      <c r="X583" s="77">
        <v>12</v>
      </c>
      <c r="Y583" s="78" t="s">
        <v>96</v>
      </c>
      <c r="Z583" s="72"/>
      <c r="AA583" s="77">
        <v>1181</v>
      </c>
      <c r="AB583" s="76" t="s">
        <v>50</v>
      </c>
      <c r="AC583" s="77" t="s">
        <v>36</v>
      </c>
      <c r="AD583" s="77" t="s">
        <v>36</v>
      </c>
      <c r="AE583" s="77">
        <v>6</v>
      </c>
      <c r="AF583" s="78" t="s">
        <v>154</v>
      </c>
      <c r="AG583" s="72"/>
      <c r="AH583" s="77">
        <v>4308972</v>
      </c>
      <c r="AI583" s="76" t="s">
        <v>52</v>
      </c>
      <c r="AJ583" s="76" t="s">
        <v>36</v>
      </c>
      <c r="AK583" t="str">
        <f>_xlfn.CONCAT(PlayerList[[#This Row],[First Name]]," ",PlayerList[[#This Row],[Surname]])</f>
        <v>Monty Daley</v>
      </c>
      <c r="AM583" s="71">
        <f>PlayerList[[#This Row],[Code]]*1</f>
        <v>16525</v>
      </c>
      <c r="AN583" s="71" t="str">
        <f>VLOOKUP(PlayerList[[#This Row],[NZCF ID]],$AP$2:$AQ$3850,2,FALSE)</f>
        <v>M</v>
      </c>
      <c r="AP583" s="71">
        <v>19417</v>
      </c>
      <c r="AQ583" s="71" t="s">
        <v>29</v>
      </c>
    </row>
    <row r="584" spans="13:43" x14ac:dyDescent="0.3">
      <c r="M584" s="75">
        <v>18508</v>
      </c>
      <c r="N584" s="72" t="s">
        <v>934</v>
      </c>
      <c r="O584" s="72" t="s">
        <v>935</v>
      </c>
      <c r="P584" s="73" t="s">
        <v>127</v>
      </c>
      <c r="Q584" s="74">
        <v>2009</v>
      </c>
      <c r="R584" s="73" t="s">
        <v>135</v>
      </c>
      <c r="S584" s="72"/>
      <c r="T584" s="77" t="s">
        <v>34</v>
      </c>
      <c r="U584" s="76" t="s">
        <v>35</v>
      </c>
      <c r="V584" s="77" t="s">
        <v>36</v>
      </c>
      <c r="W584" s="77" t="s">
        <v>36</v>
      </c>
      <c r="X584" s="77" t="s">
        <v>37</v>
      </c>
      <c r="Y584" s="78" t="s">
        <v>38</v>
      </c>
      <c r="Z584" s="72"/>
      <c r="AA584" s="77">
        <v>1469</v>
      </c>
      <c r="AB584" s="76" t="s">
        <v>50</v>
      </c>
      <c r="AC584" s="77" t="s">
        <v>36</v>
      </c>
      <c r="AD584" s="77" t="s">
        <v>36</v>
      </c>
      <c r="AE584" s="77">
        <v>7</v>
      </c>
      <c r="AF584" s="78" t="s">
        <v>51</v>
      </c>
      <c r="AG584" s="72"/>
      <c r="AH584" s="77" t="s">
        <v>69</v>
      </c>
      <c r="AI584" s="76" t="s">
        <v>52</v>
      </c>
      <c r="AJ584" s="76" t="s">
        <v>36</v>
      </c>
      <c r="AK584" t="str">
        <f>_xlfn.CONCAT(PlayerList[[#This Row],[First Name]]," ",PlayerList[[#This Row],[Surname]])</f>
        <v>Bodhi Danenhauer</v>
      </c>
      <c r="AM584" s="71">
        <f>PlayerList[[#This Row],[Code]]*1</f>
        <v>18508</v>
      </c>
      <c r="AN584" s="71" t="str">
        <f>VLOOKUP(PlayerList[[#This Row],[NZCF ID]],$AP$2:$AQ$3850,2,FALSE)</f>
        <v>M</v>
      </c>
      <c r="AP584" s="71">
        <v>16525</v>
      </c>
      <c r="AQ584" s="71" t="s">
        <v>29</v>
      </c>
    </row>
    <row r="585" spans="13:43" x14ac:dyDescent="0.3">
      <c r="M585" s="75">
        <v>17537</v>
      </c>
      <c r="N585" s="72" t="s">
        <v>936</v>
      </c>
      <c r="O585" s="72" t="s">
        <v>937</v>
      </c>
      <c r="P585" s="73" t="s">
        <v>74</v>
      </c>
      <c r="Q585" s="74">
        <v>1984</v>
      </c>
      <c r="R585" s="73" t="s">
        <v>35</v>
      </c>
      <c r="S585" s="72"/>
      <c r="T585" s="77">
        <v>1439</v>
      </c>
      <c r="U585" s="76" t="s">
        <v>35</v>
      </c>
      <c r="V585" s="77">
        <v>2</v>
      </c>
      <c r="W585" s="77">
        <v>14</v>
      </c>
      <c r="X585" s="77">
        <v>58</v>
      </c>
      <c r="Y585" s="78" t="s">
        <v>4167</v>
      </c>
      <c r="Z585" s="72"/>
      <c r="AA585" s="77">
        <v>1249</v>
      </c>
      <c r="AB585" s="76" t="s">
        <v>50</v>
      </c>
      <c r="AC585" s="77" t="s">
        <v>36</v>
      </c>
      <c r="AD585" s="77" t="s">
        <v>36</v>
      </c>
      <c r="AE585" s="77">
        <v>19</v>
      </c>
      <c r="AF585" s="78" t="s">
        <v>60</v>
      </c>
      <c r="AG585" s="72"/>
      <c r="AH585" s="77">
        <v>4314301</v>
      </c>
      <c r="AI585" s="76" t="s">
        <v>52</v>
      </c>
      <c r="AJ585" s="76" t="s">
        <v>36</v>
      </c>
      <c r="AK585" t="str">
        <f>_xlfn.CONCAT(PlayerList[[#This Row],[First Name]]," ",PlayerList[[#This Row],[Surname]])</f>
        <v>Huw Dann</v>
      </c>
      <c r="AM585" s="71">
        <f>PlayerList[[#This Row],[Code]]*1</f>
        <v>17537</v>
      </c>
      <c r="AN585" s="71" t="str">
        <f>VLOOKUP(PlayerList[[#This Row],[NZCF ID]],$AP$2:$AQ$3850,2,FALSE)</f>
        <v>M</v>
      </c>
      <c r="AP585" s="71">
        <v>18508</v>
      </c>
      <c r="AQ585" s="71" t="s">
        <v>29</v>
      </c>
    </row>
    <row r="586" spans="13:43" x14ac:dyDescent="0.3">
      <c r="M586" s="75">
        <v>12886</v>
      </c>
      <c r="N586" s="72" t="s">
        <v>938</v>
      </c>
      <c r="O586" s="72" t="s">
        <v>939</v>
      </c>
      <c r="P586" s="73" t="s">
        <v>161</v>
      </c>
      <c r="Q586" s="74">
        <v>1956</v>
      </c>
      <c r="R586" s="73" t="s">
        <v>119</v>
      </c>
      <c r="S586" s="72"/>
      <c r="T586" s="77">
        <v>1220</v>
      </c>
      <c r="U586" s="76" t="s">
        <v>35</v>
      </c>
      <c r="V586" s="77" t="s">
        <v>36</v>
      </c>
      <c r="W586" s="77" t="s">
        <v>36</v>
      </c>
      <c r="X586" s="77">
        <v>158</v>
      </c>
      <c r="Y586" s="78" t="s">
        <v>60</v>
      </c>
      <c r="Z586" s="72"/>
      <c r="AA586" s="77">
        <v>1131</v>
      </c>
      <c r="AB586" s="76" t="s">
        <v>35</v>
      </c>
      <c r="AC586" s="77" t="s">
        <v>36</v>
      </c>
      <c r="AD586" s="77" t="s">
        <v>36</v>
      </c>
      <c r="AE586" s="77">
        <v>161</v>
      </c>
      <c r="AF586" s="78" t="s">
        <v>84</v>
      </c>
      <c r="AG586" s="72"/>
      <c r="AH586" s="77">
        <v>4302850</v>
      </c>
      <c r="AI586" s="76" t="s">
        <v>52</v>
      </c>
      <c r="AJ586" s="76" t="s">
        <v>36</v>
      </c>
      <c r="AK586" t="str">
        <f>_xlfn.CONCAT(PlayerList[[#This Row],[First Name]]," ",PlayerList[[#This Row],[Surname]])</f>
        <v>Lillian Dare</v>
      </c>
      <c r="AM586" s="71">
        <f>PlayerList[[#This Row],[Code]]*1</f>
        <v>12886</v>
      </c>
      <c r="AN586" s="71" t="str">
        <f>VLOOKUP(PlayerList[[#This Row],[NZCF ID]],$AP$2:$AQ$3850,2,FALSE)</f>
        <v>F</v>
      </c>
      <c r="AP586" s="71">
        <v>17537</v>
      </c>
      <c r="AQ586" s="71" t="s">
        <v>29</v>
      </c>
    </row>
    <row r="587" spans="13:43" x14ac:dyDescent="0.3">
      <c r="M587" s="75">
        <v>12878</v>
      </c>
      <c r="N587" s="72" t="s">
        <v>938</v>
      </c>
      <c r="O587" s="72" t="s">
        <v>940</v>
      </c>
      <c r="P587" s="73" t="s">
        <v>161</v>
      </c>
      <c r="Q587" s="74">
        <v>1990</v>
      </c>
      <c r="R587" s="73" t="s">
        <v>35</v>
      </c>
      <c r="S587" s="72"/>
      <c r="T587" s="77">
        <v>1904</v>
      </c>
      <c r="U587" s="76" t="s">
        <v>35</v>
      </c>
      <c r="V587" s="77">
        <v>1</v>
      </c>
      <c r="W587" s="77">
        <v>6</v>
      </c>
      <c r="X587" s="77">
        <v>215</v>
      </c>
      <c r="Y587" s="78" t="s">
        <v>4167</v>
      </c>
      <c r="Z587" s="72"/>
      <c r="AA587" s="77">
        <v>1811</v>
      </c>
      <c r="AB587" s="76" t="s">
        <v>35</v>
      </c>
      <c r="AC587" s="77">
        <v>1</v>
      </c>
      <c r="AD587" s="77">
        <v>6</v>
      </c>
      <c r="AE587" s="77">
        <v>266</v>
      </c>
      <c r="AF587" s="78" t="s">
        <v>4167</v>
      </c>
      <c r="AG587" s="72"/>
      <c r="AH587" s="77">
        <v>4301722</v>
      </c>
      <c r="AI587" s="76" t="s">
        <v>52</v>
      </c>
      <c r="AJ587" s="76" t="s">
        <v>36</v>
      </c>
      <c r="AK587" t="str">
        <f>_xlfn.CONCAT(PlayerList[[#This Row],[First Name]]," ",PlayerList[[#This Row],[Surname]])</f>
        <v>Richard J Dare</v>
      </c>
      <c r="AM587" s="71">
        <f>PlayerList[[#This Row],[Code]]*1</f>
        <v>12878</v>
      </c>
      <c r="AN587" s="71" t="str">
        <f>VLOOKUP(PlayerList[[#This Row],[NZCF ID]],$AP$2:$AQ$3850,2,FALSE)</f>
        <v>M</v>
      </c>
      <c r="AP587" s="71">
        <v>12886</v>
      </c>
      <c r="AQ587" s="71" t="s">
        <v>45</v>
      </c>
    </row>
    <row r="588" spans="13:43" x14ac:dyDescent="0.3">
      <c r="M588" s="75">
        <v>16067</v>
      </c>
      <c r="N588" s="72" t="s">
        <v>941</v>
      </c>
      <c r="O588" s="72" t="s">
        <v>863</v>
      </c>
      <c r="P588" s="73" t="s">
        <v>83</v>
      </c>
      <c r="Q588" s="74">
        <v>2006</v>
      </c>
      <c r="R588" s="73" t="s">
        <v>135</v>
      </c>
      <c r="S588" s="72"/>
      <c r="T588" s="77">
        <v>1675</v>
      </c>
      <c r="U588" s="76" t="s">
        <v>35</v>
      </c>
      <c r="V588" s="77" t="s">
        <v>36</v>
      </c>
      <c r="W588" s="77" t="s">
        <v>36</v>
      </c>
      <c r="X588" s="77">
        <v>196</v>
      </c>
      <c r="Y588" s="78" t="s">
        <v>60</v>
      </c>
      <c r="Z588" s="72"/>
      <c r="AA588" s="77">
        <v>1522</v>
      </c>
      <c r="AB588" s="76" t="s">
        <v>35</v>
      </c>
      <c r="AC588" s="77" t="s">
        <v>36</v>
      </c>
      <c r="AD588" s="77" t="s">
        <v>36</v>
      </c>
      <c r="AE588" s="77">
        <v>99</v>
      </c>
      <c r="AF588" s="78" t="s">
        <v>60</v>
      </c>
      <c r="AG588" s="72"/>
      <c r="AH588" s="77">
        <v>4306120</v>
      </c>
      <c r="AI588" s="76" t="s">
        <v>52</v>
      </c>
      <c r="AJ588" s="76" t="s">
        <v>36</v>
      </c>
      <c r="AK588" t="str">
        <f>_xlfn.CONCAT(PlayerList[[#This Row],[First Name]]," ",PlayerList[[#This Row],[Surname]])</f>
        <v>Samuel Darr</v>
      </c>
      <c r="AM588" s="71">
        <f>PlayerList[[#This Row],[Code]]*1</f>
        <v>16067</v>
      </c>
      <c r="AN588" s="71" t="str">
        <f>VLOOKUP(PlayerList[[#This Row],[NZCF ID]],$AP$2:$AQ$3850,2,FALSE)</f>
        <v>M</v>
      </c>
      <c r="AP588" s="71">
        <v>12878</v>
      </c>
      <c r="AQ588" s="71" t="s">
        <v>29</v>
      </c>
    </row>
    <row r="589" spans="13:43" x14ac:dyDescent="0.3">
      <c r="M589" s="75">
        <v>19246</v>
      </c>
      <c r="N589" s="72" t="s">
        <v>739</v>
      </c>
      <c r="O589" s="72" t="s">
        <v>942</v>
      </c>
      <c r="P589" s="73" t="s">
        <v>252</v>
      </c>
      <c r="Q589" s="74">
        <v>1990</v>
      </c>
      <c r="R589" s="73" t="s">
        <v>35</v>
      </c>
      <c r="S589" s="72"/>
      <c r="T589" s="77">
        <v>662</v>
      </c>
      <c r="U589" s="76" t="s">
        <v>50</v>
      </c>
      <c r="V589" s="77" t="s">
        <v>36</v>
      </c>
      <c r="W589" s="77" t="s">
        <v>36</v>
      </c>
      <c r="X589" s="77">
        <v>6</v>
      </c>
      <c r="Y589" s="78" t="s">
        <v>281</v>
      </c>
      <c r="Z589" s="72"/>
      <c r="AA589" s="77" t="s">
        <v>37</v>
      </c>
      <c r="AB589" s="76" t="s">
        <v>35</v>
      </c>
      <c r="AC589" s="77" t="s">
        <v>36</v>
      </c>
      <c r="AD589" s="77" t="s">
        <v>36</v>
      </c>
      <c r="AE589" s="77" t="s">
        <v>37</v>
      </c>
      <c r="AF589" s="78" t="s">
        <v>38</v>
      </c>
      <c r="AG589" s="72"/>
      <c r="AH589" s="77" t="s">
        <v>69</v>
      </c>
      <c r="AI589" s="76" t="s">
        <v>52</v>
      </c>
      <c r="AJ589" s="76" t="s">
        <v>36</v>
      </c>
      <c r="AK589" t="str">
        <f>_xlfn.CONCAT(PlayerList[[#This Row],[First Name]]," ",PlayerList[[#This Row],[Surname]])</f>
        <v>Phuah David</v>
      </c>
      <c r="AM589" s="71">
        <f>PlayerList[[#This Row],[Code]]*1</f>
        <v>19246</v>
      </c>
      <c r="AN589" s="71" t="str">
        <f>VLOOKUP(PlayerList[[#This Row],[NZCF ID]],$AP$2:$AQ$3850,2,FALSE)</f>
        <v>M</v>
      </c>
      <c r="AP589" s="71">
        <v>16067</v>
      </c>
      <c r="AQ589" s="71" t="s">
        <v>29</v>
      </c>
    </row>
    <row r="590" spans="13:43" x14ac:dyDescent="0.3">
      <c r="M590" s="75">
        <v>14181</v>
      </c>
      <c r="N590" s="72" t="s">
        <v>943</v>
      </c>
      <c r="O590" s="72" t="s">
        <v>944</v>
      </c>
      <c r="P590" s="73" t="s">
        <v>115</v>
      </c>
      <c r="Q590" s="74">
        <v>1977</v>
      </c>
      <c r="R590" s="73" t="s">
        <v>35</v>
      </c>
      <c r="S590" s="72"/>
      <c r="T590" s="77">
        <v>1682</v>
      </c>
      <c r="U590" s="76" t="s">
        <v>35</v>
      </c>
      <c r="V590" s="77" t="s">
        <v>36</v>
      </c>
      <c r="W590" s="77" t="s">
        <v>36</v>
      </c>
      <c r="X590" s="77">
        <v>67</v>
      </c>
      <c r="Y590" s="78" t="s">
        <v>945</v>
      </c>
      <c r="Z590" s="72"/>
      <c r="AA590" s="77">
        <v>1602</v>
      </c>
      <c r="AB590" s="76" t="s">
        <v>35</v>
      </c>
      <c r="AC590" s="77" t="s">
        <v>36</v>
      </c>
      <c r="AD590" s="77" t="s">
        <v>36</v>
      </c>
      <c r="AE590" s="77">
        <v>53</v>
      </c>
      <c r="AF590" s="78" t="s">
        <v>105</v>
      </c>
      <c r="AG590" s="72"/>
      <c r="AH590" s="77" t="s">
        <v>69</v>
      </c>
      <c r="AI590" s="76" t="s">
        <v>52</v>
      </c>
      <c r="AJ590" s="76" t="s">
        <v>36</v>
      </c>
      <c r="AK590" t="str">
        <f>_xlfn.CONCAT(PlayerList[[#This Row],[First Name]]," ",PlayerList[[#This Row],[Surname]])</f>
        <v>Shannon Davie</v>
      </c>
      <c r="AM590" s="71">
        <f>PlayerList[[#This Row],[Code]]*1</f>
        <v>14181</v>
      </c>
      <c r="AN590" s="71" t="str">
        <f>VLOOKUP(PlayerList[[#This Row],[NZCF ID]],$AP$2:$AQ$3850,2,FALSE)</f>
        <v>M</v>
      </c>
      <c r="AP590" s="71">
        <v>19246</v>
      </c>
      <c r="AQ590" s="71" t="s">
        <v>29</v>
      </c>
    </row>
    <row r="591" spans="13:43" x14ac:dyDescent="0.3">
      <c r="M591" s="75">
        <v>10433</v>
      </c>
      <c r="N591" s="72" t="s">
        <v>946</v>
      </c>
      <c r="O591" s="72" t="s">
        <v>947</v>
      </c>
      <c r="P591" s="73" t="s">
        <v>161</v>
      </c>
      <c r="Q591" s="74">
        <v>1947</v>
      </c>
      <c r="R591" s="73" t="s">
        <v>119</v>
      </c>
      <c r="S591" s="72"/>
      <c r="T591" s="77">
        <v>1675</v>
      </c>
      <c r="U591" s="76" t="s">
        <v>35</v>
      </c>
      <c r="V591" s="77">
        <v>1</v>
      </c>
      <c r="W591" s="77">
        <v>6</v>
      </c>
      <c r="X591" s="77">
        <v>768</v>
      </c>
      <c r="Y591" s="78" t="s">
        <v>4167</v>
      </c>
      <c r="Z591" s="72"/>
      <c r="AA591" s="77">
        <v>1677</v>
      </c>
      <c r="AB591" s="76" t="s">
        <v>35</v>
      </c>
      <c r="AC591" s="77" t="s">
        <v>36</v>
      </c>
      <c r="AD591" s="77" t="s">
        <v>36</v>
      </c>
      <c r="AE591" s="77">
        <v>49</v>
      </c>
      <c r="AF591" s="78" t="s">
        <v>39</v>
      </c>
      <c r="AG591" s="72"/>
      <c r="AH591" s="77">
        <v>4301897</v>
      </c>
      <c r="AI591" s="76" t="s">
        <v>52</v>
      </c>
      <c r="AJ591" s="76" t="s">
        <v>36</v>
      </c>
      <c r="AK591" t="str">
        <f>_xlfn.CONCAT(PlayerList[[#This Row],[First Name]]," ",PlayerList[[#This Row],[Surname]])</f>
        <v>Geoff Davies</v>
      </c>
      <c r="AM591" s="71">
        <f>PlayerList[[#This Row],[Code]]*1</f>
        <v>10433</v>
      </c>
      <c r="AN591" s="71" t="str">
        <f>VLOOKUP(PlayerList[[#This Row],[NZCF ID]],$AP$2:$AQ$3850,2,FALSE)</f>
        <v>M</v>
      </c>
      <c r="AP591" s="71">
        <v>14181</v>
      </c>
      <c r="AQ591" s="71" t="s">
        <v>29</v>
      </c>
    </row>
    <row r="592" spans="13:43" x14ac:dyDescent="0.3">
      <c r="M592" s="75">
        <v>18481</v>
      </c>
      <c r="N592" s="72" t="s">
        <v>946</v>
      </c>
      <c r="O592" s="72" t="s">
        <v>948</v>
      </c>
      <c r="P592" s="73" t="s">
        <v>33</v>
      </c>
      <c r="Q592" s="74">
        <v>2013</v>
      </c>
      <c r="R592" s="73" t="s">
        <v>135</v>
      </c>
      <c r="S592" s="72"/>
      <c r="T592" s="77" t="s">
        <v>34</v>
      </c>
      <c r="U592" s="76" t="s">
        <v>35</v>
      </c>
      <c r="V592" s="77" t="s">
        <v>36</v>
      </c>
      <c r="W592" s="77" t="s">
        <v>36</v>
      </c>
      <c r="X592" s="77" t="s">
        <v>37</v>
      </c>
      <c r="Y592" s="78" t="s">
        <v>38</v>
      </c>
      <c r="Z592" s="72"/>
      <c r="AA592" s="77">
        <v>656</v>
      </c>
      <c r="AB592" s="76" t="s">
        <v>50</v>
      </c>
      <c r="AC592" s="77" t="s">
        <v>36</v>
      </c>
      <c r="AD592" s="77" t="s">
        <v>36</v>
      </c>
      <c r="AE592" s="77">
        <v>7</v>
      </c>
      <c r="AF592" s="78" t="s">
        <v>51</v>
      </c>
      <c r="AG592" s="72"/>
      <c r="AH592" s="77" t="s">
        <v>69</v>
      </c>
      <c r="AI592" s="76" t="s">
        <v>52</v>
      </c>
      <c r="AJ592" s="76" t="s">
        <v>36</v>
      </c>
      <c r="AK592" t="str">
        <f>_xlfn.CONCAT(PlayerList[[#This Row],[First Name]]," ",PlayerList[[#This Row],[Surname]])</f>
        <v>Uriah Davies</v>
      </c>
      <c r="AM592" s="71">
        <f>PlayerList[[#This Row],[Code]]*1</f>
        <v>18481</v>
      </c>
      <c r="AN592" s="71" t="str">
        <f>VLOOKUP(PlayerList[[#This Row],[NZCF ID]],$AP$2:$AQ$3850,2,FALSE)</f>
        <v>M</v>
      </c>
      <c r="AP592" s="71">
        <v>10433</v>
      </c>
      <c r="AQ592" s="71" t="s">
        <v>29</v>
      </c>
    </row>
    <row r="593" spans="13:43" x14ac:dyDescent="0.3">
      <c r="M593" s="75">
        <v>20941</v>
      </c>
      <c r="N593" s="72" t="s">
        <v>949</v>
      </c>
      <c r="O593" s="72" t="s">
        <v>950</v>
      </c>
      <c r="P593" s="73" t="s">
        <v>161</v>
      </c>
      <c r="Q593" s="74">
        <v>2013</v>
      </c>
      <c r="R593" s="73" t="s">
        <v>135</v>
      </c>
      <c r="S593" s="72"/>
      <c r="T593" s="77" t="s">
        <v>34</v>
      </c>
      <c r="U593" s="76" t="s">
        <v>35</v>
      </c>
      <c r="V593" s="77" t="s">
        <v>36</v>
      </c>
      <c r="W593" s="77" t="s">
        <v>36</v>
      </c>
      <c r="X593" s="77" t="s">
        <v>37</v>
      </c>
      <c r="Y593" s="78" t="s">
        <v>38</v>
      </c>
      <c r="Z593" s="72"/>
      <c r="AA593" s="77">
        <v>455</v>
      </c>
      <c r="AB593" s="76" t="s">
        <v>50</v>
      </c>
      <c r="AC593" s="77" t="s">
        <v>36</v>
      </c>
      <c r="AD593" s="77" t="s">
        <v>36</v>
      </c>
      <c r="AE593" s="77">
        <v>5</v>
      </c>
      <c r="AF593" s="78" t="s">
        <v>60</v>
      </c>
      <c r="AG593" s="72"/>
      <c r="AH593" s="77" t="s">
        <v>69</v>
      </c>
      <c r="AI593" s="76" t="s">
        <v>52</v>
      </c>
      <c r="AJ593" s="76" t="s">
        <v>36</v>
      </c>
      <c r="AK593" t="str">
        <f>_xlfn.CONCAT(PlayerList[[#This Row],[First Name]]," ",PlayerList[[#This Row],[Surname]])</f>
        <v>Aleyh Davis</v>
      </c>
      <c r="AM593" s="71">
        <f>PlayerList[[#This Row],[Code]]*1</f>
        <v>20941</v>
      </c>
      <c r="AN593" s="71" t="str">
        <f>VLOOKUP(PlayerList[[#This Row],[NZCF ID]],$AP$2:$AQ$3850,2,FALSE)</f>
        <v>M</v>
      </c>
      <c r="AP593" s="71">
        <v>18481</v>
      </c>
      <c r="AQ593" s="71" t="s">
        <v>29</v>
      </c>
    </row>
    <row r="594" spans="13:43" x14ac:dyDescent="0.3">
      <c r="M594" s="75">
        <v>20195</v>
      </c>
      <c r="N594" s="72" t="s">
        <v>949</v>
      </c>
      <c r="O594" s="72" t="s">
        <v>224</v>
      </c>
      <c r="P594" s="73" t="s">
        <v>161</v>
      </c>
      <c r="Q594" s="74">
        <v>1983</v>
      </c>
      <c r="R594" s="73" t="s">
        <v>35</v>
      </c>
      <c r="S594" s="72"/>
      <c r="T594" s="77" t="s">
        <v>34</v>
      </c>
      <c r="U594" s="76" t="s">
        <v>35</v>
      </c>
      <c r="V594" s="77" t="s">
        <v>36</v>
      </c>
      <c r="W594" s="77" t="s">
        <v>36</v>
      </c>
      <c r="X594" s="77" t="s">
        <v>37</v>
      </c>
      <c r="Y594" s="78" t="s">
        <v>38</v>
      </c>
      <c r="Z594" s="72"/>
      <c r="AA594" s="77">
        <v>1182</v>
      </c>
      <c r="AB594" s="76" t="s">
        <v>50</v>
      </c>
      <c r="AC594" s="77" t="s">
        <v>36</v>
      </c>
      <c r="AD594" s="77" t="s">
        <v>36</v>
      </c>
      <c r="AE594" s="77">
        <v>6</v>
      </c>
      <c r="AF594" s="78" t="s">
        <v>150</v>
      </c>
      <c r="AG594" s="72"/>
      <c r="AH594" s="77">
        <v>4328272</v>
      </c>
      <c r="AI594" s="76" t="s">
        <v>52</v>
      </c>
      <c r="AJ594" s="76" t="s">
        <v>36</v>
      </c>
      <c r="AK594" t="str">
        <f>_xlfn.CONCAT(PlayerList[[#This Row],[First Name]]," ",PlayerList[[#This Row],[Surname]])</f>
        <v>Ben Davis</v>
      </c>
      <c r="AM594" s="71">
        <f>PlayerList[[#This Row],[Code]]*1</f>
        <v>20195</v>
      </c>
      <c r="AN594" s="71" t="str">
        <f>VLOOKUP(PlayerList[[#This Row],[NZCF ID]],$AP$2:$AQ$3850,2,FALSE)</f>
        <v>M</v>
      </c>
      <c r="AP594" s="71">
        <v>20941</v>
      </c>
      <c r="AQ594" s="71" t="s">
        <v>29</v>
      </c>
    </row>
    <row r="595" spans="13:43" x14ac:dyDescent="0.3">
      <c r="M595" s="75">
        <v>20852</v>
      </c>
      <c r="N595" s="72" t="s">
        <v>949</v>
      </c>
      <c r="O595" s="72" t="s">
        <v>951</v>
      </c>
      <c r="P595" s="73" t="s">
        <v>161</v>
      </c>
      <c r="Q595" s="74">
        <v>2009</v>
      </c>
      <c r="R595" s="73" t="s">
        <v>135</v>
      </c>
      <c r="S595" s="72"/>
      <c r="T595" s="77" t="s">
        <v>34</v>
      </c>
      <c r="U595" s="76" t="s">
        <v>35</v>
      </c>
      <c r="V595" s="77" t="s">
        <v>36</v>
      </c>
      <c r="W595" s="77" t="s">
        <v>36</v>
      </c>
      <c r="X595" s="77" t="s">
        <v>37</v>
      </c>
      <c r="Y595" s="78" t="s">
        <v>38</v>
      </c>
      <c r="Z595" s="72"/>
      <c r="AA595" s="77">
        <v>885</v>
      </c>
      <c r="AB595" s="76" t="s">
        <v>50</v>
      </c>
      <c r="AC595" s="77" t="s">
        <v>36</v>
      </c>
      <c r="AD595" s="77" t="s">
        <v>36</v>
      </c>
      <c r="AE595" s="77">
        <v>17</v>
      </c>
      <c r="AF595" s="78" t="s">
        <v>60</v>
      </c>
      <c r="AG595" s="72"/>
      <c r="AH595" s="77" t="s">
        <v>69</v>
      </c>
      <c r="AI595" s="76" t="s">
        <v>52</v>
      </c>
      <c r="AJ595" s="76" t="s">
        <v>36</v>
      </c>
      <c r="AK595" t="str">
        <f>_xlfn.CONCAT(PlayerList[[#This Row],[First Name]]," ",PlayerList[[#This Row],[Surname]])</f>
        <v>Calibur Davis</v>
      </c>
      <c r="AM595" s="71">
        <f>PlayerList[[#This Row],[Code]]*1</f>
        <v>20852</v>
      </c>
      <c r="AN595" s="71" t="str">
        <f>VLOOKUP(PlayerList[[#This Row],[NZCF ID]],$AP$2:$AQ$3850,2,FALSE)</f>
        <v>M</v>
      </c>
      <c r="AP595" s="71">
        <v>20195</v>
      </c>
      <c r="AQ595" s="71" t="s">
        <v>29</v>
      </c>
    </row>
    <row r="596" spans="13:43" x14ac:dyDescent="0.3">
      <c r="M596" s="75">
        <v>18093</v>
      </c>
      <c r="N596" s="72" t="s">
        <v>949</v>
      </c>
      <c r="O596" s="72" t="s">
        <v>952</v>
      </c>
      <c r="P596" s="73" t="s">
        <v>74</v>
      </c>
      <c r="Q596" s="74">
        <v>1986</v>
      </c>
      <c r="R596" s="73" t="s">
        <v>35</v>
      </c>
      <c r="S596" s="72"/>
      <c r="T596" s="77">
        <v>1631</v>
      </c>
      <c r="U596" s="76" t="s">
        <v>35</v>
      </c>
      <c r="V596" s="77" t="s">
        <v>36</v>
      </c>
      <c r="W596" s="77" t="s">
        <v>36</v>
      </c>
      <c r="X596" s="77">
        <v>30</v>
      </c>
      <c r="Y596" s="78" t="s">
        <v>154</v>
      </c>
      <c r="Z596" s="72"/>
      <c r="AA596" s="77">
        <v>1294</v>
      </c>
      <c r="AB596" s="76" t="s">
        <v>50</v>
      </c>
      <c r="AC596" s="77" t="s">
        <v>36</v>
      </c>
      <c r="AD596" s="77" t="s">
        <v>36</v>
      </c>
      <c r="AE596" s="77">
        <v>9</v>
      </c>
      <c r="AF596" s="78" t="s">
        <v>68</v>
      </c>
      <c r="AG596" s="72"/>
      <c r="AH596" s="77">
        <v>4316886</v>
      </c>
      <c r="AI596" s="76" t="s">
        <v>52</v>
      </c>
      <c r="AJ596" s="76" t="s">
        <v>36</v>
      </c>
      <c r="AK596" t="str">
        <f>_xlfn.CONCAT(PlayerList[[#This Row],[First Name]]," ",PlayerList[[#This Row],[Surname]])</f>
        <v>Guy John Davis</v>
      </c>
      <c r="AM596" s="71">
        <f>PlayerList[[#This Row],[Code]]*1</f>
        <v>18093</v>
      </c>
      <c r="AN596" s="71" t="str">
        <f>VLOOKUP(PlayerList[[#This Row],[NZCF ID]],$AP$2:$AQ$3850,2,FALSE)</f>
        <v>M</v>
      </c>
      <c r="AP596" s="71">
        <v>20852</v>
      </c>
      <c r="AQ596" s="71" t="s">
        <v>29</v>
      </c>
    </row>
    <row r="597" spans="13:43" x14ac:dyDescent="0.3">
      <c r="M597" s="75">
        <v>20813</v>
      </c>
      <c r="N597" s="72" t="s">
        <v>953</v>
      </c>
      <c r="O597" s="72" t="s">
        <v>954</v>
      </c>
      <c r="P597" s="73" t="s">
        <v>33</v>
      </c>
      <c r="Q597" s="74">
        <v>2010</v>
      </c>
      <c r="R597" s="73" t="s">
        <v>135</v>
      </c>
      <c r="S597" s="72"/>
      <c r="T597" s="77" t="s">
        <v>34</v>
      </c>
      <c r="U597" s="76" t="s">
        <v>35</v>
      </c>
      <c r="V597" s="77" t="s">
        <v>36</v>
      </c>
      <c r="W597" s="77" t="s">
        <v>36</v>
      </c>
      <c r="X597" s="77" t="s">
        <v>37</v>
      </c>
      <c r="Y597" s="78" t="s">
        <v>38</v>
      </c>
      <c r="Z597" s="72"/>
      <c r="AA597" s="77">
        <v>659</v>
      </c>
      <c r="AB597" s="76" t="s">
        <v>50</v>
      </c>
      <c r="AC597" s="77" t="s">
        <v>36</v>
      </c>
      <c r="AD597" s="77" t="s">
        <v>36</v>
      </c>
      <c r="AE597" s="77">
        <v>6</v>
      </c>
      <c r="AF597" s="78" t="s">
        <v>39</v>
      </c>
      <c r="AG597" s="72"/>
      <c r="AH597" s="77">
        <v>4330390</v>
      </c>
      <c r="AI597" s="76" t="s">
        <v>52</v>
      </c>
      <c r="AJ597" s="76" t="s">
        <v>36</v>
      </c>
      <c r="AK597" t="str">
        <f>_xlfn.CONCAT(PlayerList[[#This Row],[First Name]]," ",PlayerList[[#This Row],[Surname]])</f>
        <v>Richy Davis-Griffin</v>
      </c>
      <c r="AM597" s="71">
        <f>PlayerList[[#This Row],[Code]]*1</f>
        <v>20813</v>
      </c>
      <c r="AN597" s="71" t="str">
        <f>VLOOKUP(PlayerList[[#This Row],[NZCF ID]],$AP$2:$AQ$3850,2,FALSE)</f>
        <v>M</v>
      </c>
      <c r="AP597" s="71">
        <v>18093</v>
      </c>
      <c r="AQ597" s="71" t="s">
        <v>29</v>
      </c>
    </row>
    <row r="598" spans="13:43" x14ac:dyDescent="0.3">
      <c r="M598" s="75">
        <v>19519</v>
      </c>
      <c r="N598" s="72" t="s">
        <v>955</v>
      </c>
      <c r="O598" s="72" t="s">
        <v>139</v>
      </c>
      <c r="P598" s="73" t="s">
        <v>956</v>
      </c>
      <c r="Q598" s="74">
        <v>1996</v>
      </c>
      <c r="R598" s="73" t="s">
        <v>35</v>
      </c>
      <c r="S598" s="72"/>
      <c r="T598" s="77" t="s">
        <v>34</v>
      </c>
      <c r="U598" s="76" t="s">
        <v>35</v>
      </c>
      <c r="V598" s="77" t="s">
        <v>36</v>
      </c>
      <c r="W598" s="77" t="s">
        <v>36</v>
      </c>
      <c r="X598" s="77" t="s">
        <v>37</v>
      </c>
      <c r="Y598" s="78" t="s">
        <v>38</v>
      </c>
      <c r="Z598" s="72"/>
      <c r="AA598" s="77">
        <v>1457</v>
      </c>
      <c r="AB598" s="76" t="s">
        <v>50</v>
      </c>
      <c r="AC598" s="77" t="s">
        <v>36</v>
      </c>
      <c r="AD598" s="77" t="s">
        <v>36</v>
      </c>
      <c r="AE598" s="77">
        <v>6</v>
      </c>
      <c r="AF598" s="78" t="s">
        <v>96</v>
      </c>
      <c r="AG598" s="72"/>
      <c r="AH598" s="77">
        <v>4324196</v>
      </c>
      <c r="AI598" s="76" t="s">
        <v>52</v>
      </c>
      <c r="AJ598" s="76" t="s">
        <v>36</v>
      </c>
      <c r="AK598" t="str">
        <f>_xlfn.CONCAT(PlayerList[[#This Row],[First Name]]," ",PlayerList[[#This Row],[Surname]])</f>
        <v>James Dawson</v>
      </c>
      <c r="AM598" s="71">
        <f>PlayerList[[#This Row],[Code]]*1</f>
        <v>19519</v>
      </c>
      <c r="AN598" s="71" t="str">
        <f>VLOOKUP(PlayerList[[#This Row],[NZCF ID]],$AP$2:$AQ$3850,2,FALSE)</f>
        <v>M</v>
      </c>
      <c r="AP598" s="71">
        <v>20813</v>
      </c>
      <c r="AQ598" s="71" t="s">
        <v>29</v>
      </c>
    </row>
    <row r="599" spans="13:43" x14ac:dyDescent="0.3">
      <c r="M599" s="75">
        <v>16219</v>
      </c>
      <c r="N599" s="72" t="s">
        <v>4236</v>
      </c>
      <c r="O599" s="72" t="s">
        <v>4237</v>
      </c>
      <c r="P599" s="73" t="s">
        <v>83</v>
      </c>
      <c r="Q599" s="74">
        <v>1998</v>
      </c>
      <c r="R599" s="73" t="s">
        <v>35</v>
      </c>
      <c r="S599" s="72"/>
      <c r="T599" s="77">
        <v>1783</v>
      </c>
      <c r="U599" s="76" t="s">
        <v>35</v>
      </c>
      <c r="V599" s="77" t="s">
        <v>36</v>
      </c>
      <c r="W599" s="77" t="s">
        <v>36</v>
      </c>
      <c r="X599" s="77">
        <v>106</v>
      </c>
      <c r="Y599" s="78" t="s">
        <v>530</v>
      </c>
      <c r="Z599" s="72"/>
      <c r="AA599" s="77">
        <v>1536</v>
      </c>
      <c r="AB599" s="76" t="s">
        <v>35</v>
      </c>
      <c r="AC599" s="77" t="s">
        <v>36</v>
      </c>
      <c r="AD599" s="77" t="s">
        <v>36</v>
      </c>
      <c r="AE599" s="77">
        <v>19</v>
      </c>
      <c r="AF599" s="78" t="s">
        <v>560</v>
      </c>
      <c r="AG599" s="72"/>
      <c r="AH599" s="77">
        <v>4307330</v>
      </c>
      <c r="AI599" s="76" t="s">
        <v>52</v>
      </c>
      <c r="AJ599" s="76" t="s">
        <v>36</v>
      </c>
      <c r="AK599" t="str">
        <f>_xlfn.CONCAT(PlayerList[[#This Row],[First Name]]," ",PlayerList[[#This Row],[Surname]])</f>
        <v>Fabian Day</v>
      </c>
      <c r="AM599" s="71">
        <f>PlayerList[[#This Row],[Code]]*1</f>
        <v>16219</v>
      </c>
      <c r="AN599" s="71" t="str">
        <f>VLOOKUP(PlayerList[[#This Row],[NZCF ID]],$AP$2:$AQ$3850,2,FALSE)</f>
        <v>M</v>
      </c>
      <c r="AP599" s="71">
        <v>19519</v>
      </c>
      <c r="AQ599" s="71" t="s">
        <v>29</v>
      </c>
    </row>
    <row r="600" spans="13:43" x14ac:dyDescent="0.3">
      <c r="M600" s="75">
        <v>14817</v>
      </c>
      <c r="N600" s="72" t="s">
        <v>957</v>
      </c>
      <c r="O600" s="72" t="s">
        <v>958</v>
      </c>
      <c r="P600" s="73" t="s">
        <v>33</v>
      </c>
      <c r="Q600" s="74">
        <v>1962</v>
      </c>
      <c r="R600" s="73" t="s">
        <v>124</v>
      </c>
      <c r="S600" s="72"/>
      <c r="T600" s="77" t="s">
        <v>34</v>
      </c>
      <c r="U600" s="76" t="s">
        <v>35</v>
      </c>
      <c r="V600" s="77" t="s">
        <v>36</v>
      </c>
      <c r="W600" s="77" t="s">
        <v>36</v>
      </c>
      <c r="X600" s="77" t="s">
        <v>37</v>
      </c>
      <c r="Y600" s="78" t="s">
        <v>38</v>
      </c>
      <c r="Z600" s="72"/>
      <c r="AA600" s="77">
        <v>1753</v>
      </c>
      <c r="AB600" s="76" t="s">
        <v>35</v>
      </c>
      <c r="AC600" s="77" t="s">
        <v>36</v>
      </c>
      <c r="AD600" s="77" t="s">
        <v>36</v>
      </c>
      <c r="AE600" s="77">
        <v>46</v>
      </c>
      <c r="AF600" s="78" t="s">
        <v>281</v>
      </c>
      <c r="AG600" s="72"/>
      <c r="AH600" s="77">
        <v>4307453</v>
      </c>
      <c r="AI600" s="76" t="s">
        <v>52</v>
      </c>
      <c r="AJ600" s="76" t="s">
        <v>36</v>
      </c>
      <c r="AK600" t="str">
        <f>_xlfn.CONCAT(PlayerList[[#This Row],[First Name]]," ",PlayerList[[#This Row],[Surname]])</f>
        <v>Etienne De Beer</v>
      </c>
      <c r="AM600" s="71">
        <f>PlayerList[[#This Row],[Code]]*1</f>
        <v>14817</v>
      </c>
      <c r="AN600" s="71" t="str">
        <f>VLOOKUP(PlayerList[[#This Row],[NZCF ID]],$AP$2:$AQ$3850,2,FALSE)</f>
        <v>M</v>
      </c>
      <c r="AP600" s="71">
        <v>16219</v>
      </c>
      <c r="AQ600" s="71" t="s">
        <v>29</v>
      </c>
    </row>
    <row r="601" spans="13:43" x14ac:dyDescent="0.3">
      <c r="M601" s="75">
        <v>18819</v>
      </c>
      <c r="N601" s="72" t="s">
        <v>959</v>
      </c>
      <c r="O601" s="72" t="s">
        <v>960</v>
      </c>
      <c r="P601" s="73" t="s">
        <v>252</v>
      </c>
      <c r="Q601" s="74">
        <v>1979</v>
      </c>
      <c r="R601" s="73" t="s">
        <v>35</v>
      </c>
      <c r="S601" s="72"/>
      <c r="T601" s="77">
        <v>1621</v>
      </c>
      <c r="U601" s="76" t="s">
        <v>35</v>
      </c>
      <c r="V601" s="77" t="s">
        <v>36</v>
      </c>
      <c r="W601" s="77" t="s">
        <v>36</v>
      </c>
      <c r="X601" s="77">
        <v>65</v>
      </c>
      <c r="Y601" s="78" t="s">
        <v>75</v>
      </c>
      <c r="Z601" s="72"/>
      <c r="AA601" s="77">
        <v>1557</v>
      </c>
      <c r="AB601" s="76" t="s">
        <v>35</v>
      </c>
      <c r="AC601" s="77" t="s">
        <v>36</v>
      </c>
      <c r="AD601" s="77" t="s">
        <v>36</v>
      </c>
      <c r="AE601" s="77">
        <v>101</v>
      </c>
      <c r="AF601" s="78" t="s">
        <v>75</v>
      </c>
      <c r="AG601" s="72"/>
      <c r="AH601" s="77">
        <v>4321685</v>
      </c>
      <c r="AI601" s="76" t="s">
        <v>52</v>
      </c>
      <c r="AJ601" s="76" t="s">
        <v>36</v>
      </c>
      <c r="AK601" t="str">
        <f>_xlfn.CONCAT(PlayerList[[#This Row],[First Name]]," ",PlayerList[[#This Row],[Surname]])</f>
        <v>Jessie De Guzman</v>
      </c>
      <c r="AM601" s="71">
        <f>PlayerList[[#This Row],[Code]]*1</f>
        <v>18819</v>
      </c>
      <c r="AN601" s="71" t="str">
        <f>VLOOKUP(PlayerList[[#This Row],[NZCF ID]],$AP$2:$AQ$3850,2,FALSE)</f>
        <v>M</v>
      </c>
      <c r="AP601" s="71">
        <v>14817</v>
      </c>
      <c r="AQ601" s="71" t="s">
        <v>29</v>
      </c>
    </row>
    <row r="602" spans="13:43" x14ac:dyDescent="0.3">
      <c r="M602" s="75">
        <v>18803</v>
      </c>
      <c r="N602" s="72" t="s">
        <v>961</v>
      </c>
      <c r="O602" s="72" t="s">
        <v>141</v>
      </c>
      <c r="P602" s="73" t="s">
        <v>33</v>
      </c>
      <c r="Q602" s="74">
        <v>2010</v>
      </c>
      <c r="R602" s="73" t="s">
        <v>135</v>
      </c>
      <c r="S602" s="72"/>
      <c r="T602" s="77" t="s">
        <v>34</v>
      </c>
      <c r="U602" s="76" t="s">
        <v>35</v>
      </c>
      <c r="V602" s="77" t="s">
        <v>36</v>
      </c>
      <c r="W602" s="77" t="s">
        <v>36</v>
      </c>
      <c r="X602" s="77" t="s">
        <v>37</v>
      </c>
      <c r="Y602" s="78" t="s">
        <v>38</v>
      </c>
      <c r="Z602" s="72"/>
      <c r="AA602" s="77">
        <v>1027</v>
      </c>
      <c r="AB602" s="76" t="s">
        <v>50</v>
      </c>
      <c r="AC602" s="77" t="s">
        <v>36</v>
      </c>
      <c r="AD602" s="77" t="s">
        <v>36</v>
      </c>
      <c r="AE602" s="77">
        <v>6</v>
      </c>
      <c r="AF602" s="78" t="s">
        <v>173</v>
      </c>
      <c r="AG602" s="72"/>
      <c r="AH602" s="77">
        <v>4321510</v>
      </c>
      <c r="AI602" s="76" t="s">
        <v>52</v>
      </c>
      <c r="AJ602" s="76" t="s">
        <v>36</v>
      </c>
      <c r="AK602" t="str">
        <f>_xlfn.CONCAT(PlayerList[[#This Row],[First Name]]," ",PlayerList[[#This Row],[Surname]])</f>
        <v>Michael De Lore</v>
      </c>
      <c r="AM602" s="71">
        <f>PlayerList[[#This Row],[Code]]*1</f>
        <v>18803</v>
      </c>
      <c r="AN602" s="71" t="str">
        <f>VLOOKUP(PlayerList[[#This Row],[NZCF ID]],$AP$2:$AQ$3850,2,FALSE)</f>
        <v>M</v>
      </c>
      <c r="AP602" s="71">
        <v>18819</v>
      </c>
      <c r="AQ602" s="71" t="s">
        <v>29</v>
      </c>
    </row>
    <row r="603" spans="13:43" x14ac:dyDescent="0.3">
      <c r="M603" s="75">
        <v>17423</v>
      </c>
      <c r="N603" s="72" t="s">
        <v>962</v>
      </c>
      <c r="O603" s="72" t="s">
        <v>963</v>
      </c>
      <c r="P603" s="73" t="s">
        <v>83</v>
      </c>
      <c r="Q603" s="74">
        <v>2005</v>
      </c>
      <c r="R603" s="73" t="s">
        <v>135</v>
      </c>
      <c r="S603" s="72"/>
      <c r="T603" s="77">
        <v>1607</v>
      </c>
      <c r="U603" s="76" t="s">
        <v>35</v>
      </c>
      <c r="V603" s="77" t="s">
        <v>36</v>
      </c>
      <c r="W603" s="77" t="s">
        <v>36</v>
      </c>
      <c r="X603" s="77">
        <v>40</v>
      </c>
      <c r="Y603" s="78" t="s">
        <v>96</v>
      </c>
      <c r="Z603" s="72"/>
      <c r="AA603" s="77">
        <v>1376</v>
      </c>
      <c r="AB603" s="76" t="s">
        <v>35</v>
      </c>
      <c r="AC603" s="77" t="s">
        <v>36</v>
      </c>
      <c r="AD603" s="77" t="s">
        <v>36</v>
      </c>
      <c r="AE603" s="77">
        <v>32</v>
      </c>
      <c r="AF603" s="78" t="s">
        <v>51</v>
      </c>
      <c r="AG603" s="72"/>
      <c r="AH603" s="77">
        <v>4313585</v>
      </c>
      <c r="AI603" s="76" t="s">
        <v>52</v>
      </c>
      <c r="AJ603" s="76" t="s">
        <v>36</v>
      </c>
      <c r="AK603" t="str">
        <f>_xlfn.CONCAT(PlayerList[[#This Row],[First Name]]," ",PlayerList[[#This Row],[Surname]])</f>
        <v>Alexandre De Maupeou D'Ableige</v>
      </c>
      <c r="AM603" s="71">
        <f>PlayerList[[#This Row],[Code]]*1</f>
        <v>17423</v>
      </c>
      <c r="AN603" s="71" t="str">
        <f>VLOOKUP(PlayerList[[#This Row],[NZCF ID]],$AP$2:$AQ$3850,2,FALSE)</f>
        <v>M</v>
      </c>
      <c r="AP603" s="71">
        <v>18803</v>
      </c>
      <c r="AQ603" s="71" t="s">
        <v>29</v>
      </c>
    </row>
    <row r="604" spans="13:43" x14ac:dyDescent="0.3">
      <c r="M604" s="75">
        <v>17719</v>
      </c>
      <c r="N604" s="72" t="s">
        <v>964</v>
      </c>
      <c r="O604" s="72" t="s">
        <v>965</v>
      </c>
      <c r="P604" s="73" t="s">
        <v>83</v>
      </c>
      <c r="Q604" s="74" t="s">
        <v>37</v>
      </c>
      <c r="R604" s="73" t="s">
        <v>35</v>
      </c>
      <c r="S604" s="72"/>
      <c r="T604" s="77">
        <v>1945</v>
      </c>
      <c r="U604" s="76" t="s">
        <v>50</v>
      </c>
      <c r="V604" s="77" t="s">
        <v>36</v>
      </c>
      <c r="W604" s="77" t="s">
        <v>36</v>
      </c>
      <c r="X604" s="77">
        <v>5</v>
      </c>
      <c r="Y604" s="78" t="s">
        <v>105</v>
      </c>
      <c r="Z604" s="72"/>
      <c r="AA604" s="77" t="s">
        <v>37</v>
      </c>
      <c r="AB604" s="76" t="s">
        <v>35</v>
      </c>
      <c r="AC604" s="77" t="s">
        <v>36</v>
      </c>
      <c r="AD604" s="77" t="s">
        <v>36</v>
      </c>
      <c r="AE604" s="77" t="s">
        <v>37</v>
      </c>
      <c r="AF604" s="78" t="s">
        <v>38</v>
      </c>
      <c r="AG604" s="72"/>
      <c r="AH604" s="77" t="s">
        <v>69</v>
      </c>
      <c r="AI604" s="76" t="s">
        <v>52</v>
      </c>
      <c r="AJ604" s="76" t="s">
        <v>36</v>
      </c>
      <c r="AK604" t="str">
        <f>_xlfn.CONCAT(PlayerList[[#This Row],[First Name]]," ",PlayerList[[#This Row],[Surname]])</f>
        <v>Shashika De Silva</v>
      </c>
      <c r="AM604" s="71">
        <f>PlayerList[[#This Row],[Code]]*1</f>
        <v>17719</v>
      </c>
      <c r="AN604" s="71" t="str">
        <f>VLOOKUP(PlayerList[[#This Row],[NZCF ID]],$AP$2:$AQ$3850,2,FALSE)</f>
        <v>M</v>
      </c>
      <c r="AP604" s="71">
        <v>17423</v>
      </c>
      <c r="AQ604" s="71" t="s">
        <v>29</v>
      </c>
    </row>
    <row r="605" spans="13:43" x14ac:dyDescent="0.3">
      <c r="M605" s="75">
        <v>17561</v>
      </c>
      <c r="N605" s="72" t="s">
        <v>966</v>
      </c>
      <c r="O605" s="72" t="s">
        <v>967</v>
      </c>
      <c r="P605" s="73" t="s">
        <v>178</v>
      </c>
      <c r="Q605" s="74">
        <v>1963</v>
      </c>
      <c r="R605" s="73" t="s">
        <v>124</v>
      </c>
      <c r="S605" s="72"/>
      <c r="T605" s="77">
        <v>965</v>
      </c>
      <c r="U605" s="76" t="s">
        <v>50</v>
      </c>
      <c r="V605" s="77" t="s">
        <v>36</v>
      </c>
      <c r="W605" s="77" t="s">
        <v>36</v>
      </c>
      <c r="X605" s="77">
        <v>4</v>
      </c>
      <c r="Y605" s="78" t="s">
        <v>96</v>
      </c>
      <c r="Z605" s="72"/>
      <c r="AA605" s="77">
        <v>948</v>
      </c>
      <c r="AB605" s="76" t="s">
        <v>50</v>
      </c>
      <c r="AC605" s="77" t="s">
        <v>36</v>
      </c>
      <c r="AD605" s="77" t="s">
        <v>36</v>
      </c>
      <c r="AE605" s="77">
        <v>8</v>
      </c>
      <c r="AF605" s="78" t="s">
        <v>169</v>
      </c>
      <c r="AG605" s="72"/>
      <c r="AH605" s="77">
        <v>4325613</v>
      </c>
      <c r="AI605" s="76" t="s">
        <v>52</v>
      </c>
      <c r="AJ605" s="76" t="s">
        <v>36</v>
      </c>
      <c r="AK605" t="str">
        <f>_xlfn.CONCAT(PlayerList[[#This Row],[First Name]]," ",PlayerList[[#This Row],[Surname]])</f>
        <v>Dawid De Villiers</v>
      </c>
      <c r="AM605" s="71">
        <f>PlayerList[[#This Row],[Code]]*1</f>
        <v>17561</v>
      </c>
      <c r="AN605" s="71" t="str">
        <f>VLOOKUP(PlayerList[[#This Row],[NZCF ID]],$AP$2:$AQ$3850,2,FALSE)</f>
        <v>M</v>
      </c>
      <c r="AP605" s="71">
        <v>17719</v>
      </c>
      <c r="AQ605" s="71" t="s">
        <v>29</v>
      </c>
    </row>
    <row r="606" spans="13:43" x14ac:dyDescent="0.3">
      <c r="M606" s="75">
        <v>19563</v>
      </c>
      <c r="N606" s="72" t="s">
        <v>968</v>
      </c>
      <c r="O606" s="72" t="s">
        <v>963</v>
      </c>
      <c r="P606" s="73" t="s">
        <v>33</v>
      </c>
      <c r="Q606" s="74">
        <v>1992</v>
      </c>
      <c r="R606" s="73" t="s">
        <v>35</v>
      </c>
      <c r="S606" s="72"/>
      <c r="T606" s="77" t="s">
        <v>34</v>
      </c>
      <c r="U606" s="76" t="s">
        <v>35</v>
      </c>
      <c r="V606" s="77" t="s">
        <v>36</v>
      </c>
      <c r="W606" s="77" t="s">
        <v>36</v>
      </c>
      <c r="X606" s="77" t="s">
        <v>37</v>
      </c>
      <c r="Y606" s="78" t="s">
        <v>38</v>
      </c>
      <c r="Z606" s="72"/>
      <c r="AA606" s="77">
        <v>985</v>
      </c>
      <c r="AB606" s="76" t="s">
        <v>50</v>
      </c>
      <c r="AC606" s="77" t="s">
        <v>36</v>
      </c>
      <c r="AD606" s="77" t="s">
        <v>36</v>
      </c>
      <c r="AE606" s="77">
        <v>6</v>
      </c>
      <c r="AF606" s="78" t="s">
        <v>281</v>
      </c>
      <c r="AG606" s="72"/>
      <c r="AH606" s="77">
        <v>4324471</v>
      </c>
      <c r="AI606" s="76" t="s">
        <v>52</v>
      </c>
      <c r="AJ606" s="76" t="s">
        <v>36</v>
      </c>
      <c r="AK606" t="str">
        <f>_xlfn.CONCAT(PlayerList[[#This Row],[First Name]]," ",PlayerList[[#This Row],[Surname]])</f>
        <v>Alexandre De Wergifosse</v>
      </c>
      <c r="AM606" s="71">
        <f>PlayerList[[#This Row],[Code]]*1</f>
        <v>19563</v>
      </c>
      <c r="AN606" s="71" t="str">
        <f>VLOOKUP(PlayerList[[#This Row],[NZCF ID]],$AP$2:$AQ$3850,2,FALSE)</f>
        <v>M</v>
      </c>
      <c r="AP606" s="71">
        <v>17561</v>
      </c>
      <c r="AQ606" s="71" t="s">
        <v>29</v>
      </c>
    </row>
    <row r="607" spans="13:43" x14ac:dyDescent="0.3">
      <c r="M607" s="75">
        <v>20480</v>
      </c>
      <c r="N607" s="72" t="s">
        <v>969</v>
      </c>
      <c r="O607" s="72" t="s">
        <v>970</v>
      </c>
      <c r="P607" s="73" t="s">
        <v>33</v>
      </c>
      <c r="Q607" s="74">
        <v>2013</v>
      </c>
      <c r="R607" s="73" t="s">
        <v>135</v>
      </c>
      <c r="S607" s="72"/>
      <c r="T607" s="77" t="s">
        <v>34</v>
      </c>
      <c r="U607" s="76" t="s">
        <v>35</v>
      </c>
      <c r="V607" s="77" t="s">
        <v>36</v>
      </c>
      <c r="W607" s="77" t="s">
        <v>36</v>
      </c>
      <c r="X607" s="77" t="s">
        <v>37</v>
      </c>
      <c r="Y607" s="78" t="s">
        <v>38</v>
      </c>
      <c r="Z607" s="72"/>
      <c r="AA607" s="77">
        <v>629</v>
      </c>
      <c r="AB607" s="76" t="s">
        <v>50</v>
      </c>
      <c r="AC607" s="77" t="s">
        <v>36</v>
      </c>
      <c r="AD607" s="77" t="s">
        <v>36</v>
      </c>
      <c r="AE607" s="77">
        <v>7</v>
      </c>
      <c r="AF607" s="78" t="s">
        <v>150</v>
      </c>
      <c r="AG607" s="72"/>
      <c r="AH607" s="77" t="s">
        <v>69</v>
      </c>
      <c r="AI607" s="76" t="s">
        <v>52</v>
      </c>
      <c r="AJ607" s="76" t="s">
        <v>36</v>
      </c>
      <c r="AK607" t="str">
        <f>_xlfn.CONCAT(PlayerList[[#This Row],[First Name]]," ",PlayerList[[#This Row],[Surname]])</f>
        <v>Patrick Dearn</v>
      </c>
      <c r="AM607" s="71">
        <f>PlayerList[[#This Row],[Code]]*1</f>
        <v>20480</v>
      </c>
      <c r="AN607" s="71" t="str">
        <f>VLOOKUP(PlayerList[[#This Row],[NZCF ID]],$AP$2:$AQ$3850,2,FALSE)</f>
        <v>M</v>
      </c>
      <c r="AP607" s="71">
        <v>19563</v>
      </c>
      <c r="AQ607" s="71" t="s">
        <v>29</v>
      </c>
    </row>
    <row r="608" spans="13:43" x14ac:dyDescent="0.3">
      <c r="M608" s="75">
        <v>18734</v>
      </c>
      <c r="N608" s="72" t="s">
        <v>971</v>
      </c>
      <c r="O608" s="72" t="s">
        <v>972</v>
      </c>
      <c r="P608" s="73" t="s">
        <v>74</v>
      </c>
      <c r="Q608" s="74">
        <v>2011</v>
      </c>
      <c r="R608" s="73" t="s">
        <v>135</v>
      </c>
      <c r="S608" s="72"/>
      <c r="T608" s="77">
        <v>543</v>
      </c>
      <c r="U608" s="76" t="s">
        <v>50</v>
      </c>
      <c r="V608" s="77" t="s">
        <v>36</v>
      </c>
      <c r="W608" s="77" t="s">
        <v>36</v>
      </c>
      <c r="X608" s="77">
        <v>19</v>
      </c>
      <c r="Y608" s="78" t="s">
        <v>96</v>
      </c>
      <c r="Z608" s="72"/>
      <c r="AA608" s="77">
        <v>730</v>
      </c>
      <c r="AB608" s="76" t="s">
        <v>50</v>
      </c>
      <c r="AC608" s="77" t="s">
        <v>36</v>
      </c>
      <c r="AD608" s="77" t="s">
        <v>36</v>
      </c>
      <c r="AE608" s="77">
        <v>6</v>
      </c>
      <c r="AF608" s="78" t="s">
        <v>154</v>
      </c>
      <c r="AG608" s="72"/>
      <c r="AH608" s="77">
        <v>4321227</v>
      </c>
      <c r="AI608" s="76" t="s">
        <v>52</v>
      </c>
      <c r="AJ608" s="76" t="s">
        <v>36</v>
      </c>
      <c r="AK608" t="str">
        <f>_xlfn.CONCAT(PlayerList[[#This Row],[First Name]]," ",PlayerList[[#This Row],[Surname]])</f>
        <v>Tanhe Declan</v>
      </c>
      <c r="AM608" s="71">
        <f>PlayerList[[#This Row],[Code]]*1</f>
        <v>18734</v>
      </c>
      <c r="AN608" s="71" t="str">
        <f>VLOOKUP(PlayerList[[#This Row],[NZCF ID]],$AP$2:$AQ$3850,2,FALSE)</f>
        <v>M</v>
      </c>
      <c r="AP608" s="71">
        <v>20480</v>
      </c>
      <c r="AQ608" s="71" t="s">
        <v>29</v>
      </c>
    </row>
    <row r="609" spans="13:43" x14ac:dyDescent="0.3">
      <c r="M609" s="75">
        <v>19934</v>
      </c>
      <c r="N609" s="72" t="s">
        <v>973</v>
      </c>
      <c r="O609" s="72" t="s">
        <v>974</v>
      </c>
      <c r="P609" s="73" t="s">
        <v>161</v>
      </c>
      <c r="Q609" s="74">
        <v>2012</v>
      </c>
      <c r="R609" s="73" t="s">
        <v>135</v>
      </c>
      <c r="S609" s="72"/>
      <c r="T609" s="77" t="s">
        <v>34</v>
      </c>
      <c r="U609" s="76" t="s">
        <v>35</v>
      </c>
      <c r="V609" s="77" t="s">
        <v>36</v>
      </c>
      <c r="W609" s="77" t="s">
        <v>36</v>
      </c>
      <c r="X609" s="77" t="s">
        <v>37</v>
      </c>
      <c r="Y609" s="78" t="s">
        <v>38</v>
      </c>
      <c r="Z609" s="72"/>
      <c r="AA609" s="77">
        <v>1001</v>
      </c>
      <c r="AB609" s="76" t="s">
        <v>35</v>
      </c>
      <c r="AC609" s="77" t="s">
        <v>36</v>
      </c>
      <c r="AD609" s="77" t="s">
        <v>36</v>
      </c>
      <c r="AE609" s="77">
        <v>55</v>
      </c>
      <c r="AF609" s="78" t="s">
        <v>39</v>
      </c>
      <c r="AG609" s="72"/>
      <c r="AH609" s="77" t="s">
        <v>69</v>
      </c>
      <c r="AI609" s="76" t="s">
        <v>52</v>
      </c>
      <c r="AJ609" s="76" t="s">
        <v>36</v>
      </c>
      <c r="AK609" t="str">
        <f>_xlfn.CONCAT(PlayerList[[#This Row],[First Name]]," ",PlayerList[[#This Row],[Surname]])</f>
        <v>Roscoe Dee</v>
      </c>
      <c r="AM609" s="71">
        <f>PlayerList[[#This Row],[Code]]*1</f>
        <v>19934</v>
      </c>
      <c r="AN609" s="71" t="str">
        <f>VLOOKUP(PlayerList[[#This Row],[NZCF ID]],$AP$2:$AQ$3850,2,FALSE)</f>
        <v>M</v>
      </c>
      <c r="AP609" s="71">
        <v>18734</v>
      </c>
      <c r="AQ609" s="71" t="s">
        <v>29</v>
      </c>
    </row>
    <row r="610" spans="13:43" x14ac:dyDescent="0.3">
      <c r="M610" s="75">
        <v>20623</v>
      </c>
      <c r="N610" s="72" t="s">
        <v>975</v>
      </c>
      <c r="O610" s="72" t="s">
        <v>976</v>
      </c>
      <c r="P610" s="73" t="s">
        <v>161</v>
      </c>
      <c r="Q610" s="74">
        <v>2010</v>
      </c>
      <c r="R610" s="73" t="s">
        <v>135</v>
      </c>
      <c r="S610" s="72"/>
      <c r="T610" s="77" t="s">
        <v>34</v>
      </c>
      <c r="U610" s="76" t="s">
        <v>35</v>
      </c>
      <c r="V610" s="77" t="s">
        <v>36</v>
      </c>
      <c r="W610" s="77" t="s">
        <v>36</v>
      </c>
      <c r="X610" s="77" t="s">
        <v>37</v>
      </c>
      <c r="Y610" s="78" t="s">
        <v>38</v>
      </c>
      <c r="Z610" s="72"/>
      <c r="AA610" s="77">
        <v>1323</v>
      </c>
      <c r="AB610" s="76" t="s">
        <v>35</v>
      </c>
      <c r="AC610" s="77">
        <v>3</v>
      </c>
      <c r="AD610" s="77">
        <v>18</v>
      </c>
      <c r="AE610" s="77">
        <v>68</v>
      </c>
      <c r="AF610" s="78" t="s">
        <v>4167</v>
      </c>
      <c r="AG610" s="72"/>
      <c r="AH610" s="77">
        <v>4330102</v>
      </c>
      <c r="AI610" s="76" t="s">
        <v>52</v>
      </c>
      <c r="AJ610" s="76" t="s">
        <v>36</v>
      </c>
      <c r="AK610" t="str">
        <f>_xlfn.CONCAT(PlayerList[[#This Row],[First Name]]," ",PlayerList[[#This Row],[Surname]])</f>
        <v>Sansithu Deepagoda</v>
      </c>
      <c r="AM610" s="71">
        <f>PlayerList[[#This Row],[Code]]*1</f>
        <v>20623</v>
      </c>
      <c r="AN610" s="71" t="str">
        <f>VLOOKUP(PlayerList[[#This Row],[NZCF ID]],$AP$2:$AQ$3850,2,FALSE)</f>
        <v>M</v>
      </c>
      <c r="AP610" s="71">
        <v>19934</v>
      </c>
      <c r="AQ610" s="71" t="s">
        <v>29</v>
      </c>
    </row>
    <row r="611" spans="13:43" x14ac:dyDescent="0.3">
      <c r="M611" s="75">
        <v>20588</v>
      </c>
      <c r="N611" s="72" t="s">
        <v>977</v>
      </c>
      <c r="O611" s="72" t="s">
        <v>978</v>
      </c>
      <c r="P611" s="73" t="s">
        <v>33</v>
      </c>
      <c r="Q611" s="74">
        <v>2000</v>
      </c>
      <c r="R611" s="73" t="s">
        <v>35</v>
      </c>
      <c r="S611" s="72"/>
      <c r="T611" s="77" t="s">
        <v>34</v>
      </c>
      <c r="U611" s="76" t="s">
        <v>35</v>
      </c>
      <c r="V611" s="77" t="s">
        <v>36</v>
      </c>
      <c r="W611" s="77" t="s">
        <v>36</v>
      </c>
      <c r="X611" s="77" t="s">
        <v>37</v>
      </c>
      <c r="Y611" s="78" t="s">
        <v>38</v>
      </c>
      <c r="Z611" s="72"/>
      <c r="AA611" s="77">
        <v>1345</v>
      </c>
      <c r="AB611" s="76" t="s">
        <v>50</v>
      </c>
      <c r="AC611" s="77" t="s">
        <v>36</v>
      </c>
      <c r="AD611" s="77" t="s">
        <v>36</v>
      </c>
      <c r="AE611" s="77">
        <v>6</v>
      </c>
      <c r="AF611" s="78" t="s">
        <v>61</v>
      </c>
      <c r="AG611" s="72"/>
      <c r="AH611" s="77">
        <v>25713493</v>
      </c>
      <c r="AI611" s="76" t="s">
        <v>40</v>
      </c>
      <c r="AJ611" s="76" t="s">
        <v>36</v>
      </c>
      <c r="AK611" t="str">
        <f>_xlfn.CONCAT(PlayerList[[#This Row],[First Name]]," ",PlayerList[[#This Row],[Surname]])</f>
        <v>Deeksham Deepesh</v>
      </c>
      <c r="AM611" s="71">
        <f>PlayerList[[#This Row],[Code]]*1</f>
        <v>20588</v>
      </c>
      <c r="AN611" s="71" t="str">
        <f>VLOOKUP(PlayerList[[#This Row],[NZCF ID]],$AP$2:$AQ$3850,2,FALSE)</f>
        <v>M</v>
      </c>
      <c r="AP611" s="71">
        <v>20623</v>
      </c>
      <c r="AQ611" s="71" t="s">
        <v>29</v>
      </c>
    </row>
    <row r="612" spans="13:43" x14ac:dyDescent="0.3">
      <c r="M612" s="75">
        <v>20360</v>
      </c>
      <c r="N612" s="72" t="s">
        <v>979</v>
      </c>
      <c r="O612" s="72" t="s">
        <v>980</v>
      </c>
      <c r="P612" s="73" t="s">
        <v>74</v>
      </c>
      <c r="Q612" s="74">
        <v>2013</v>
      </c>
      <c r="R612" s="73" t="s">
        <v>135</v>
      </c>
      <c r="S612" s="72"/>
      <c r="T612" s="77">
        <v>1299</v>
      </c>
      <c r="U612" s="76" t="s">
        <v>35</v>
      </c>
      <c r="V612" s="77" t="s">
        <v>36</v>
      </c>
      <c r="W612" s="77" t="s">
        <v>36</v>
      </c>
      <c r="X612" s="77">
        <v>46</v>
      </c>
      <c r="Y612" s="78" t="s">
        <v>84</v>
      </c>
      <c r="Z612" s="72"/>
      <c r="AA612" s="77">
        <v>1433</v>
      </c>
      <c r="AB612" s="76" t="s">
        <v>35</v>
      </c>
      <c r="AC612" s="77">
        <v>3</v>
      </c>
      <c r="AD612" s="77">
        <v>17</v>
      </c>
      <c r="AE612" s="77">
        <v>108</v>
      </c>
      <c r="AF612" s="78" t="s">
        <v>4167</v>
      </c>
      <c r="AG612" s="72"/>
      <c r="AH612" s="77">
        <v>4328892</v>
      </c>
      <c r="AI612" s="76" t="s">
        <v>52</v>
      </c>
      <c r="AJ612" s="76" t="s">
        <v>36</v>
      </c>
      <c r="AK612" t="str">
        <f>_xlfn.CONCAT(PlayerList[[#This Row],[First Name]]," ",PlayerList[[#This Row],[Surname]])</f>
        <v>Tamoghna Reddy Degapudi</v>
      </c>
      <c r="AM612" s="71">
        <f>PlayerList[[#This Row],[Code]]*1</f>
        <v>20360</v>
      </c>
      <c r="AN612" s="71" t="str">
        <f>VLOOKUP(PlayerList[[#This Row],[NZCF ID]],$AP$2:$AQ$3850,2,FALSE)</f>
        <v>M</v>
      </c>
      <c r="AP612" s="71">
        <v>20588</v>
      </c>
      <c r="AQ612" s="71" t="s">
        <v>29</v>
      </c>
    </row>
    <row r="613" spans="13:43" x14ac:dyDescent="0.3">
      <c r="M613" s="75">
        <v>22772</v>
      </c>
      <c r="N613" s="72" t="s">
        <v>981</v>
      </c>
      <c r="O613" s="72" t="s">
        <v>982</v>
      </c>
      <c r="P613" s="73" t="s">
        <v>33</v>
      </c>
      <c r="Q613" s="74">
        <v>2014</v>
      </c>
      <c r="R613" s="73" t="s">
        <v>135</v>
      </c>
      <c r="S613" s="72"/>
      <c r="T613" s="77" t="s">
        <v>34</v>
      </c>
      <c r="U613" s="76" t="s">
        <v>35</v>
      </c>
      <c r="V613" s="77" t="s">
        <v>36</v>
      </c>
      <c r="W613" s="77" t="s">
        <v>36</v>
      </c>
      <c r="X613" s="77" t="s">
        <v>37</v>
      </c>
      <c r="Y613" s="78" t="s">
        <v>38</v>
      </c>
      <c r="Z613" s="72"/>
      <c r="AA613" s="77">
        <v>702</v>
      </c>
      <c r="AB613" s="76" t="s">
        <v>50</v>
      </c>
      <c r="AC613" s="77" t="s">
        <v>36</v>
      </c>
      <c r="AD613" s="77" t="s">
        <v>36</v>
      </c>
      <c r="AE613" s="77">
        <v>3</v>
      </c>
      <c r="AF613" s="78" t="s">
        <v>84</v>
      </c>
      <c r="AG613" s="72"/>
      <c r="AH613" s="77" t="s">
        <v>69</v>
      </c>
      <c r="AI613" s="76" t="s">
        <v>52</v>
      </c>
      <c r="AJ613" s="76" t="s">
        <v>36</v>
      </c>
      <c r="AK613" t="str">
        <f>_xlfn.CONCAT(PlayerList[[#This Row],[First Name]]," ",PlayerList[[#This Row],[Surname]])</f>
        <v>Miheli Dehansa Fernando</v>
      </c>
      <c r="AM613" s="71">
        <f>PlayerList[[#This Row],[Code]]*1</f>
        <v>22772</v>
      </c>
      <c r="AN613" s="71" t="str">
        <f>VLOOKUP(PlayerList[[#This Row],[NZCF ID]],$AP$2:$AQ$3850,2,FALSE)</f>
        <v>F</v>
      </c>
      <c r="AP613" s="71">
        <v>20360</v>
      </c>
      <c r="AQ613" s="71" t="s">
        <v>29</v>
      </c>
    </row>
    <row r="614" spans="13:43" x14ac:dyDescent="0.3">
      <c r="M614" s="75">
        <v>16425</v>
      </c>
      <c r="N614" s="72" t="s">
        <v>4238</v>
      </c>
      <c r="O614" s="72" t="s">
        <v>809</v>
      </c>
      <c r="P614" s="73" t="s">
        <v>83</v>
      </c>
      <c r="Q614" s="74">
        <v>2004</v>
      </c>
      <c r="R614" s="73" t="s">
        <v>35</v>
      </c>
      <c r="S614" s="72"/>
      <c r="T614" s="77">
        <v>1208</v>
      </c>
      <c r="U614" s="76" t="s">
        <v>35</v>
      </c>
      <c r="V614" s="77" t="s">
        <v>36</v>
      </c>
      <c r="W614" s="77" t="s">
        <v>36</v>
      </c>
      <c r="X614" s="77">
        <v>24</v>
      </c>
      <c r="Y614" s="78" t="s">
        <v>235</v>
      </c>
      <c r="Z614" s="72"/>
      <c r="AA614" s="77" t="s">
        <v>37</v>
      </c>
      <c r="AB614" s="76" t="s">
        <v>35</v>
      </c>
      <c r="AC614" s="77" t="s">
        <v>36</v>
      </c>
      <c r="AD614" s="77" t="s">
        <v>36</v>
      </c>
      <c r="AE614" s="77" t="s">
        <v>37</v>
      </c>
      <c r="AF614" s="78" t="s">
        <v>38</v>
      </c>
      <c r="AG614" s="72"/>
      <c r="AH614" s="77">
        <v>4308980</v>
      </c>
      <c r="AI614" s="76" t="s">
        <v>52</v>
      </c>
      <c r="AJ614" s="76" t="s">
        <v>36</v>
      </c>
      <c r="AK614" t="str">
        <f>_xlfn.CONCAT(PlayerList[[#This Row],[First Name]]," ",PlayerList[[#This Row],[Surname]])</f>
        <v>Marcus Del Favero</v>
      </c>
      <c r="AM614" s="71">
        <f>PlayerList[[#This Row],[Code]]*1</f>
        <v>16425</v>
      </c>
      <c r="AN614" s="71" t="str">
        <f>VLOOKUP(PlayerList[[#This Row],[NZCF ID]],$AP$2:$AQ$3850,2,FALSE)</f>
        <v>M</v>
      </c>
      <c r="AP614" s="71">
        <v>22772</v>
      </c>
      <c r="AQ614" s="71" t="s">
        <v>45</v>
      </c>
    </row>
    <row r="615" spans="13:43" x14ac:dyDescent="0.3">
      <c r="M615" s="75">
        <v>18520</v>
      </c>
      <c r="N615" s="72" t="s">
        <v>984</v>
      </c>
      <c r="O615" s="72" t="s">
        <v>985</v>
      </c>
      <c r="P615" s="73" t="s">
        <v>33</v>
      </c>
      <c r="Q615" s="74">
        <v>2010</v>
      </c>
      <c r="R615" s="73" t="s">
        <v>135</v>
      </c>
      <c r="S615" s="72"/>
      <c r="T615" s="77" t="s">
        <v>34</v>
      </c>
      <c r="U615" s="76" t="s">
        <v>35</v>
      </c>
      <c r="V615" s="77" t="s">
        <v>36</v>
      </c>
      <c r="W615" s="77" t="s">
        <v>36</v>
      </c>
      <c r="X615" s="77" t="s">
        <v>37</v>
      </c>
      <c r="Y615" s="78" t="s">
        <v>38</v>
      </c>
      <c r="Z615" s="72"/>
      <c r="AA615" s="77">
        <v>885</v>
      </c>
      <c r="AB615" s="76" t="s">
        <v>35</v>
      </c>
      <c r="AC615" s="77" t="s">
        <v>36</v>
      </c>
      <c r="AD615" s="77" t="s">
        <v>36</v>
      </c>
      <c r="AE615" s="77">
        <v>20</v>
      </c>
      <c r="AF615" s="78" t="s">
        <v>281</v>
      </c>
      <c r="AG615" s="72"/>
      <c r="AH615" s="77">
        <v>4324919</v>
      </c>
      <c r="AI615" s="76" t="s">
        <v>52</v>
      </c>
      <c r="AJ615" s="76" t="s">
        <v>36</v>
      </c>
      <c r="AK615" t="str">
        <f>_xlfn.CONCAT(PlayerList[[#This Row],[First Name]]," ",PlayerList[[#This Row],[Surname]])</f>
        <v>Carl Delos Santos</v>
      </c>
      <c r="AM615" s="71">
        <f>PlayerList[[#This Row],[Code]]*1</f>
        <v>18520</v>
      </c>
      <c r="AN615" s="71" t="str">
        <f>VLOOKUP(PlayerList[[#This Row],[NZCF ID]],$AP$2:$AQ$3850,2,FALSE)</f>
        <v>M</v>
      </c>
      <c r="AP615" s="71">
        <v>16425</v>
      </c>
      <c r="AQ615" s="71" t="s">
        <v>29</v>
      </c>
    </row>
    <row r="616" spans="13:43" x14ac:dyDescent="0.3">
      <c r="M616" s="75">
        <v>19424</v>
      </c>
      <c r="N616" s="72" t="s">
        <v>984</v>
      </c>
      <c r="O616" s="72" t="s">
        <v>986</v>
      </c>
      <c r="P616" s="73" t="s">
        <v>33</v>
      </c>
      <c r="Q616" s="74">
        <v>2013</v>
      </c>
      <c r="R616" s="73" t="s">
        <v>135</v>
      </c>
      <c r="S616" s="72"/>
      <c r="T616" s="77" t="s">
        <v>34</v>
      </c>
      <c r="U616" s="76" t="s">
        <v>35</v>
      </c>
      <c r="V616" s="77" t="s">
        <v>36</v>
      </c>
      <c r="W616" s="77" t="s">
        <v>36</v>
      </c>
      <c r="X616" s="77" t="s">
        <v>37</v>
      </c>
      <c r="Y616" s="78" t="s">
        <v>38</v>
      </c>
      <c r="Z616" s="72"/>
      <c r="AA616" s="77">
        <v>757</v>
      </c>
      <c r="AB616" s="76" t="s">
        <v>50</v>
      </c>
      <c r="AC616" s="77" t="s">
        <v>36</v>
      </c>
      <c r="AD616" s="77" t="s">
        <v>36</v>
      </c>
      <c r="AE616" s="77">
        <v>14</v>
      </c>
      <c r="AF616" s="78" t="s">
        <v>281</v>
      </c>
      <c r="AG616" s="72"/>
      <c r="AH616" s="77">
        <v>4324978</v>
      </c>
      <c r="AI616" s="76" t="s">
        <v>52</v>
      </c>
      <c r="AJ616" s="76" t="s">
        <v>36</v>
      </c>
      <c r="AK616" t="str">
        <f>_xlfn.CONCAT(PlayerList[[#This Row],[First Name]]," ",PlayerList[[#This Row],[Surname]])</f>
        <v>Claire Delos Santos</v>
      </c>
      <c r="AM616" s="71">
        <f>PlayerList[[#This Row],[Code]]*1</f>
        <v>19424</v>
      </c>
      <c r="AN616" s="71" t="str">
        <f>VLOOKUP(PlayerList[[#This Row],[NZCF ID]],$AP$2:$AQ$3850,2,FALSE)</f>
        <v>F</v>
      </c>
      <c r="AP616" s="71">
        <v>18520</v>
      </c>
      <c r="AQ616" s="71" t="s">
        <v>29</v>
      </c>
    </row>
    <row r="617" spans="13:43" x14ac:dyDescent="0.3">
      <c r="M617" s="75">
        <v>19562</v>
      </c>
      <c r="N617" s="72" t="s">
        <v>987</v>
      </c>
      <c r="O617" s="72" t="s">
        <v>774</v>
      </c>
      <c r="P617" s="73" t="s">
        <v>127</v>
      </c>
      <c r="Q617" s="74">
        <v>2008</v>
      </c>
      <c r="R617" s="73" t="s">
        <v>135</v>
      </c>
      <c r="S617" s="72"/>
      <c r="T617" s="77" t="s">
        <v>34</v>
      </c>
      <c r="U617" s="76" t="s">
        <v>35</v>
      </c>
      <c r="V617" s="77" t="s">
        <v>36</v>
      </c>
      <c r="W617" s="77" t="s">
        <v>36</v>
      </c>
      <c r="X617" s="77" t="s">
        <v>37</v>
      </c>
      <c r="Y617" s="78" t="s">
        <v>38</v>
      </c>
      <c r="Z617" s="72"/>
      <c r="AA617" s="77">
        <v>830</v>
      </c>
      <c r="AB617" s="76" t="s">
        <v>50</v>
      </c>
      <c r="AC617" s="77" t="s">
        <v>36</v>
      </c>
      <c r="AD617" s="77" t="s">
        <v>36</v>
      </c>
      <c r="AE617" s="77">
        <v>6</v>
      </c>
      <c r="AF617" s="78" t="s">
        <v>281</v>
      </c>
      <c r="AG617" s="72"/>
      <c r="AH617" s="77">
        <v>4324480</v>
      </c>
      <c r="AI617" s="76" t="s">
        <v>52</v>
      </c>
      <c r="AJ617" s="76" t="s">
        <v>36</v>
      </c>
      <c r="AK617" t="str">
        <f>_xlfn.CONCAT(PlayerList[[#This Row],[First Name]]," ",PlayerList[[#This Row],[Surname]])</f>
        <v>Xavier Delport</v>
      </c>
      <c r="AM617" s="71">
        <f>PlayerList[[#This Row],[Code]]*1</f>
        <v>19562</v>
      </c>
      <c r="AN617" s="71" t="str">
        <f>VLOOKUP(PlayerList[[#This Row],[NZCF ID]],$AP$2:$AQ$3850,2,FALSE)</f>
        <v>M</v>
      </c>
      <c r="AP617" s="71">
        <v>19424</v>
      </c>
      <c r="AQ617" s="71" t="s">
        <v>45</v>
      </c>
    </row>
    <row r="618" spans="13:43" x14ac:dyDescent="0.3">
      <c r="M618" s="75">
        <v>16325</v>
      </c>
      <c r="N618" s="72" t="s">
        <v>988</v>
      </c>
      <c r="O618" s="72" t="s">
        <v>709</v>
      </c>
      <c r="P618" s="73" t="s">
        <v>74</v>
      </c>
      <c r="Q618" s="74">
        <v>2007</v>
      </c>
      <c r="R618" s="73" t="s">
        <v>135</v>
      </c>
      <c r="S618" s="72"/>
      <c r="T618" s="77">
        <v>1528</v>
      </c>
      <c r="U618" s="76" t="s">
        <v>35</v>
      </c>
      <c r="V618" s="77" t="s">
        <v>36</v>
      </c>
      <c r="W618" s="77" t="s">
        <v>36</v>
      </c>
      <c r="X618" s="77">
        <v>230</v>
      </c>
      <c r="Y618" s="78" t="s">
        <v>51</v>
      </c>
      <c r="Z618" s="72"/>
      <c r="AA618" s="77">
        <v>1337</v>
      </c>
      <c r="AB618" s="76" t="s">
        <v>35</v>
      </c>
      <c r="AC618" s="77" t="s">
        <v>36</v>
      </c>
      <c r="AD618" s="77" t="s">
        <v>36</v>
      </c>
      <c r="AE618" s="77">
        <v>141</v>
      </c>
      <c r="AF618" s="78" t="s">
        <v>90</v>
      </c>
      <c r="AG618" s="72"/>
      <c r="AH618" s="77">
        <v>4307976</v>
      </c>
      <c r="AI618" s="76" t="s">
        <v>52</v>
      </c>
      <c r="AJ618" s="76" t="s">
        <v>36</v>
      </c>
      <c r="AK618" t="str">
        <f>_xlfn.CONCAT(PlayerList[[#This Row],[First Name]]," ",PlayerList[[#This Row],[Surname]])</f>
        <v>Abraham Deng</v>
      </c>
      <c r="AM618" s="71">
        <f>PlayerList[[#This Row],[Code]]*1</f>
        <v>16325</v>
      </c>
      <c r="AN618" s="71" t="str">
        <f>VLOOKUP(PlayerList[[#This Row],[NZCF ID]],$AP$2:$AQ$3850,2,FALSE)</f>
        <v>M</v>
      </c>
      <c r="AP618" s="71">
        <v>19562</v>
      </c>
      <c r="AQ618" s="71" t="s">
        <v>29</v>
      </c>
    </row>
    <row r="619" spans="13:43" x14ac:dyDescent="0.3">
      <c r="M619" s="75">
        <v>18087</v>
      </c>
      <c r="N619" s="72" t="s">
        <v>988</v>
      </c>
      <c r="O619" s="72" t="s">
        <v>197</v>
      </c>
      <c r="P619" s="73" t="s">
        <v>33</v>
      </c>
      <c r="Q619" s="74">
        <v>2012</v>
      </c>
      <c r="R619" s="73" t="s">
        <v>135</v>
      </c>
      <c r="S619" s="72"/>
      <c r="T619" s="77" t="s">
        <v>34</v>
      </c>
      <c r="U619" s="76" t="s">
        <v>35</v>
      </c>
      <c r="V619" s="77" t="s">
        <v>36</v>
      </c>
      <c r="W619" s="77" t="s">
        <v>36</v>
      </c>
      <c r="X619" s="77" t="s">
        <v>37</v>
      </c>
      <c r="Y619" s="78" t="s">
        <v>38</v>
      </c>
      <c r="Z619" s="72"/>
      <c r="AA619" s="77">
        <v>400</v>
      </c>
      <c r="AB619" s="76" t="s">
        <v>50</v>
      </c>
      <c r="AC619" s="77" t="s">
        <v>36</v>
      </c>
      <c r="AD619" s="77" t="s">
        <v>36</v>
      </c>
      <c r="AE619" s="77">
        <v>11</v>
      </c>
      <c r="AF619" s="78" t="s">
        <v>90</v>
      </c>
      <c r="AG619" s="72"/>
      <c r="AH619" s="77" t="s">
        <v>69</v>
      </c>
      <c r="AI619" s="76" t="s">
        <v>52</v>
      </c>
      <c r="AJ619" s="76" t="s">
        <v>36</v>
      </c>
      <c r="AK619" t="str">
        <f>_xlfn.CONCAT(PlayerList[[#This Row],[First Name]]," ",PlayerList[[#This Row],[Surname]])</f>
        <v>Ethan Deng</v>
      </c>
      <c r="AM619" s="71">
        <f>PlayerList[[#This Row],[Code]]*1</f>
        <v>18087</v>
      </c>
      <c r="AN619" s="71" t="str">
        <f>VLOOKUP(PlayerList[[#This Row],[NZCF ID]],$AP$2:$AQ$3850,2,FALSE)</f>
        <v>M</v>
      </c>
      <c r="AP619" s="71">
        <v>16325</v>
      </c>
      <c r="AQ619" s="71" t="s">
        <v>29</v>
      </c>
    </row>
    <row r="620" spans="13:43" x14ac:dyDescent="0.3">
      <c r="M620" s="75">
        <v>17847</v>
      </c>
      <c r="N620" s="72" t="s">
        <v>988</v>
      </c>
      <c r="O620" s="72" t="s">
        <v>989</v>
      </c>
      <c r="P620" s="73" t="s">
        <v>167</v>
      </c>
      <c r="Q620" s="74">
        <v>2008</v>
      </c>
      <c r="R620" s="73" t="s">
        <v>135</v>
      </c>
      <c r="S620" s="72"/>
      <c r="T620" s="77">
        <v>1381</v>
      </c>
      <c r="U620" s="76" t="s">
        <v>50</v>
      </c>
      <c r="V620" s="77" t="s">
        <v>36</v>
      </c>
      <c r="W620" s="77" t="s">
        <v>36</v>
      </c>
      <c r="X620" s="77">
        <v>13</v>
      </c>
      <c r="Y620" s="78" t="s">
        <v>281</v>
      </c>
      <c r="Z620" s="72"/>
      <c r="AA620" s="77">
        <v>1631</v>
      </c>
      <c r="AB620" s="76" t="s">
        <v>50</v>
      </c>
      <c r="AC620" s="77" t="s">
        <v>36</v>
      </c>
      <c r="AD620" s="77" t="s">
        <v>36</v>
      </c>
      <c r="AE620" s="77">
        <v>14</v>
      </c>
      <c r="AF620" s="78" t="s">
        <v>84</v>
      </c>
      <c r="AG620" s="72"/>
      <c r="AH620" s="77">
        <v>4315383</v>
      </c>
      <c r="AI620" s="76" t="s">
        <v>52</v>
      </c>
      <c r="AJ620" s="76" t="s">
        <v>36</v>
      </c>
      <c r="AK620" t="str">
        <f>_xlfn.CONCAT(PlayerList[[#This Row],[First Name]]," ",PlayerList[[#This Row],[Surname]])</f>
        <v>Frank Deng</v>
      </c>
      <c r="AM620" s="71">
        <f>PlayerList[[#This Row],[Code]]*1</f>
        <v>17847</v>
      </c>
      <c r="AN620" s="71" t="str">
        <f>VLOOKUP(PlayerList[[#This Row],[NZCF ID]],$AP$2:$AQ$3850,2,FALSE)</f>
        <v>M</v>
      </c>
      <c r="AP620" s="71">
        <v>18087</v>
      </c>
      <c r="AQ620" s="71" t="s">
        <v>29</v>
      </c>
    </row>
    <row r="621" spans="13:43" x14ac:dyDescent="0.3">
      <c r="M621" s="75">
        <v>17637</v>
      </c>
      <c r="N621" s="72" t="s">
        <v>990</v>
      </c>
      <c r="O621" s="72" t="s">
        <v>991</v>
      </c>
      <c r="P621" s="73" t="s">
        <v>33</v>
      </c>
      <c r="Q621" s="74">
        <v>1999</v>
      </c>
      <c r="R621" s="73" t="s">
        <v>35</v>
      </c>
      <c r="S621" s="72"/>
      <c r="T621" s="77">
        <v>1237</v>
      </c>
      <c r="U621" s="76" t="s">
        <v>50</v>
      </c>
      <c r="V621" s="77" t="s">
        <v>36</v>
      </c>
      <c r="W621" s="77" t="s">
        <v>36</v>
      </c>
      <c r="X621" s="77">
        <v>8</v>
      </c>
      <c r="Y621" s="78" t="s">
        <v>105</v>
      </c>
      <c r="Z621" s="72"/>
      <c r="AA621" s="77" t="s">
        <v>37</v>
      </c>
      <c r="AB621" s="76" t="s">
        <v>35</v>
      </c>
      <c r="AC621" s="77" t="s">
        <v>36</v>
      </c>
      <c r="AD621" s="77" t="s">
        <v>36</v>
      </c>
      <c r="AE621" s="77" t="s">
        <v>37</v>
      </c>
      <c r="AF621" s="78" t="s">
        <v>38</v>
      </c>
      <c r="AG621" s="72"/>
      <c r="AH621" s="77">
        <v>4315057</v>
      </c>
      <c r="AI621" s="76" t="s">
        <v>52</v>
      </c>
      <c r="AJ621" s="76" t="s">
        <v>36</v>
      </c>
      <c r="AK621" t="str">
        <f>_xlfn.CONCAT(PlayerList[[#This Row],[First Name]]," ",PlayerList[[#This Row],[Surname]])</f>
        <v>Kristan Derequito</v>
      </c>
      <c r="AM621" s="71">
        <f>PlayerList[[#This Row],[Code]]*1</f>
        <v>17637</v>
      </c>
      <c r="AN621" s="71" t="str">
        <f>VLOOKUP(PlayerList[[#This Row],[NZCF ID]],$AP$2:$AQ$3850,2,FALSE)</f>
        <v>M</v>
      </c>
      <c r="AP621" s="71">
        <v>17847</v>
      </c>
      <c r="AQ621" s="71" t="s">
        <v>29</v>
      </c>
    </row>
    <row r="622" spans="13:43" x14ac:dyDescent="0.3">
      <c r="M622" s="75">
        <v>22862</v>
      </c>
      <c r="N622" s="72" t="s">
        <v>4239</v>
      </c>
      <c r="O622" s="72" t="s">
        <v>4240</v>
      </c>
      <c r="P622" s="73" t="s">
        <v>33</v>
      </c>
      <c r="Q622" s="74">
        <v>1998</v>
      </c>
      <c r="R622" s="73" t="s">
        <v>35</v>
      </c>
      <c r="S622" s="72"/>
      <c r="T622" s="77" t="s">
        <v>34</v>
      </c>
      <c r="U622" s="76" t="s">
        <v>35</v>
      </c>
      <c r="V622" s="77" t="s">
        <v>36</v>
      </c>
      <c r="W622" s="77" t="s">
        <v>36</v>
      </c>
      <c r="X622" s="77" t="s">
        <v>37</v>
      </c>
      <c r="Y622" s="78" t="s">
        <v>38</v>
      </c>
      <c r="Z622" s="72"/>
      <c r="AA622" s="77">
        <v>1032</v>
      </c>
      <c r="AB622" s="76" t="s">
        <v>50</v>
      </c>
      <c r="AC622" s="77">
        <v>2</v>
      </c>
      <c r="AD622" s="77">
        <v>12</v>
      </c>
      <c r="AE622" s="77">
        <v>12</v>
      </c>
      <c r="AF622" s="78" t="s">
        <v>4167</v>
      </c>
      <c r="AG622" s="72"/>
      <c r="AH622" s="77">
        <v>4332776</v>
      </c>
      <c r="AI622" s="76" t="s">
        <v>52</v>
      </c>
      <c r="AJ622" s="76" t="s">
        <v>36</v>
      </c>
      <c r="AK622" t="str">
        <f>_xlfn.CONCAT(PlayerList[[#This Row],[First Name]]," ",PlayerList[[#This Row],[Surname]])</f>
        <v>Hiren Devani</v>
      </c>
      <c r="AM622" s="71">
        <f>PlayerList[[#This Row],[Code]]*1</f>
        <v>22862</v>
      </c>
      <c r="AN622" s="71" t="str">
        <f>VLOOKUP(PlayerList[[#This Row],[NZCF ID]],$AP$2:$AQ$3850,2,FALSE)</f>
        <v>F</v>
      </c>
      <c r="AP622" s="71">
        <v>17637</v>
      </c>
      <c r="AQ622" s="71" t="s">
        <v>29</v>
      </c>
    </row>
    <row r="623" spans="13:43" x14ac:dyDescent="0.3">
      <c r="M623" s="75">
        <v>20589</v>
      </c>
      <c r="N623" s="72" t="s">
        <v>992</v>
      </c>
      <c r="O623" s="72" t="s">
        <v>453</v>
      </c>
      <c r="P623" s="73" t="s">
        <v>83</v>
      </c>
      <c r="Q623" s="74">
        <v>2013</v>
      </c>
      <c r="R623" s="73" t="s">
        <v>135</v>
      </c>
      <c r="S623" s="72"/>
      <c r="T623" s="77" t="s">
        <v>34</v>
      </c>
      <c r="U623" s="76" t="s">
        <v>35</v>
      </c>
      <c r="V623" s="77" t="s">
        <v>36</v>
      </c>
      <c r="W623" s="77" t="s">
        <v>36</v>
      </c>
      <c r="X623" s="77" t="s">
        <v>37</v>
      </c>
      <c r="Y623" s="78" t="s">
        <v>38</v>
      </c>
      <c r="Z623" s="72"/>
      <c r="AA623" s="77">
        <v>1065</v>
      </c>
      <c r="AB623" s="76" t="s">
        <v>50</v>
      </c>
      <c r="AC623" s="77" t="s">
        <v>36</v>
      </c>
      <c r="AD623" s="77" t="s">
        <v>36</v>
      </c>
      <c r="AE623" s="77">
        <v>6</v>
      </c>
      <c r="AF623" s="78" t="s">
        <v>61</v>
      </c>
      <c r="AG623" s="72"/>
      <c r="AH623" s="77">
        <v>4329708</v>
      </c>
      <c r="AI623" s="76" t="s">
        <v>52</v>
      </c>
      <c r="AJ623" s="76" t="s">
        <v>36</v>
      </c>
      <c r="AK623" t="str">
        <f>_xlfn.CONCAT(PlayerList[[#This Row],[First Name]]," ",PlayerList[[#This Row],[Surname]])</f>
        <v>Benny Devireddy</v>
      </c>
      <c r="AM623" s="71">
        <f>PlayerList[[#This Row],[Code]]*1</f>
        <v>20589</v>
      </c>
      <c r="AN623" s="71" t="str">
        <f>VLOOKUP(PlayerList[[#This Row],[NZCF ID]],$AP$2:$AQ$3850,2,FALSE)</f>
        <v>M</v>
      </c>
      <c r="AP623" s="71">
        <v>22862</v>
      </c>
      <c r="AQ623" s="71" t="s">
        <v>45</v>
      </c>
    </row>
    <row r="624" spans="13:43" x14ac:dyDescent="0.3">
      <c r="M624" s="75">
        <v>18866</v>
      </c>
      <c r="N624" s="72" t="s">
        <v>993</v>
      </c>
      <c r="O624" s="72" t="s">
        <v>755</v>
      </c>
      <c r="P624" s="73" t="s">
        <v>33</v>
      </c>
      <c r="Q624" s="74">
        <v>2009</v>
      </c>
      <c r="R624" s="73" t="s">
        <v>135</v>
      </c>
      <c r="S624" s="72"/>
      <c r="T624" s="77" t="s">
        <v>34</v>
      </c>
      <c r="U624" s="76" t="s">
        <v>35</v>
      </c>
      <c r="V624" s="77" t="s">
        <v>36</v>
      </c>
      <c r="W624" s="77" t="s">
        <v>36</v>
      </c>
      <c r="X624" s="77" t="s">
        <v>37</v>
      </c>
      <c r="Y624" s="78" t="s">
        <v>38</v>
      </c>
      <c r="Z624" s="72"/>
      <c r="AA624" s="77">
        <v>1282</v>
      </c>
      <c r="AB624" s="76" t="s">
        <v>50</v>
      </c>
      <c r="AC624" s="77" t="s">
        <v>36</v>
      </c>
      <c r="AD624" s="77" t="s">
        <v>36</v>
      </c>
      <c r="AE624" s="77">
        <v>6</v>
      </c>
      <c r="AF624" s="78" t="s">
        <v>173</v>
      </c>
      <c r="AG624" s="72"/>
      <c r="AH624" s="77" t="s">
        <v>69</v>
      </c>
      <c r="AI624" s="76" t="s">
        <v>52</v>
      </c>
      <c r="AJ624" s="76" t="s">
        <v>36</v>
      </c>
      <c r="AK624" t="str">
        <f>_xlfn.CONCAT(PlayerList[[#This Row],[First Name]]," ",PlayerList[[#This Row],[Surname]])</f>
        <v>Leo Devlin</v>
      </c>
      <c r="AM624" s="71">
        <f>PlayerList[[#This Row],[Code]]*1</f>
        <v>18866</v>
      </c>
      <c r="AN624" s="71" t="str">
        <f>VLOOKUP(PlayerList[[#This Row],[NZCF ID]],$AP$2:$AQ$3850,2,FALSE)</f>
        <v>M</v>
      </c>
      <c r="AP624" s="71">
        <v>20589</v>
      </c>
      <c r="AQ624" s="71" t="s">
        <v>29</v>
      </c>
    </row>
    <row r="625" spans="13:43" x14ac:dyDescent="0.3">
      <c r="M625" s="75">
        <v>19899</v>
      </c>
      <c r="N625" s="72" t="s">
        <v>994</v>
      </c>
      <c r="O625" s="72" t="s">
        <v>146</v>
      </c>
      <c r="P625" s="73" t="s">
        <v>83</v>
      </c>
      <c r="Q625" s="74">
        <v>2015</v>
      </c>
      <c r="R625" s="73" t="s">
        <v>135</v>
      </c>
      <c r="S625" s="72"/>
      <c r="T625" s="77">
        <v>969</v>
      </c>
      <c r="U625" s="76" t="s">
        <v>35</v>
      </c>
      <c r="V625" s="77">
        <v>1</v>
      </c>
      <c r="W625" s="77">
        <v>11</v>
      </c>
      <c r="X625" s="77">
        <v>69</v>
      </c>
      <c r="Y625" s="78" t="s">
        <v>4167</v>
      </c>
      <c r="Z625" s="72"/>
      <c r="AA625" s="77">
        <v>752</v>
      </c>
      <c r="AB625" s="76" t="s">
        <v>35</v>
      </c>
      <c r="AC625" s="77" t="s">
        <v>36</v>
      </c>
      <c r="AD625" s="77" t="s">
        <v>36</v>
      </c>
      <c r="AE625" s="77">
        <v>38</v>
      </c>
      <c r="AF625" s="78" t="s">
        <v>60</v>
      </c>
      <c r="AG625" s="72"/>
      <c r="AH625" s="77">
        <v>4326369</v>
      </c>
      <c r="AI625" s="76" t="s">
        <v>52</v>
      </c>
      <c r="AJ625" s="76" t="s">
        <v>36</v>
      </c>
      <c r="AK625" t="str">
        <f>_xlfn.CONCAT(PlayerList[[#This Row],[First Name]]," ",PlayerList[[#This Row],[Surname]])</f>
        <v>Kyle Dey</v>
      </c>
      <c r="AM625" s="71">
        <f>PlayerList[[#This Row],[Code]]*1</f>
        <v>19899</v>
      </c>
      <c r="AN625" s="71" t="str">
        <f>VLOOKUP(PlayerList[[#This Row],[NZCF ID]],$AP$2:$AQ$3850,2,FALSE)</f>
        <v>M</v>
      </c>
      <c r="AP625" s="71">
        <v>18866</v>
      </c>
      <c r="AQ625" s="71" t="s">
        <v>29</v>
      </c>
    </row>
    <row r="626" spans="13:43" x14ac:dyDescent="0.3">
      <c r="M626" s="75">
        <v>20045</v>
      </c>
      <c r="N626" s="72" t="s">
        <v>995</v>
      </c>
      <c r="O626" s="72" t="s">
        <v>996</v>
      </c>
      <c r="P626" s="73" t="s">
        <v>83</v>
      </c>
      <c r="Q626" s="74">
        <v>2011</v>
      </c>
      <c r="R626" s="73" t="s">
        <v>135</v>
      </c>
      <c r="S626" s="72"/>
      <c r="T626" s="77">
        <v>1402</v>
      </c>
      <c r="U626" s="76" t="s">
        <v>35</v>
      </c>
      <c r="V626" s="77">
        <v>2</v>
      </c>
      <c r="W626" s="77">
        <v>14</v>
      </c>
      <c r="X626" s="77">
        <v>80</v>
      </c>
      <c r="Y626" s="78" t="s">
        <v>4167</v>
      </c>
      <c r="Z626" s="72"/>
      <c r="AA626" s="77">
        <v>1339</v>
      </c>
      <c r="AB626" s="76" t="s">
        <v>35</v>
      </c>
      <c r="AC626" s="77">
        <v>1</v>
      </c>
      <c r="AD626" s="77">
        <v>6</v>
      </c>
      <c r="AE626" s="77">
        <v>45</v>
      </c>
      <c r="AF626" s="78" t="s">
        <v>4167</v>
      </c>
      <c r="AG626" s="72"/>
      <c r="AH626" s="77">
        <v>33474575</v>
      </c>
      <c r="AI626" s="76" t="s">
        <v>40</v>
      </c>
      <c r="AJ626" s="76" t="s">
        <v>36</v>
      </c>
      <c r="AK626" t="str">
        <f>_xlfn.CONCAT(PlayerList[[#This Row],[First Name]]," ",PlayerList[[#This Row],[Surname]])</f>
        <v>Aadhav Dhamodharam</v>
      </c>
      <c r="AM626" s="71">
        <f>PlayerList[[#This Row],[Code]]*1</f>
        <v>20045</v>
      </c>
      <c r="AN626" s="71" t="str">
        <f>VLOOKUP(PlayerList[[#This Row],[NZCF ID]],$AP$2:$AQ$3850,2,FALSE)</f>
        <v>M</v>
      </c>
      <c r="AP626" s="71">
        <v>19899</v>
      </c>
      <c r="AQ626" s="71" t="s">
        <v>29</v>
      </c>
    </row>
    <row r="627" spans="13:43" x14ac:dyDescent="0.3">
      <c r="M627" s="75">
        <v>14305</v>
      </c>
      <c r="N627" s="72" t="s">
        <v>997</v>
      </c>
      <c r="O627" s="72" t="s">
        <v>998</v>
      </c>
      <c r="P627" s="73" t="s">
        <v>335</v>
      </c>
      <c r="Q627" s="74">
        <v>1975</v>
      </c>
      <c r="R627" s="73" t="s">
        <v>124</v>
      </c>
      <c r="S627" s="72"/>
      <c r="T627" s="77">
        <v>1108</v>
      </c>
      <c r="U627" s="76" t="s">
        <v>50</v>
      </c>
      <c r="V627" s="77" t="s">
        <v>36</v>
      </c>
      <c r="W627" s="77" t="s">
        <v>36</v>
      </c>
      <c r="X627" s="77">
        <v>11</v>
      </c>
      <c r="Y627" s="78" t="s">
        <v>105</v>
      </c>
      <c r="Z627" s="72"/>
      <c r="AA627" s="77" t="s">
        <v>37</v>
      </c>
      <c r="AB627" s="76" t="s">
        <v>35</v>
      </c>
      <c r="AC627" s="77" t="s">
        <v>36</v>
      </c>
      <c r="AD627" s="77" t="s">
        <v>36</v>
      </c>
      <c r="AE627" s="77" t="s">
        <v>37</v>
      </c>
      <c r="AF627" s="78" t="s">
        <v>38</v>
      </c>
      <c r="AG627" s="72"/>
      <c r="AH627" s="77">
        <v>4315391</v>
      </c>
      <c r="AI627" s="76" t="s">
        <v>52</v>
      </c>
      <c r="AJ627" s="76" t="s">
        <v>36</v>
      </c>
      <c r="AK627" t="str">
        <f>_xlfn.CONCAT(PlayerList[[#This Row],[First Name]]," ",PlayerList[[#This Row],[Surname]])</f>
        <v>Bhavin Dhankee</v>
      </c>
      <c r="AM627" s="71">
        <f>PlayerList[[#This Row],[Code]]*1</f>
        <v>14305</v>
      </c>
      <c r="AN627" s="71" t="str">
        <f>VLOOKUP(PlayerList[[#This Row],[NZCF ID]],$AP$2:$AQ$3850,2,FALSE)</f>
        <v>M</v>
      </c>
      <c r="AP627" s="71">
        <v>20045</v>
      </c>
      <c r="AQ627" s="71" t="s">
        <v>29</v>
      </c>
    </row>
    <row r="628" spans="13:43" x14ac:dyDescent="0.3">
      <c r="M628" s="75">
        <v>16733</v>
      </c>
      <c r="N628" s="72" t="s">
        <v>997</v>
      </c>
      <c r="O628" s="72" t="s">
        <v>999</v>
      </c>
      <c r="P628" s="73" t="s">
        <v>335</v>
      </c>
      <c r="Q628" s="74">
        <v>2006</v>
      </c>
      <c r="R628" s="73" t="s">
        <v>135</v>
      </c>
      <c r="S628" s="72"/>
      <c r="T628" s="77">
        <v>1013</v>
      </c>
      <c r="U628" s="76" t="s">
        <v>35</v>
      </c>
      <c r="V628" s="77" t="s">
        <v>36</v>
      </c>
      <c r="W628" s="77" t="s">
        <v>36</v>
      </c>
      <c r="X628" s="77">
        <v>33</v>
      </c>
      <c r="Y628" s="78" t="s">
        <v>105</v>
      </c>
      <c r="Z628" s="72"/>
      <c r="AA628" s="77">
        <v>808</v>
      </c>
      <c r="AB628" s="76" t="s">
        <v>35</v>
      </c>
      <c r="AC628" s="77" t="s">
        <v>36</v>
      </c>
      <c r="AD628" s="77" t="s">
        <v>36</v>
      </c>
      <c r="AE628" s="77">
        <v>21</v>
      </c>
      <c r="AF628" s="78" t="s">
        <v>105</v>
      </c>
      <c r="AG628" s="72"/>
      <c r="AH628" s="77">
        <v>4310144</v>
      </c>
      <c r="AI628" s="76" t="s">
        <v>52</v>
      </c>
      <c r="AJ628" s="76" t="s">
        <v>36</v>
      </c>
      <c r="AK628" t="str">
        <f>_xlfn.CONCAT(PlayerList[[#This Row],[First Name]]," ",PlayerList[[#This Row],[Surname]])</f>
        <v>Vraj Dhankee</v>
      </c>
      <c r="AM628" s="71">
        <f>PlayerList[[#This Row],[Code]]*1</f>
        <v>16733</v>
      </c>
      <c r="AN628" s="71" t="str">
        <f>VLOOKUP(PlayerList[[#This Row],[NZCF ID]],$AP$2:$AQ$3850,2,FALSE)</f>
        <v>M</v>
      </c>
      <c r="AP628" s="71">
        <v>14305</v>
      </c>
      <c r="AQ628" s="71" t="s">
        <v>29</v>
      </c>
    </row>
    <row r="629" spans="13:43" x14ac:dyDescent="0.3">
      <c r="M629" s="75">
        <v>17563</v>
      </c>
      <c r="N629" s="72" t="s">
        <v>1000</v>
      </c>
      <c r="O629" s="72" t="s">
        <v>1001</v>
      </c>
      <c r="P629" s="73" t="s">
        <v>161</v>
      </c>
      <c r="Q629" s="74">
        <v>2005</v>
      </c>
      <c r="R629" s="73" t="s">
        <v>135</v>
      </c>
      <c r="S629" s="72"/>
      <c r="T629" s="77">
        <v>1766</v>
      </c>
      <c r="U629" s="76" t="s">
        <v>35</v>
      </c>
      <c r="V629" s="77" t="s">
        <v>36</v>
      </c>
      <c r="W629" s="77" t="s">
        <v>36</v>
      </c>
      <c r="X629" s="77">
        <v>76</v>
      </c>
      <c r="Y629" s="78" t="s">
        <v>75</v>
      </c>
      <c r="Z629" s="72"/>
      <c r="AA629" s="77">
        <v>1695</v>
      </c>
      <c r="AB629" s="76" t="s">
        <v>35</v>
      </c>
      <c r="AC629" s="77" t="s">
        <v>36</v>
      </c>
      <c r="AD629" s="77" t="s">
        <v>36</v>
      </c>
      <c r="AE629" s="77">
        <v>28</v>
      </c>
      <c r="AF629" s="78" t="s">
        <v>173</v>
      </c>
      <c r="AG629" s="72"/>
      <c r="AH629" s="77">
        <v>453480</v>
      </c>
      <c r="AI629" s="76" t="s">
        <v>52</v>
      </c>
      <c r="AJ629" s="76" t="s">
        <v>36</v>
      </c>
      <c r="AK629" t="str">
        <f>_xlfn.CONCAT(PlayerList[[#This Row],[First Name]]," ",PlayerList[[#This Row],[Surname]])</f>
        <v>Gavith Dharmasena</v>
      </c>
      <c r="AM629" s="71">
        <f>PlayerList[[#This Row],[Code]]*1</f>
        <v>17563</v>
      </c>
      <c r="AN629" s="71" t="str">
        <f>VLOOKUP(PlayerList[[#This Row],[NZCF ID]],$AP$2:$AQ$3850,2,FALSE)</f>
        <v>M</v>
      </c>
      <c r="AP629" s="71">
        <v>16733</v>
      </c>
      <c r="AQ629" s="71" t="s">
        <v>29</v>
      </c>
    </row>
    <row r="630" spans="13:43" x14ac:dyDescent="0.3">
      <c r="M630" s="75">
        <v>17564</v>
      </c>
      <c r="N630" s="72" t="s">
        <v>1000</v>
      </c>
      <c r="O630" s="72" t="s">
        <v>1002</v>
      </c>
      <c r="P630" s="73" t="s">
        <v>161</v>
      </c>
      <c r="Q630" s="74">
        <v>2007</v>
      </c>
      <c r="R630" s="73" t="s">
        <v>135</v>
      </c>
      <c r="S630" s="72"/>
      <c r="T630" s="77">
        <v>1661</v>
      </c>
      <c r="U630" s="76" t="s">
        <v>35</v>
      </c>
      <c r="V630" s="77" t="s">
        <v>36</v>
      </c>
      <c r="W630" s="77" t="s">
        <v>36</v>
      </c>
      <c r="X630" s="77">
        <v>68</v>
      </c>
      <c r="Y630" s="78" t="s">
        <v>154</v>
      </c>
      <c r="Z630" s="72"/>
      <c r="AA630" s="77">
        <v>1682</v>
      </c>
      <c r="AB630" s="76" t="s">
        <v>50</v>
      </c>
      <c r="AC630" s="77" t="s">
        <v>36</v>
      </c>
      <c r="AD630" s="77" t="s">
        <v>36</v>
      </c>
      <c r="AE630" s="77">
        <v>18</v>
      </c>
      <c r="AF630" s="78" t="s">
        <v>173</v>
      </c>
      <c r="AG630" s="72"/>
      <c r="AH630" s="77">
        <v>459127</v>
      </c>
      <c r="AI630" s="76" t="s">
        <v>52</v>
      </c>
      <c r="AJ630" s="76" t="s">
        <v>36</v>
      </c>
      <c r="AK630" t="str">
        <f>_xlfn.CONCAT(PlayerList[[#This Row],[First Name]]," ",PlayerList[[#This Row],[Surname]])</f>
        <v>Kian Dharmasena</v>
      </c>
      <c r="AM630" s="71">
        <f>PlayerList[[#This Row],[Code]]*1</f>
        <v>17564</v>
      </c>
      <c r="AN630" s="71" t="str">
        <f>VLOOKUP(PlayerList[[#This Row],[NZCF ID]],$AP$2:$AQ$3850,2,FALSE)</f>
        <v>M</v>
      </c>
      <c r="AP630" s="71">
        <v>17563</v>
      </c>
      <c r="AQ630" s="71" t="s">
        <v>29</v>
      </c>
    </row>
    <row r="631" spans="13:43" x14ac:dyDescent="0.3">
      <c r="M631" s="75">
        <v>14860</v>
      </c>
      <c r="N631" s="72" t="s">
        <v>1003</v>
      </c>
      <c r="O631" s="72" t="s">
        <v>1004</v>
      </c>
      <c r="P631" s="73" t="s">
        <v>74</v>
      </c>
      <c r="Q631" s="74">
        <v>2000</v>
      </c>
      <c r="R631" s="73" t="s">
        <v>35</v>
      </c>
      <c r="S631" s="72"/>
      <c r="T631" s="77" t="s">
        <v>34</v>
      </c>
      <c r="U631" s="76" t="s">
        <v>35</v>
      </c>
      <c r="V631" s="77" t="s">
        <v>36</v>
      </c>
      <c r="W631" s="77" t="s">
        <v>36</v>
      </c>
      <c r="X631" s="77" t="s">
        <v>37</v>
      </c>
      <c r="Y631" s="78" t="s">
        <v>38</v>
      </c>
      <c r="Z631" s="72"/>
      <c r="AA631" s="77">
        <v>1392</v>
      </c>
      <c r="AB631" s="76" t="s">
        <v>35</v>
      </c>
      <c r="AC631" s="77" t="s">
        <v>36</v>
      </c>
      <c r="AD631" s="77" t="s">
        <v>36</v>
      </c>
      <c r="AE631" s="77">
        <v>30</v>
      </c>
      <c r="AF631" s="78" t="s">
        <v>60</v>
      </c>
      <c r="AG631" s="72"/>
      <c r="AH631" s="77">
        <v>4330927</v>
      </c>
      <c r="AI631" s="76" t="s">
        <v>52</v>
      </c>
      <c r="AJ631" s="76" t="s">
        <v>36</v>
      </c>
      <c r="AK631" t="str">
        <f>_xlfn.CONCAT(PlayerList[[#This Row],[First Name]]," ",PlayerList[[#This Row],[Surname]])</f>
        <v>Devashish Dhyani</v>
      </c>
      <c r="AM631" s="71">
        <f>PlayerList[[#This Row],[Code]]*1</f>
        <v>14860</v>
      </c>
      <c r="AN631" s="71" t="str">
        <f>VLOOKUP(PlayerList[[#This Row],[NZCF ID]],$AP$2:$AQ$3850,2,FALSE)</f>
        <v>M</v>
      </c>
      <c r="AP631" s="71">
        <v>17564</v>
      </c>
      <c r="AQ631" s="71" t="s">
        <v>29</v>
      </c>
    </row>
    <row r="632" spans="13:43" x14ac:dyDescent="0.3">
      <c r="M632" s="75">
        <v>17285</v>
      </c>
      <c r="N632" s="72" t="s">
        <v>1003</v>
      </c>
      <c r="O632" s="72" t="s">
        <v>1005</v>
      </c>
      <c r="P632" s="73" t="s">
        <v>335</v>
      </c>
      <c r="Q632" s="74">
        <v>2006</v>
      </c>
      <c r="R632" s="73" t="s">
        <v>135</v>
      </c>
      <c r="S632" s="72"/>
      <c r="T632" s="77">
        <v>899</v>
      </c>
      <c r="U632" s="76" t="s">
        <v>50</v>
      </c>
      <c r="V632" s="77" t="s">
        <v>36</v>
      </c>
      <c r="W632" s="77" t="s">
        <v>36</v>
      </c>
      <c r="X632" s="77">
        <v>3</v>
      </c>
      <c r="Y632" s="78" t="s">
        <v>232</v>
      </c>
      <c r="Z632" s="72"/>
      <c r="AA632" s="77" t="s">
        <v>37</v>
      </c>
      <c r="AB632" s="76" t="s">
        <v>35</v>
      </c>
      <c r="AC632" s="77" t="s">
        <v>36</v>
      </c>
      <c r="AD632" s="77" t="s">
        <v>36</v>
      </c>
      <c r="AE632" s="77" t="s">
        <v>37</v>
      </c>
      <c r="AF632" s="78" t="s">
        <v>38</v>
      </c>
      <c r="AG632" s="72"/>
      <c r="AH632" s="77">
        <v>4312325</v>
      </c>
      <c r="AI632" s="76" t="s">
        <v>52</v>
      </c>
      <c r="AJ632" s="76" t="s">
        <v>36</v>
      </c>
      <c r="AK632" t="str">
        <f>_xlfn.CONCAT(PlayerList[[#This Row],[First Name]]," ",PlayerList[[#This Row],[Surname]])</f>
        <v>Paarth Dhyani</v>
      </c>
      <c r="AM632" s="71">
        <f>PlayerList[[#This Row],[Code]]*1</f>
        <v>17285</v>
      </c>
      <c r="AN632" s="71" t="str">
        <f>VLOOKUP(PlayerList[[#This Row],[NZCF ID]],$AP$2:$AQ$3850,2,FALSE)</f>
        <v>M</v>
      </c>
      <c r="AP632" s="71">
        <v>14860</v>
      </c>
      <c r="AQ632" s="71" t="s">
        <v>29</v>
      </c>
    </row>
    <row r="633" spans="13:43" x14ac:dyDescent="0.3">
      <c r="M633" s="75">
        <v>19486</v>
      </c>
      <c r="N633" s="72" t="s">
        <v>1006</v>
      </c>
      <c r="O633" s="72" t="s">
        <v>1007</v>
      </c>
      <c r="P633" s="73" t="s">
        <v>33</v>
      </c>
      <c r="Q633" s="74">
        <v>2008</v>
      </c>
      <c r="R633" s="73" t="s">
        <v>135</v>
      </c>
      <c r="S633" s="72"/>
      <c r="T633" s="77" t="s">
        <v>34</v>
      </c>
      <c r="U633" s="76" t="s">
        <v>35</v>
      </c>
      <c r="V633" s="77" t="s">
        <v>36</v>
      </c>
      <c r="W633" s="77" t="s">
        <v>36</v>
      </c>
      <c r="X633" s="77" t="s">
        <v>37</v>
      </c>
      <c r="Y633" s="78" t="s">
        <v>38</v>
      </c>
      <c r="Z633" s="72"/>
      <c r="AA633" s="77">
        <v>599</v>
      </c>
      <c r="AB633" s="76" t="s">
        <v>50</v>
      </c>
      <c r="AC633" s="77" t="s">
        <v>36</v>
      </c>
      <c r="AD633" s="77" t="s">
        <v>36</v>
      </c>
      <c r="AE633" s="77">
        <v>6</v>
      </c>
      <c r="AF633" s="78" t="s">
        <v>169</v>
      </c>
      <c r="AG633" s="72"/>
      <c r="AH633" s="77">
        <v>4325958</v>
      </c>
      <c r="AI633" s="76" t="s">
        <v>52</v>
      </c>
      <c r="AJ633" s="76" t="s">
        <v>36</v>
      </c>
      <c r="AK633" t="str">
        <f>_xlfn.CONCAT(PlayerList[[#This Row],[First Name]]," ",PlayerList[[#This Row],[Surname]])</f>
        <v>Nevin Diliph</v>
      </c>
      <c r="AM633" s="71">
        <f>PlayerList[[#This Row],[Code]]*1</f>
        <v>19486</v>
      </c>
      <c r="AN633" s="71" t="str">
        <f>VLOOKUP(PlayerList[[#This Row],[NZCF ID]],$AP$2:$AQ$3850,2,FALSE)</f>
        <v>M</v>
      </c>
      <c r="AP633" s="71">
        <v>17285</v>
      </c>
      <c r="AQ633" s="71" t="s">
        <v>29</v>
      </c>
    </row>
    <row r="634" spans="13:43" x14ac:dyDescent="0.3">
      <c r="M634" s="75">
        <v>22966</v>
      </c>
      <c r="N634" s="72" t="s">
        <v>4241</v>
      </c>
      <c r="O634" s="72" t="s">
        <v>4242</v>
      </c>
      <c r="P634" s="73" t="s">
        <v>33</v>
      </c>
      <c r="Q634" s="74">
        <v>2016</v>
      </c>
      <c r="R634" s="73" t="s">
        <v>135</v>
      </c>
      <c r="S634" s="72"/>
      <c r="T634" s="77" t="s">
        <v>34</v>
      </c>
      <c r="U634" s="76" t="s">
        <v>35</v>
      </c>
      <c r="V634" s="77" t="s">
        <v>36</v>
      </c>
      <c r="W634" s="77" t="s">
        <v>36</v>
      </c>
      <c r="X634" s="77" t="s">
        <v>37</v>
      </c>
      <c r="Y634" s="78" t="s">
        <v>38</v>
      </c>
      <c r="Z634" s="72"/>
      <c r="AA634" s="77">
        <v>804</v>
      </c>
      <c r="AB634" s="76" t="s">
        <v>50</v>
      </c>
      <c r="AC634" s="77">
        <v>1</v>
      </c>
      <c r="AD634" s="77">
        <v>4</v>
      </c>
      <c r="AE634" s="77">
        <v>4</v>
      </c>
      <c r="AF634" s="78" t="s">
        <v>4167</v>
      </c>
      <c r="AG634" s="72"/>
      <c r="AH634" s="77">
        <v>4333160</v>
      </c>
      <c r="AI634" s="76" t="s">
        <v>52</v>
      </c>
      <c r="AJ634" s="76" t="s">
        <v>36</v>
      </c>
      <c r="AK634" t="str">
        <f>_xlfn.CONCAT(PlayerList[[#This Row],[First Name]]," ",PlayerList[[#This Row],[Surname]])</f>
        <v>Daksha Dinesh Raj</v>
      </c>
      <c r="AM634" s="71">
        <f>PlayerList[[#This Row],[Code]]*1</f>
        <v>22966</v>
      </c>
      <c r="AN634" s="71" t="str">
        <f>VLOOKUP(PlayerList[[#This Row],[NZCF ID]],$AP$2:$AQ$3850,2,FALSE)</f>
        <v>M</v>
      </c>
      <c r="AP634" s="71">
        <v>19486</v>
      </c>
      <c r="AQ634" s="71" t="s">
        <v>29</v>
      </c>
    </row>
    <row r="635" spans="13:43" x14ac:dyDescent="0.3">
      <c r="M635" s="75">
        <v>18377</v>
      </c>
      <c r="N635" s="72" t="s">
        <v>1009</v>
      </c>
      <c r="O635" s="72" t="s">
        <v>1010</v>
      </c>
      <c r="P635" s="73" t="s">
        <v>258</v>
      </c>
      <c r="Q635" s="74">
        <v>2014</v>
      </c>
      <c r="R635" s="73" t="s">
        <v>135</v>
      </c>
      <c r="S635" s="72"/>
      <c r="T635" s="77">
        <v>846</v>
      </c>
      <c r="U635" s="76" t="s">
        <v>35</v>
      </c>
      <c r="V635" s="77" t="s">
        <v>36</v>
      </c>
      <c r="W635" s="77" t="s">
        <v>36</v>
      </c>
      <c r="X635" s="77">
        <v>68</v>
      </c>
      <c r="Y635" s="78" t="s">
        <v>60</v>
      </c>
      <c r="Z635" s="72"/>
      <c r="AA635" s="77">
        <v>937</v>
      </c>
      <c r="AB635" s="76" t="s">
        <v>35</v>
      </c>
      <c r="AC635" s="77">
        <v>1</v>
      </c>
      <c r="AD635" s="77">
        <v>4</v>
      </c>
      <c r="AE635" s="77">
        <v>177</v>
      </c>
      <c r="AF635" s="78" t="s">
        <v>4167</v>
      </c>
      <c r="AG635" s="72"/>
      <c r="AH635" s="77">
        <v>4319990</v>
      </c>
      <c r="AI635" s="76" t="s">
        <v>52</v>
      </c>
      <c r="AJ635" s="76" t="s">
        <v>36</v>
      </c>
      <c r="AK635" t="str">
        <f>_xlfn.CONCAT(PlayerList[[#This Row],[First Name]]," ",PlayerList[[#This Row],[Surname]])</f>
        <v>Andrey Ding</v>
      </c>
      <c r="AM635" s="71">
        <f>PlayerList[[#This Row],[Code]]*1</f>
        <v>18377</v>
      </c>
      <c r="AN635" s="71" t="str">
        <f>VLOOKUP(PlayerList[[#This Row],[NZCF ID]],$AP$2:$AQ$3850,2,FALSE)</f>
        <v>M</v>
      </c>
      <c r="AP635" s="71">
        <v>22966</v>
      </c>
      <c r="AQ635" s="71" t="s">
        <v>29</v>
      </c>
    </row>
    <row r="636" spans="13:43" x14ac:dyDescent="0.3">
      <c r="M636" s="75">
        <v>18590</v>
      </c>
      <c r="N636" s="72" t="s">
        <v>1009</v>
      </c>
      <c r="O636" s="72" t="s">
        <v>1011</v>
      </c>
      <c r="P636" s="73" t="s">
        <v>258</v>
      </c>
      <c r="Q636" s="74">
        <v>2009</v>
      </c>
      <c r="R636" s="73" t="s">
        <v>135</v>
      </c>
      <c r="S636" s="72"/>
      <c r="T636" s="77">
        <v>1235</v>
      </c>
      <c r="U636" s="76" t="s">
        <v>35</v>
      </c>
      <c r="V636" s="77" t="s">
        <v>36</v>
      </c>
      <c r="W636" s="77" t="s">
        <v>36</v>
      </c>
      <c r="X636" s="77">
        <v>84</v>
      </c>
      <c r="Y636" s="78" t="s">
        <v>60</v>
      </c>
      <c r="Z636" s="72"/>
      <c r="AA636" s="77">
        <v>1106</v>
      </c>
      <c r="AB636" s="76" t="s">
        <v>35</v>
      </c>
      <c r="AC636" s="77" t="s">
        <v>36</v>
      </c>
      <c r="AD636" s="77" t="s">
        <v>36</v>
      </c>
      <c r="AE636" s="77">
        <v>147</v>
      </c>
      <c r="AF636" s="78" t="s">
        <v>150</v>
      </c>
      <c r="AG636" s="72"/>
      <c r="AH636" s="77">
        <v>4321642</v>
      </c>
      <c r="AI636" s="76" t="s">
        <v>52</v>
      </c>
      <c r="AJ636" s="76" t="s">
        <v>36</v>
      </c>
      <c r="AK636" t="str">
        <f>_xlfn.CONCAT(PlayerList[[#This Row],[First Name]]," ",PlayerList[[#This Row],[Surname]])</f>
        <v>Ark Ding</v>
      </c>
      <c r="AM636" s="71">
        <f>PlayerList[[#This Row],[Code]]*1</f>
        <v>18590</v>
      </c>
      <c r="AN636" s="71" t="str">
        <f>VLOOKUP(PlayerList[[#This Row],[NZCF ID]],$AP$2:$AQ$3850,2,FALSE)</f>
        <v>M</v>
      </c>
      <c r="AP636" s="71">
        <v>18377</v>
      </c>
      <c r="AQ636" s="71" t="s">
        <v>29</v>
      </c>
    </row>
    <row r="637" spans="13:43" x14ac:dyDescent="0.3">
      <c r="M637" s="75">
        <v>19039</v>
      </c>
      <c r="N637" s="72" t="s">
        <v>1009</v>
      </c>
      <c r="O637" s="72" t="s">
        <v>1012</v>
      </c>
      <c r="P637" s="73" t="s">
        <v>33</v>
      </c>
      <c r="Q637" s="74">
        <v>2004</v>
      </c>
      <c r="R637" s="73" t="s">
        <v>35</v>
      </c>
      <c r="S637" s="72"/>
      <c r="T637" s="77" t="s">
        <v>34</v>
      </c>
      <c r="U637" s="76" t="s">
        <v>35</v>
      </c>
      <c r="V637" s="77" t="s">
        <v>36</v>
      </c>
      <c r="W637" s="77" t="s">
        <v>36</v>
      </c>
      <c r="X637" s="77" t="s">
        <v>37</v>
      </c>
      <c r="Y637" s="78" t="s">
        <v>38</v>
      </c>
      <c r="Z637" s="72"/>
      <c r="AA637" s="77">
        <v>694</v>
      </c>
      <c r="AB637" s="76" t="s">
        <v>50</v>
      </c>
      <c r="AC637" s="77" t="s">
        <v>36</v>
      </c>
      <c r="AD637" s="77" t="s">
        <v>36</v>
      </c>
      <c r="AE637" s="77">
        <v>6</v>
      </c>
      <c r="AF637" s="78" t="s">
        <v>154</v>
      </c>
      <c r="AG637" s="72"/>
      <c r="AH637" s="77">
        <v>4321952</v>
      </c>
      <c r="AI637" s="76" t="s">
        <v>52</v>
      </c>
      <c r="AJ637" s="76" t="s">
        <v>36</v>
      </c>
      <c r="AK637" t="str">
        <f>_xlfn.CONCAT(PlayerList[[#This Row],[First Name]]," ",PlayerList[[#This Row],[Surname]])</f>
        <v>Hellen Ding</v>
      </c>
      <c r="AM637" s="71">
        <f>PlayerList[[#This Row],[Code]]*1</f>
        <v>19039</v>
      </c>
      <c r="AN637" s="71" t="str">
        <f>VLOOKUP(PlayerList[[#This Row],[NZCF ID]],$AP$2:$AQ$3850,2,FALSE)</f>
        <v>F</v>
      </c>
      <c r="AP637" s="71">
        <v>18590</v>
      </c>
      <c r="AQ637" s="71" t="s">
        <v>29</v>
      </c>
    </row>
    <row r="638" spans="13:43" x14ac:dyDescent="0.3">
      <c r="M638" s="75">
        <v>17846</v>
      </c>
      <c r="N638" s="72" t="s">
        <v>1009</v>
      </c>
      <c r="O638" s="72" t="s">
        <v>89</v>
      </c>
      <c r="P638" s="73" t="s">
        <v>33</v>
      </c>
      <c r="Q638" s="74">
        <v>2010</v>
      </c>
      <c r="R638" s="73" t="s">
        <v>135</v>
      </c>
      <c r="S638" s="72"/>
      <c r="T638" s="77" t="s">
        <v>34</v>
      </c>
      <c r="U638" s="76" t="s">
        <v>35</v>
      </c>
      <c r="V638" s="77" t="s">
        <v>36</v>
      </c>
      <c r="W638" s="77" t="s">
        <v>36</v>
      </c>
      <c r="X638" s="77" t="s">
        <v>37</v>
      </c>
      <c r="Y638" s="78" t="s">
        <v>38</v>
      </c>
      <c r="Z638" s="72"/>
      <c r="AA638" s="77">
        <v>981</v>
      </c>
      <c r="AB638" s="76" t="s">
        <v>50</v>
      </c>
      <c r="AC638" s="77" t="s">
        <v>36</v>
      </c>
      <c r="AD638" s="77" t="s">
        <v>36</v>
      </c>
      <c r="AE638" s="77">
        <v>5</v>
      </c>
      <c r="AF638" s="78" t="s">
        <v>105</v>
      </c>
      <c r="AG638" s="72"/>
      <c r="AH638" s="77" t="s">
        <v>69</v>
      </c>
      <c r="AI638" s="76" t="s">
        <v>52</v>
      </c>
      <c r="AJ638" s="76" t="s">
        <v>36</v>
      </c>
      <c r="AK638" t="str">
        <f>_xlfn.CONCAT(PlayerList[[#This Row],[First Name]]," ",PlayerList[[#This Row],[Surname]])</f>
        <v>William Ding</v>
      </c>
      <c r="AM638" s="71">
        <f>PlayerList[[#This Row],[Code]]*1</f>
        <v>17846</v>
      </c>
      <c r="AN638" s="71" t="str">
        <f>VLOOKUP(PlayerList[[#This Row],[NZCF ID]],$AP$2:$AQ$3850,2,FALSE)</f>
        <v>M</v>
      </c>
      <c r="AP638" s="71">
        <v>19039</v>
      </c>
      <c r="AQ638" s="71" t="s">
        <v>45</v>
      </c>
    </row>
    <row r="639" spans="13:43" x14ac:dyDescent="0.3">
      <c r="M639" s="75">
        <v>20549</v>
      </c>
      <c r="N639" s="72" t="s">
        <v>1009</v>
      </c>
      <c r="O639" s="72" t="s">
        <v>1013</v>
      </c>
      <c r="P639" s="73" t="s">
        <v>258</v>
      </c>
      <c r="Q639" s="74">
        <v>2014</v>
      </c>
      <c r="R639" s="73" t="s">
        <v>135</v>
      </c>
      <c r="S639" s="72"/>
      <c r="T639" s="77" t="s">
        <v>34</v>
      </c>
      <c r="U639" s="76" t="s">
        <v>35</v>
      </c>
      <c r="V639" s="77" t="s">
        <v>36</v>
      </c>
      <c r="W639" s="77" t="s">
        <v>36</v>
      </c>
      <c r="X639" s="77" t="s">
        <v>37</v>
      </c>
      <c r="Y639" s="78" t="s">
        <v>38</v>
      </c>
      <c r="Z639" s="72"/>
      <c r="AA639" s="77">
        <v>622</v>
      </c>
      <c r="AB639" s="76" t="s">
        <v>35</v>
      </c>
      <c r="AC639" s="77">
        <v>3</v>
      </c>
      <c r="AD639" s="77">
        <v>17</v>
      </c>
      <c r="AE639" s="77">
        <v>70</v>
      </c>
      <c r="AF639" s="78" t="s">
        <v>4167</v>
      </c>
      <c r="AG639" s="72"/>
      <c r="AH639" s="77">
        <v>4332822</v>
      </c>
      <c r="AI639" s="76" t="s">
        <v>52</v>
      </c>
      <c r="AJ639" s="76" t="s">
        <v>36</v>
      </c>
      <c r="AK639" t="str">
        <f>_xlfn.CONCAT(PlayerList[[#This Row],[First Name]]," ",PlayerList[[#This Row],[Surname]])</f>
        <v>Yichen (Ethan) Ding</v>
      </c>
      <c r="AM639" s="71">
        <f>PlayerList[[#This Row],[Code]]*1</f>
        <v>20549</v>
      </c>
      <c r="AN639" s="71" t="str">
        <f>VLOOKUP(PlayerList[[#This Row],[NZCF ID]],$AP$2:$AQ$3850,2,FALSE)</f>
        <v>M</v>
      </c>
      <c r="AP639" s="71">
        <v>17846</v>
      </c>
      <c r="AQ639" s="71" t="s">
        <v>29</v>
      </c>
    </row>
    <row r="640" spans="13:43" x14ac:dyDescent="0.3">
      <c r="M640" s="75">
        <v>22773</v>
      </c>
      <c r="N640" s="72" t="s">
        <v>1009</v>
      </c>
      <c r="O640" s="72" t="s">
        <v>1014</v>
      </c>
      <c r="P640" s="73" t="s">
        <v>33</v>
      </c>
      <c r="Q640" s="74">
        <v>2013</v>
      </c>
      <c r="R640" s="73" t="s">
        <v>135</v>
      </c>
      <c r="S640" s="72"/>
      <c r="T640" s="77" t="s">
        <v>34</v>
      </c>
      <c r="U640" s="76" t="s">
        <v>35</v>
      </c>
      <c r="V640" s="77" t="s">
        <v>36</v>
      </c>
      <c r="W640" s="77" t="s">
        <v>36</v>
      </c>
      <c r="X640" s="77" t="s">
        <v>37</v>
      </c>
      <c r="Y640" s="78" t="s">
        <v>38</v>
      </c>
      <c r="Z640" s="72"/>
      <c r="AA640" s="77">
        <v>400</v>
      </c>
      <c r="AB640" s="76" t="s">
        <v>50</v>
      </c>
      <c r="AC640" s="77" t="s">
        <v>36</v>
      </c>
      <c r="AD640" s="77" t="s">
        <v>36</v>
      </c>
      <c r="AE640" s="77">
        <v>6</v>
      </c>
      <c r="AF640" s="78" t="s">
        <v>84</v>
      </c>
      <c r="AG640" s="72"/>
      <c r="AH640" s="77" t="s">
        <v>69</v>
      </c>
      <c r="AI640" s="76" t="s">
        <v>52</v>
      </c>
      <c r="AJ640" s="76" t="s">
        <v>36</v>
      </c>
      <c r="AK640" t="str">
        <f>_xlfn.CONCAT(PlayerList[[#This Row],[First Name]]," ",PlayerList[[#This Row],[Surname]])</f>
        <v>Yiyi Ding</v>
      </c>
      <c r="AM640" s="71">
        <f>PlayerList[[#This Row],[Code]]*1</f>
        <v>22773</v>
      </c>
      <c r="AN640" s="71" t="str">
        <f>VLOOKUP(PlayerList[[#This Row],[NZCF ID]],$AP$2:$AQ$3850,2,FALSE)</f>
        <v>M</v>
      </c>
      <c r="AP640" s="71">
        <v>20549</v>
      </c>
      <c r="AQ640" s="71" t="s">
        <v>29</v>
      </c>
    </row>
    <row r="641" spans="13:43" x14ac:dyDescent="0.3">
      <c r="M641" s="75">
        <v>19538</v>
      </c>
      <c r="N641" s="72" t="s">
        <v>1015</v>
      </c>
      <c r="O641" s="72" t="s">
        <v>1016</v>
      </c>
      <c r="P641" s="73" t="s">
        <v>127</v>
      </c>
      <c r="Q641" s="74">
        <v>2006</v>
      </c>
      <c r="R641" s="73" t="s">
        <v>135</v>
      </c>
      <c r="S641" s="72"/>
      <c r="T641" s="77" t="s">
        <v>34</v>
      </c>
      <c r="U641" s="76" t="s">
        <v>35</v>
      </c>
      <c r="V641" s="77" t="s">
        <v>36</v>
      </c>
      <c r="W641" s="77" t="s">
        <v>36</v>
      </c>
      <c r="X641" s="77" t="s">
        <v>37</v>
      </c>
      <c r="Y641" s="78" t="s">
        <v>38</v>
      </c>
      <c r="Z641" s="72"/>
      <c r="AA641" s="77">
        <v>1531</v>
      </c>
      <c r="AB641" s="76" t="s">
        <v>50</v>
      </c>
      <c r="AC641" s="77" t="s">
        <v>36</v>
      </c>
      <c r="AD641" s="77" t="s">
        <v>36</v>
      </c>
      <c r="AE641" s="77">
        <v>7</v>
      </c>
      <c r="AF641" s="78" t="s">
        <v>96</v>
      </c>
      <c r="AG641" s="72"/>
      <c r="AH641" s="77" t="s">
        <v>69</v>
      </c>
      <c r="AI641" s="76" t="s">
        <v>52</v>
      </c>
      <c r="AJ641" s="76" t="s">
        <v>36</v>
      </c>
      <c r="AK641" t="str">
        <f>_xlfn.CONCAT(PlayerList[[#This Row],[First Name]]," ",PlayerList[[#This Row],[Surname]])</f>
        <v>Minh Dinh</v>
      </c>
      <c r="AM641" s="71">
        <f>PlayerList[[#This Row],[Code]]*1</f>
        <v>19538</v>
      </c>
      <c r="AN641" s="71" t="str">
        <f>VLOOKUP(PlayerList[[#This Row],[NZCF ID]],$AP$2:$AQ$3850,2,FALSE)</f>
        <v>M</v>
      </c>
      <c r="AP641" s="71">
        <v>22773</v>
      </c>
      <c r="AQ641" s="71" t="s">
        <v>29</v>
      </c>
    </row>
    <row r="642" spans="13:43" x14ac:dyDescent="0.3">
      <c r="M642" s="75">
        <v>20531</v>
      </c>
      <c r="N642" s="72" t="s">
        <v>1015</v>
      </c>
      <c r="O642" s="72" t="s">
        <v>1017</v>
      </c>
      <c r="P642" s="73" t="s">
        <v>33</v>
      </c>
      <c r="Q642" s="74">
        <v>2011</v>
      </c>
      <c r="R642" s="73" t="s">
        <v>135</v>
      </c>
      <c r="S642" s="72"/>
      <c r="T642" s="77" t="s">
        <v>34</v>
      </c>
      <c r="U642" s="76" t="s">
        <v>35</v>
      </c>
      <c r="V642" s="77" t="s">
        <v>36</v>
      </c>
      <c r="W642" s="77" t="s">
        <v>36</v>
      </c>
      <c r="X642" s="77" t="s">
        <v>37</v>
      </c>
      <c r="Y642" s="78" t="s">
        <v>38</v>
      </c>
      <c r="Z642" s="72"/>
      <c r="AA642" s="77">
        <v>774</v>
      </c>
      <c r="AB642" s="76" t="s">
        <v>50</v>
      </c>
      <c r="AC642" s="77" t="s">
        <v>36</v>
      </c>
      <c r="AD642" s="77" t="s">
        <v>36</v>
      </c>
      <c r="AE642" s="77">
        <v>6</v>
      </c>
      <c r="AF642" s="78" t="s">
        <v>150</v>
      </c>
      <c r="AG642" s="72"/>
      <c r="AH642" s="77" t="s">
        <v>69</v>
      </c>
      <c r="AI642" s="76" t="s">
        <v>52</v>
      </c>
      <c r="AJ642" s="76" t="s">
        <v>36</v>
      </c>
      <c r="AK642" t="str">
        <f>_xlfn.CONCAT(PlayerList[[#This Row],[First Name]]," ",PlayerList[[#This Row],[Surname]])</f>
        <v>Steven Dinh</v>
      </c>
      <c r="AM642" s="71">
        <f>PlayerList[[#This Row],[Code]]*1</f>
        <v>20531</v>
      </c>
      <c r="AN642" s="71" t="str">
        <f>VLOOKUP(PlayerList[[#This Row],[NZCF ID]],$AP$2:$AQ$3850,2,FALSE)</f>
        <v>M</v>
      </c>
      <c r="AP642" s="71">
        <v>19538</v>
      </c>
      <c r="AQ642" s="71" t="s">
        <v>29</v>
      </c>
    </row>
    <row r="643" spans="13:43" x14ac:dyDescent="0.3">
      <c r="M643" s="75">
        <v>17451</v>
      </c>
      <c r="N643" s="72" t="s">
        <v>1018</v>
      </c>
      <c r="O643" s="72" t="s">
        <v>1019</v>
      </c>
      <c r="P643" s="73" t="s">
        <v>167</v>
      </c>
      <c r="Q643" s="74">
        <v>2012</v>
      </c>
      <c r="R643" s="73" t="s">
        <v>135</v>
      </c>
      <c r="S643" s="72"/>
      <c r="T643" s="77" t="s">
        <v>34</v>
      </c>
      <c r="U643" s="76" t="s">
        <v>35</v>
      </c>
      <c r="V643" s="77" t="s">
        <v>36</v>
      </c>
      <c r="W643" s="77" t="s">
        <v>36</v>
      </c>
      <c r="X643" s="77" t="s">
        <v>37</v>
      </c>
      <c r="Y643" s="78" t="s">
        <v>38</v>
      </c>
      <c r="Z643" s="72"/>
      <c r="AA643" s="77">
        <v>618</v>
      </c>
      <c r="AB643" s="76" t="s">
        <v>50</v>
      </c>
      <c r="AC643" s="77" t="s">
        <v>36</v>
      </c>
      <c r="AD643" s="77" t="s">
        <v>36</v>
      </c>
      <c r="AE643" s="77">
        <v>6</v>
      </c>
      <c r="AF643" s="78" t="s">
        <v>209</v>
      </c>
      <c r="AG643" s="72"/>
      <c r="AH643" s="77">
        <v>4313712</v>
      </c>
      <c r="AI643" s="76" t="s">
        <v>52</v>
      </c>
      <c r="AJ643" s="76" t="s">
        <v>36</v>
      </c>
      <c r="AK643" t="str">
        <f>_xlfn.CONCAT(PlayerList[[#This Row],[First Name]]," ",PlayerList[[#This Row],[Surname]])</f>
        <v>Vonal Aken Dissanayaka</v>
      </c>
      <c r="AM643" s="71">
        <f>PlayerList[[#This Row],[Code]]*1</f>
        <v>17451</v>
      </c>
      <c r="AN643" s="71" t="str">
        <f>VLOOKUP(PlayerList[[#This Row],[NZCF ID]],$AP$2:$AQ$3850,2,FALSE)</f>
        <v>M</v>
      </c>
      <c r="AP643" s="71">
        <v>20531</v>
      </c>
      <c r="AQ643" s="71" t="s">
        <v>29</v>
      </c>
    </row>
    <row r="644" spans="13:43" x14ac:dyDescent="0.3">
      <c r="M644" s="75">
        <v>17220</v>
      </c>
      <c r="N644" s="72" t="s">
        <v>1020</v>
      </c>
      <c r="O644" s="72" t="s">
        <v>1021</v>
      </c>
      <c r="P644" s="73" t="s">
        <v>167</v>
      </c>
      <c r="Q644" s="74">
        <v>1980</v>
      </c>
      <c r="R644" s="73" t="s">
        <v>35</v>
      </c>
      <c r="S644" s="72"/>
      <c r="T644" s="77">
        <v>723</v>
      </c>
      <c r="U644" s="76" t="s">
        <v>35</v>
      </c>
      <c r="V644" s="77">
        <v>1</v>
      </c>
      <c r="W644" s="77">
        <v>5</v>
      </c>
      <c r="X644" s="77">
        <v>85</v>
      </c>
      <c r="Y644" s="78" t="s">
        <v>4167</v>
      </c>
      <c r="Z644" s="72"/>
      <c r="AA644" s="77">
        <v>974</v>
      </c>
      <c r="AB644" s="76" t="s">
        <v>50</v>
      </c>
      <c r="AC644" s="77" t="s">
        <v>36</v>
      </c>
      <c r="AD644" s="77" t="s">
        <v>36</v>
      </c>
      <c r="AE644" s="77">
        <v>10</v>
      </c>
      <c r="AF644" s="78" t="s">
        <v>51</v>
      </c>
      <c r="AG644" s="72"/>
      <c r="AH644" s="77">
        <v>4312198</v>
      </c>
      <c r="AI644" s="76" t="s">
        <v>52</v>
      </c>
      <c r="AJ644" s="76" t="s">
        <v>36</v>
      </c>
      <c r="AK644" t="str">
        <f>_xlfn.CONCAT(PlayerList[[#This Row],[First Name]]," ",PlayerList[[#This Row],[Surname]])</f>
        <v>W D Srimathie I Dissanayake</v>
      </c>
      <c r="AM644" s="71">
        <f>PlayerList[[#This Row],[Code]]*1</f>
        <v>17220</v>
      </c>
      <c r="AN644" s="71" t="str">
        <f>VLOOKUP(PlayerList[[#This Row],[NZCF ID]],$AP$2:$AQ$3850,2,FALSE)</f>
        <v>F</v>
      </c>
      <c r="AP644" s="71">
        <v>17451</v>
      </c>
      <c r="AQ644" s="71" t="s">
        <v>29</v>
      </c>
    </row>
    <row r="645" spans="13:43" x14ac:dyDescent="0.3">
      <c r="M645" s="75">
        <v>22803</v>
      </c>
      <c r="N645" s="72" t="s">
        <v>1022</v>
      </c>
      <c r="O645" s="72" t="s">
        <v>1023</v>
      </c>
      <c r="P645" s="73" t="s">
        <v>33</v>
      </c>
      <c r="Q645" s="74">
        <v>2010</v>
      </c>
      <c r="R645" s="73" t="s">
        <v>135</v>
      </c>
      <c r="S645" s="72"/>
      <c r="T645" s="77" t="s">
        <v>34</v>
      </c>
      <c r="U645" s="76" t="s">
        <v>35</v>
      </c>
      <c r="V645" s="77" t="s">
        <v>36</v>
      </c>
      <c r="W645" s="77" t="s">
        <v>36</v>
      </c>
      <c r="X645" s="77" t="s">
        <v>37</v>
      </c>
      <c r="Y645" s="78" t="s">
        <v>38</v>
      </c>
      <c r="Z645" s="72"/>
      <c r="AA645" s="77">
        <v>790</v>
      </c>
      <c r="AB645" s="76" t="s">
        <v>50</v>
      </c>
      <c r="AC645" s="77" t="s">
        <v>36</v>
      </c>
      <c r="AD645" s="77" t="s">
        <v>36</v>
      </c>
      <c r="AE645" s="77">
        <v>7</v>
      </c>
      <c r="AF645" s="78" t="s">
        <v>84</v>
      </c>
      <c r="AG645" s="72"/>
      <c r="AH645" s="77" t="s">
        <v>69</v>
      </c>
      <c r="AI645" s="76" t="s">
        <v>52</v>
      </c>
      <c r="AJ645" s="76" t="s">
        <v>36</v>
      </c>
      <c r="AK645" t="str">
        <f>_xlfn.CONCAT(PlayerList[[#This Row],[First Name]]," ",PlayerList[[#This Row],[Surname]])</f>
        <v>Rylee Ditchas</v>
      </c>
      <c r="AM645" s="71">
        <f>PlayerList[[#This Row],[Code]]*1</f>
        <v>22803</v>
      </c>
      <c r="AN645" s="71" t="str">
        <f>VLOOKUP(PlayerList[[#This Row],[NZCF ID]],$AP$2:$AQ$3850,2,FALSE)</f>
        <v>M</v>
      </c>
      <c r="AP645" s="71">
        <v>17220</v>
      </c>
      <c r="AQ645" s="71" t="s">
        <v>45</v>
      </c>
    </row>
    <row r="646" spans="13:43" x14ac:dyDescent="0.3">
      <c r="M646" s="75">
        <v>10459</v>
      </c>
      <c r="N646" s="72" t="s">
        <v>1024</v>
      </c>
      <c r="O646" s="72" t="s">
        <v>1025</v>
      </c>
      <c r="P646" s="73" t="s">
        <v>83</v>
      </c>
      <c r="Q646" s="74">
        <v>1966</v>
      </c>
      <c r="R646" s="73" t="s">
        <v>124</v>
      </c>
      <c r="S646" s="72"/>
      <c r="T646" s="77">
        <v>2130</v>
      </c>
      <c r="U646" s="76" t="s">
        <v>35</v>
      </c>
      <c r="V646" s="77">
        <v>1</v>
      </c>
      <c r="W646" s="77">
        <v>6</v>
      </c>
      <c r="X646" s="77">
        <v>1979</v>
      </c>
      <c r="Y646" s="78" t="s">
        <v>4167</v>
      </c>
      <c r="Z646" s="72"/>
      <c r="AA646" s="77">
        <v>2204</v>
      </c>
      <c r="AB646" s="76" t="s">
        <v>35</v>
      </c>
      <c r="AC646" s="77" t="s">
        <v>36</v>
      </c>
      <c r="AD646" s="77" t="s">
        <v>36</v>
      </c>
      <c r="AE646" s="77">
        <v>801</v>
      </c>
      <c r="AF646" s="78" t="s">
        <v>60</v>
      </c>
      <c r="AG646" s="72"/>
      <c r="AH646" s="77">
        <v>4300106</v>
      </c>
      <c r="AI646" s="76" t="s">
        <v>52</v>
      </c>
      <c r="AJ646" s="76" t="s">
        <v>1026</v>
      </c>
      <c r="AK646" t="str">
        <f>_xlfn.CONCAT(PlayerList[[#This Row],[First Name]]," ",PlayerList[[#This Row],[Surname]])</f>
        <v>Russell J Dive</v>
      </c>
      <c r="AM646" s="71">
        <f>PlayerList[[#This Row],[Code]]*1</f>
        <v>10459</v>
      </c>
      <c r="AN646" s="71" t="str">
        <f>VLOOKUP(PlayerList[[#This Row],[NZCF ID]],$AP$2:$AQ$3850,2,FALSE)</f>
        <v>M</v>
      </c>
      <c r="AP646" s="71">
        <v>22803</v>
      </c>
      <c r="AQ646" s="71" t="s">
        <v>29</v>
      </c>
    </row>
    <row r="647" spans="13:43" x14ac:dyDescent="0.3">
      <c r="M647" s="75">
        <v>19071</v>
      </c>
      <c r="N647" s="72" t="s">
        <v>1027</v>
      </c>
      <c r="O647" s="72" t="s">
        <v>1028</v>
      </c>
      <c r="P647" s="73" t="s">
        <v>161</v>
      </c>
      <c r="Q647" s="74">
        <v>2014</v>
      </c>
      <c r="R647" s="73" t="s">
        <v>135</v>
      </c>
      <c r="S647" s="72"/>
      <c r="T647" s="77">
        <v>689</v>
      </c>
      <c r="U647" s="76" t="s">
        <v>50</v>
      </c>
      <c r="V647" s="77" t="s">
        <v>36</v>
      </c>
      <c r="W647" s="77" t="s">
        <v>36</v>
      </c>
      <c r="X647" s="77">
        <v>5</v>
      </c>
      <c r="Y647" s="78" t="s">
        <v>84</v>
      </c>
      <c r="Z647" s="72"/>
      <c r="AA647" s="77">
        <v>637</v>
      </c>
      <c r="AB647" s="76" t="s">
        <v>50</v>
      </c>
      <c r="AC647" s="77" t="s">
        <v>36</v>
      </c>
      <c r="AD647" s="77" t="s">
        <v>36</v>
      </c>
      <c r="AE647" s="77">
        <v>3</v>
      </c>
      <c r="AF647" s="78" t="s">
        <v>154</v>
      </c>
      <c r="AG647" s="72"/>
      <c r="AH647" s="77" t="s">
        <v>69</v>
      </c>
      <c r="AI647" s="76" t="s">
        <v>52</v>
      </c>
      <c r="AJ647" s="76" t="s">
        <v>36</v>
      </c>
      <c r="AK647" t="str">
        <f>_xlfn.CONCAT(PlayerList[[#This Row],[First Name]]," ",PlayerList[[#This Row],[Surname]])</f>
        <v>Avyan Dixit</v>
      </c>
      <c r="AM647" s="71">
        <f>PlayerList[[#This Row],[Code]]*1</f>
        <v>19071</v>
      </c>
      <c r="AN647" s="71" t="str">
        <f>VLOOKUP(PlayerList[[#This Row],[NZCF ID]],$AP$2:$AQ$3850,2,FALSE)</f>
        <v>M</v>
      </c>
      <c r="AP647" s="71">
        <v>10459</v>
      </c>
      <c r="AQ647" s="71" t="s">
        <v>29</v>
      </c>
    </row>
    <row r="648" spans="13:43" x14ac:dyDescent="0.3">
      <c r="M648" s="75">
        <v>19998</v>
      </c>
      <c r="N648" s="72" t="s">
        <v>1029</v>
      </c>
      <c r="O648" s="72" t="s">
        <v>492</v>
      </c>
      <c r="P648" s="73" t="s">
        <v>33</v>
      </c>
      <c r="Q648" s="74">
        <v>2007</v>
      </c>
      <c r="R648" s="73" t="s">
        <v>135</v>
      </c>
      <c r="S648" s="72"/>
      <c r="T648" s="77" t="s">
        <v>34</v>
      </c>
      <c r="U648" s="76" t="s">
        <v>35</v>
      </c>
      <c r="V648" s="77" t="s">
        <v>36</v>
      </c>
      <c r="W648" s="77" t="s">
        <v>36</v>
      </c>
      <c r="X648" s="77" t="s">
        <v>37</v>
      </c>
      <c r="Y648" s="78" t="s">
        <v>38</v>
      </c>
      <c r="Z648" s="72"/>
      <c r="AA648" s="77">
        <v>1307</v>
      </c>
      <c r="AB648" s="76" t="s">
        <v>50</v>
      </c>
      <c r="AC648" s="77" t="s">
        <v>36</v>
      </c>
      <c r="AD648" s="77" t="s">
        <v>36</v>
      </c>
      <c r="AE648" s="77">
        <v>5</v>
      </c>
      <c r="AF648" s="78" t="s">
        <v>169</v>
      </c>
      <c r="AG648" s="72"/>
      <c r="AH648" s="77" t="s">
        <v>69</v>
      </c>
      <c r="AI648" s="76" t="s">
        <v>52</v>
      </c>
      <c r="AJ648" s="76" t="s">
        <v>36</v>
      </c>
      <c r="AK648" t="str">
        <f>_xlfn.CONCAT(PlayerList[[#This Row],[First Name]]," ",PlayerList[[#This Row],[Surname]])</f>
        <v>Aidan Dixon</v>
      </c>
      <c r="AM648" s="71">
        <f>PlayerList[[#This Row],[Code]]*1</f>
        <v>19998</v>
      </c>
      <c r="AN648" s="71" t="str">
        <f>VLOOKUP(PlayerList[[#This Row],[NZCF ID]],$AP$2:$AQ$3850,2,FALSE)</f>
        <v>M</v>
      </c>
      <c r="AP648" s="71">
        <v>19071</v>
      </c>
      <c r="AQ648" s="71" t="s">
        <v>29</v>
      </c>
    </row>
    <row r="649" spans="13:43" x14ac:dyDescent="0.3">
      <c r="M649" s="75">
        <v>10119</v>
      </c>
      <c r="N649" s="72" t="s">
        <v>1029</v>
      </c>
      <c r="O649" s="72" t="s">
        <v>1030</v>
      </c>
      <c r="P649" s="73" t="s">
        <v>83</v>
      </c>
      <c r="Q649" s="74">
        <v>1948</v>
      </c>
      <c r="R649" s="73" t="s">
        <v>119</v>
      </c>
      <c r="S649" s="72"/>
      <c r="T649" s="77">
        <v>1435</v>
      </c>
      <c r="U649" s="76" t="s">
        <v>35</v>
      </c>
      <c r="V649" s="77" t="s">
        <v>36</v>
      </c>
      <c r="W649" s="77" t="s">
        <v>36</v>
      </c>
      <c r="X649" s="77">
        <v>301</v>
      </c>
      <c r="Y649" s="78" t="s">
        <v>150</v>
      </c>
      <c r="Z649" s="72"/>
      <c r="AA649" s="77">
        <v>1430</v>
      </c>
      <c r="AB649" s="76" t="s">
        <v>35</v>
      </c>
      <c r="AC649" s="77" t="s">
        <v>36</v>
      </c>
      <c r="AD649" s="77" t="s">
        <v>36</v>
      </c>
      <c r="AE649" s="77">
        <v>51</v>
      </c>
      <c r="AF649" s="78" t="s">
        <v>75</v>
      </c>
      <c r="AG649" s="72"/>
      <c r="AH649" s="77" t="s">
        <v>69</v>
      </c>
      <c r="AI649" s="76" t="s">
        <v>52</v>
      </c>
      <c r="AJ649" s="76" t="s">
        <v>36</v>
      </c>
      <c r="AK649" t="str">
        <f>_xlfn.CONCAT(PlayerList[[#This Row],[First Name]]," ",PlayerList[[#This Row],[Surname]])</f>
        <v>Hamish A Dixon</v>
      </c>
      <c r="AM649" s="71">
        <f>PlayerList[[#This Row],[Code]]*1</f>
        <v>10119</v>
      </c>
      <c r="AN649" s="71" t="str">
        <f>VLOOKUP(PlayerList[[#This Row],[NZCF ID]],$AP$2:$AQ$3850,2,FALSE)</f>
        <v>M</v>
      </c>
      <c r="AP649" s="71">
        <v>19998</v>
      </c>
      <c r="AQ649" s="71" t="s">
        <v>29</v>
      </c>
    </row>
    <row r="650" spans="13:43" x14ac:dyDescent="0.3">
      <c r="M650" s="75">
        <v>18793</v>
      </c>
      <c r="N650" s="72" t="s">
        <v>1029</v>
      </c>
      <c r="O650" s="72" t="s">
        <v>599</v>
      </c>
      <c r="P650" s="73" t="s">
        <v>83</v>
      </c>
      <c r="Q650" s="74">
        <v>2010</v>
      </c>
      <c r="R650" s="73" t="s">
        <v>135</v>
      </c>
      <c r="S650" s="72"/>
      <c r="T650" s="77">
        <v>947</v>
      </c>
      <c r="U650" s="76" t="s">
        <v>50</v>
      </c>
      <c r="V650" s="77" t="s">
        <v>36</v>
      </c>
      <c r="W650" s="77" t="s">
        <v>36</v>
      </c>
      <c r="X650" s="77">
        <v>9</v>
      </c>
      <c r="Y650" s="78" t="s">
        <v>154</v>
      </c>
      <c r="Z650" s="72"/>
      <c r="AA650" s="77" t="s">
        <v>37</v>
      </c>
      <c r="AB650" s="76" t="s">
        <v>35</v>
      </c>
      <c r="AC650" s="77" t="s">
        <v>36</v>
      </c>
      <c r="AD650" s="77" t="s">
        <v>36</v>
      </c>
      <c r="AE650" s="77" t="s">
        <v>37</v>
      </c>
      <c r="AF650" s="78" t="s">
        <v>38</v>
      </c>
      <c r="AG650" s="72"/>
      <c r="AH650" s="77">
        <v>4320859</v>
      </c>
      <c r="AI650" s="76" t="s">
        <v>52</v>
      </c>
      <c r="AJ650" s="76" t="s">
        <v>36</v>
      </c>
      <c r="AK650" t="str">
        <f>_xlfn.CONCAT(PlayerList[[#This Row],[First Name]]," ",PlayerList[[#This Row],[Surname]])</f>
        <v>Mark Dixon</v>
      </c>
      <c r="AM650" s="71">
        <f>PlayerList[[#This Row],[Code]]*1</f>
        <v>18793</v>
      </c>
      <c r="AN650" s="71" t="str">
        <f>VLOOKUP(PlayerList[[#This Row],[NZCF ID]],$AP$2:$AQ$3850,2,FALSE)</f>
        <v>M</v>
      </c>
      <c r="AP650" s="71">
        <v>10119</v>
      </c>
      <c r="AQ650" s="71" t="s">
        <v>29</v>
      </c>
    </row>
    <row r="651" spans="13:43" x14ac:dyDescent="0.3">
      <c r="M651" s="75">
        <v>20961</v>
      </c>
      <c r="N651" s="72" t="s">
        <v>1029</v>
      </c>
      <c r="O651" s="72" t="s">
        <v>876</v>
      </c>
      <c r="P651" s="73" t="s">
        <v>178</v>
      </c>
      <c r="Q651" s="74">
        <v>1959</v>
      </c>
      <c r="R651" s="73" t="s">
        <v>119</v>
      </c>
      <c r="S651" s="72"/>
      <c r="T651" s="77">
        <v>1661</v>
      </c>
      <c r="U651" s="76" t="s">
        <v>50</v>
      </c>
      <c r="V651" s="77">
        <v>1</v>
      </c>
      <c r="W651" s="77">
        <v>6</v>
      </c>
      <c r="X651" s="77">
        <v>9</v>
      </c>
      <c r="Y651" s="78" t="s">
        <v>4167</v>
      </c>
      <c r="Z651" s="72"/>
      <c r="AA651" s="77" t="s">
        <v>37</v>
      </c>
      <c r="AB651" s="76" t="s">
        <v>35</v>
      </c>
      <c r="AC651" s="77" t="s">
        <v>36</v>
      </c>
      <c r="AD651" s="77" t="s">
        <v>36</v>
      </c>
      <c r="AE651" s="77" t="s">
        <v>37</v>
      </c>
      <c r="AF651" s="78" t="s">
        <v>38</v>
      </c>
      <c r="AG651" s="72"/>
      <c r="AH651" s="77" t="s">
        <v>69</v>
      </c>
      <c r="AI651" s="76" t="s">
        <v>52</v>
      </c>
      <c r="AJ651" s="76" t="s">
        <v>36</v>
      </c>
      <c r="AK651" t="str">
        <f>_xlfn.CONCAT(PlayerList[[#This Row],[First Name]]," ",PlayerList[[#This Row],[Surname]])</f>
        <v>Nigel Dixon</v>
      </c>
      <c r="AM651" s="71">
        <f>PlayerList[[#This Row],[Code]]*1</f>
        <v>20961</v>
      </c>
      <c r="AN651" s="71" t="str">
        <f>VLOOKUP(PlayerList[[#This Row],[NZCF ID]],$AP$2:$AQ$3850,2,FALSE)</f>
        <v>M</v>
      </c>
      <c r="AP651" s="71">
        <v>18793</v>
      </c>
      <c r="AQ651" s="71" t="s">
        <v>29</v>
      </c>
    </row>
    <row r="652" spans="13:43" x14ac:dyDescent="0.3">
      <c r="M652" s="75">
        <v>18792</v>
      </c>
      <c r="N652" s="72" t="s">
        <v>1029</v>
      </c>
      <c r="O652" s="72" t="s">
        <v>1031</v>
      </c>
      <c r="P652" s="73" t="s">
        <v>83</v>
      </c>
      <c r="Q652" s="74">
        <v>2010</v>
      </c>
      <c r="R652" s="73" t="s">
        <v>135</v>
      </c>
      <c r="S652" s="72"/>
      <c r="T652" s="77">
        <v>1048</v>
      </c>
      <c r="U652" s="76" t="s">
        <v>50</v>
      </c>
      <c r="V652" s="77" t="s">
        <v>36</v>
      </c>
      <c r="W652" s="77" t="s">
        <v>36</v>
      </c>
      <c r="X652" s="77">
        <v>8</v>
      </c>
      <c r="Y652" s="78" t="s">
        <v>154</v>
      </c>
      <c r="Z652" s="72"/>
      <c r="AA652" s="77" t="s">
        <v>37</v>
      </c>
      <c r="AB652" s="76" t="s">
        <v>35</v>
      </c>
      <c r="AC652" s="77" t="s">
        <v>36</v>
      </c>
      <c r="AD652" s="77" t="s">
        <v>36</v>
      </c>
      <c r="AE652" s="77" t="s">
        <v>37</v>
      </c>
      <c r="AF652" s="78" t="s">
        <v>38</v>
      </c>
      <c r="AG652" s="72"/>
      <c r="AH652" s="77">
        <v>4320867</v>
      </c>
      <c r="AI652" s="76" t="s">
        <v>52</v>
      </c>
      <c r="AJ652" s="76" t="s">
        <v>36</v>
      </c>
      <c r="AK652" t="str">
        <f>_xlfn.CONCAT(PlayerList[[#This Row],[First Name]]," ",PlayerList[[#This Row],[Surname]])</f>
        <v>Toby Dixon</v>
      </c>
      <c r="AM652" s="71">
        <f>PlayerList[[#This Row],[Code]]*1</f>
        <v>18792</v>
      </c>
      <c r="AN652" s="71" t="str">
        <f>VLOOKUP(PlayerList[[#This Row],[NZCF ID]],$AP$2:$AQ$3850,2,FALSE)</f>
        <v>M</v>
      </c>
      <c r="AP652" s="71">
        <v>20961</v>
      </c>
      <c r="AQ652" s="71" t="s">
        <v>29</v>
      </c>
    </row>
    <row r="653" spans="13:43" x14ac:dyDescent="0.3">
      <c r="M653" s="75">
        <v>17662</v>
      </c>
      <c r="N653" s="72" t="s">
        <v>1032</v>
      </c>
      <c r="O653" s="72" t="s">
        <v>1033</v>
      </c>
      <c r="P653" s="73" t="s">
        <v>33</v>
      </c>
      <c r="Q653" s="74">
        <v>2007</v>
      </c>
      <c r="R653" s="73" t="s">
        <v>135</v>
      </c>
      <c r="S653" s="72"/>
      <c r="T653" s="77" t="s">
        <v>34</v>
      </c>
      <c r="U653" s="76" t="s">
        <v>35</v>
      </c>
      <c r="V653" s="77" t="s">
        <v>36</v>
      </c>
      <c r="W653" s="77" t="s">
        <v>36</v>
      </c>
      <c r="X653" s="77" t="s">
        <v>37</v>
      </c>
      <c r="Y653" s="78" t="s">
        <v>38</v>
      </c>
      <c r="Z653" s="72"/>
      <c r="AA653" s="77">
        <v>687</v>
      </c>
      <c r="AB653" s="76" t="s">
        <v>50</v>
      </c>
      <c r="AC653" s="77" t="s">
        <v>36</v>
      </c>
      <c r="AD653" s="77" t="s">
        <v>36</v>
      </c>
      <c r="AE653" s="77">
        <v>5</v>
      </c>
      <c r="AF653" s="78" t="s">
        <v>232</v>
      </c>
      <c r="AG653" s="72"/>
      <c r="AH653" s="77" t="s">
        <v>69</v>
      </c>
      <c r="AI653" s="76" t="s">
        <v>52</v>
      </c>
      <c r="AJ653" s="76" t="s">
        <v>36</v>
      </c>
      <c r="AK653" t="str">
        <f>_xlfn.CONCAT(PlayerList[[#This Row],[First Name]]," ",PlayerList[[#This Row],[Surname]])</f>
        <v>Lucky Do</v>
      </c>
      <c r="AM653" s="71">
        <f>PlayerList[[#This Row],[Code]]*1</f>
        <v>17662</v>
      </c>
      <c r="AN653" s="71" t="str">
        <f>VLOOKUP(PlayerList[[#This Row],[NZCF ID]],$AP$2:$AQ$3850,2,FALSE)</f>
        <v>M</v>
      </c>
      <c r="AP653" s="71">
        <v>18792</v>
      </c>
      <c r="AQ653" s="71" t="s">
        <v>29</v>
      </c>
    </row>
    <row r="654" spans="13:43" x14ac:dyDescent="0.3">
      <c r="M654" s="75">
        <v>16910</v>
      </c>
      <c r="N654" s="72" t="s">
        <v>1032</v>
      </c>
      <c r="O654" s="72" t="s">
        <v>1034</v>
      </c>
      <c r="P654" s="73" t="s">
        <v>252</v>
      </c>
      <c r="Q654" s="74">
        <v>2006</v>
      </c>
      <c r="R654" s="73" t="s">
        <v>135</v>
      </c>
      <c r="S654" s="72"/>
      <c r="T654" s="77" t="s">
        <v>34</v>
      </c>
      <c r="U654" s="76" t="s">
        <v>35</v>
      </c>
      <c r="V654" s="77" t="s">
        <v>36</v>
      </c>
      <c r="W654" s="77" t="s">
        <v>36</v>
      </c>
      <c r="X654" s="77" t="s">
        <v>37</v>
      </c>
      <c r="Y654" s="78" t="s">
        <v>38</v>
      </c>
      <c r="Z654" s="72"/>
      <c r="AA654" s="77">
        <v>758</v>
      </c>
      <c r="AB654" s="76" t="s">
        <v>50</v>
      </c>
      <c r="AC654" s="77" t="s">
        <v>36</v>
      </c>
      <c r="AD654" s="77" t="s">
        <v>36</v>
      </c>
      <c r="AE654" s="77">
        <v>7</v>
      </c>
      <c r="AF654" s="78" t="s">
        <v>105</v>
      </c>
      <c r="AG654" s="72"/>
      <c r="AH654" s="77">
        <v>4310977</v>
      </c>
      <c r="AI654" s="76" t="s">
        <v>52</v>
      </c>
      <c r="AJ654" s="76" t="s">
        <v>36</v>
      </c>
      <c r="AK654" t="str">
        <f>_xlfn.CONCAT(PlayerList[[#This Row],[First Name]]," ",PlayerList[[#This Row],[Surname]])</f>
        <v>Phuong Do</v>
      </c>
      <c r="AM654" s="71">
        <f>PlayerList[[#This Row],[Code]]*1</f>
        <v>16910</v>
      </c>
      <c r="AN654" s="71" t="str">
        <f>VLOOKUP(PlayerList[[#This Row],[NZCF ID]],$AP$2:$AQ$3850,2,FALSE)</f>
        <v>F</v>
      </c>
      <c r="AP654" s="71">
        <v>17662</v>
      </c>
      <c r="AQ654" s="71" t="s">
        <v>29</v>
      </c>
    </row>
    <row r="655" spans="13:43" x14ac:dyDescent="0.3">
      <c r="M655" s="75">
        <v>16035</v>
      </c>
      <c r="N655" s="72" t="s">
        <v>1035</v>
      </c>
      <c r="O655" s="72" t="s">
        <v>1036</v>
      </c>
      <c r="P655" s="73" t="s">
        <v>426</v>
      </c>
      <c r="Q655" s="74">
        <v>1992</v>
      </c>
      <c r="R655" s="73" t="s">
        <v>35</v>
      </c>
      <c r="S655" s="72"/>
      <c r="T655" s="77">
        <v>1607</v>
      </c>
      <c r="U655" s="76" t="s">
        <v>35</v>
      </c>
      <c r="V655" s="77" t="s">
        <v>36</v>
      </c>
      <c r="W655" s="77" t="s">
        <v>36</v>
      </c>
      <c r="X655" s="77">
        <v>62</v>
      </c>
      <c r="Y655" s="78" t="s">
        <v>39</v>
      </c>
      <c r="Z655" s="72"/>
      <c r="AA655" s="77">
        <v>1605</v>
      </c>
      <c r="AB655" s="76" t="s">
        <v>35</v>
      </c>
      <c r="AC655" s="77" t="s">
        <v>36</v>
      </c>
      <c r="AD655" s="77" t="s">
        <v>36</v>
      </c>
      <c r="AE655" s="77">
        <v>182</v>
      </c>
      <c r="AF655" s="78" t="s">
        <v>84</v>
      </c>
      <c r="AG655" s="72"/>
      <c r="AH655" s="77">
        <v>4322134</v>
      </c>
      <c r="AI655" s="76" t="s">
        <v>52</v>
      </c>
      <c r="AJ655" s="76" t="s">
        <v>36</v>
      </c>
      <c r="AK655" t="str">
        <f>_xlfn.CONCAT(PlayerList[[#This Row],[First Name]]," ",PlayerList[[#This Row],[Surname]])</f>
        <v>Lars Dobbertin-King</v>
      </c>
      <c r="AM655" s="71">
        <f>PlayerList[[#This Row],[Code]]*1</f>
        <v>16035</v>
      </c>
      <c r="AN655" s="71" t="str">
        <f>VLOOKUP(PlayerList[[#This Row],[NZCF ID]],$AP$2:$AQ$3850,2,FALSE)</f>
        <v>M</v>
      </c>
      <c r="AP655" s="71">
        <v>16910</v>
      </c>
      <c r="AQ655" s="71" t="s">
        <v>45</v>
      </c>
    </row>
    <row r="656" spans="13:43" x14ac:dyDescent="0.3">
      <c r="M656" s="75">
        <v>20091</v>
      </c>
      <c r="N656" s="72" t="s">
        <v>1037</v>
      </c>
      <c r="O656" s="72" t="s">
        <v>601</v>
      </c>
      <c r="P656" s="73" t="s">
        <v>178</v>
      </c>
      <c r="Q656" s="74">
        <v>2014</v>
      </c>
      <c r="R656" s="73" t="s">
        <v>135</v>
      </c>
      <c r="S656" s="72"/>
      <c r="T656" s="77">
        <v>1379</v>
      </c>
      <c r="U656" s="76" t="s">
        <v>35</v>
      </c>
      <c r="V656" s="77">
        <v>1</v>
      </c>
      <c r="W656" s="77">
        <v>6</v>
      </c>
      <c r="X656" s="77">
        <v>53</v>
      </c>
      <c r="Y656" s="78" t="s">
        <v>4167</v>
      </c>
      <c r="Z656" s="72"/>
      <c r="AA656" s="77">
        <v>1165</v>
      </c>
      <c r="AB656" s="76" t="s">
        <v>50</v>
      </c>
      <c r="AC656" s="77" t="s">
        <v>36</v>
      </c>
      <c r="AD656" s="77" t="s">
        <v>36</v>
      </c>
      <c r="AE656" s="77">
        <v>9</v>
      </c>
      <c r="AF656" s="78" t="s">
        <v>39</v>
      </c>
      <c r="AG656" s="72"/>
      <c r="AH656" s="77">
        <v>4330315</v>
      </c>
      <c r="AI656" s="76" t="s">
        <v>52</v>
      </c>
      <c r="AJ656" s="76" t="s">
        <v>36</v>
      </c>
      <c r="AK656" t="str">
        <f>_xlfn.CONCAT(PlayerList[[#This Row],[First Name]]," ",PlayerList[[#This Row],[Surname]])</f>
        <v>Tom Docker</v>
      </c>
      <c r="AM656" s="71">
        <f>PlayerList[[#This Row],[Code]]*1</f>
        <v>20091</v>
      </c>
      <c r="AN656" s="71" t="str">
        <f>VLOOKUP(PlayerList[[#This Row],[NZCF ID]],$AP$2:$AQ$3850,2,FALSE)</f>
        <v>M</v>
      </c>
      <c r="AP656" s="71">
        <v>16035</v>
      </c>
      <c r="AQ656" s="71" t="s">
        <v>29</v>
      </c>
    </row>
    <row r="657" spans="13:43" x14ac:dyDescent="0.3">
      <c r="M657" s="75">
        <v>20330</v>
      </c>
      <c r="N657" s="72" t="s">
        <v>1038</v>
      </c>
      <c r="O657" s="72" t="s">
        <v>139</v>
      </c>
      <c r="P657" s="73" t="s">
        <v>161</v>
      </c>
      <c r="Q657" s="74">
        <v>2012</v>
      </c>
      <c r="R657" s="73" t="s">
        <v>135</v>
      </c>
      <c r="S657" s="72"/>
      <c r="T657" s="77" t="s">
        <v>34</v>
      </c>
      <c r="U657" s="76" t="s">
        <v>35</v>
      </c>
      <c r="V657" s="77" t="s">
        <v>36</v>
      </c>
      <c r="W657" s="77" t="s">
        <v>36</v>
      </c>
      <c r="X657" s="77" t="s">
        <v>37</v>
      </c>
      <c r="Y657" s="78" t="s">
        <v>38</v>
      </c>
      <c r="Z657" s="72"/>
      <c r="AA657" s="77">
        <v>838</v>
      </c>
      <c r="AB657" s="76" t="s">
        <v>50</v>
      </c>
      <c r="AC657" s="77" t="s">
        <v>36</v>
      </c>
      <c r="AD657" s="77" t="s">
        <v>36</v>
      </c>
      <c r="AE657" s="77">
        <v>12</v>
      </c>
      <c r="AF657" s="78" t="s">
        <v>150</v>
      </c>
      <c r="AG657" s="72"/>
      <c r="AH657" s="77">
        <v>4328280</v>
      </c>
      <c r="AI657" s="76" t="s">
        <v>52</v>
      </c>
      <c r="AJ657" s="76" t="s">
        <v>36</v>
      </c>
      <c r="AK657" t="str">
        <f>_xlfn.CONCAT(PlayerList[[#This Row],[First Name]]," ",PlayerList[[#This Row],[Surname]])</f>
        <v>James Dodd</v>
      </c>
      <c r="AM657" s="71">
        <f>PlayerList[[#This Row],[Code]]*1</f>
        <v>20330</v>
      </c>
      <c r="AN657" s="71" t="str">
        <f>VLOOKUP(PlayerList[[#This Row],[NZCF ID]],$AP$2:$AQ$3850,2,FALSE)</f>
        <v>M</v>
      </c>
      <c r="AP657" s="71">
        <v>20091</v>
      </c>
      <c r="AQ657" s="71" t="s">
        <v>29</v>
      </c>
    </row>
    <row r="658" spans="13:43" x14ac:dyDescent="0.3">
      <c r="M658" s="75">
        <v>19688</v>
      </c>
      <c r="N658" s="72" t="s">
        <v>1039</v>
      </c>
      <c r="O658" s="72" t="s">
        <v>1040</v>
      </c>
      <c r="P658" s="73" t="s">
        <v>426</v>
      </c>
      <c r="Q658" s="74" t="s">
        <v>37</v>
      </c>
      <c r="R658" s="73" t="s">
        <v>35</v>
      </c>
      <c r="S658" s="72"/>
      <c r="T658" s="77" t="s">
        <v>34</v>
      </c>
      <c r="U658" s="76" t="s">
        <v>35</v>
      </c>
      <c r="V658" s="77" t="s">
        <v>36</v>
      </c>
      <c r="W658" s="77" t="s">
        <v>36</v>
      </c>
      <c r="X658" s="77" t="s">
        <v>37</v>
      </c>
      <c r="Y658" s="78" t="s">
        <v>38</v>
      </c>
      <c r="Z658" s="72"/>
      <c r="AA658" s="77">
        <v>937</v>
      </c>
      <c r="AB658" s="76" t="s">
        <v>50</v>
      </c>
      <c r="AC658" s="77" t="s">
        <v>36</v>
      </c>
      <c r="AD658" s="77" t="s">
        <v>36</v>
      </c>
      <c r="AE658" s="77">
        <v>6</v>
      </c>
      <c r="AF658" s="78" t="s">
        <v>75</v>
      </c>
      <c r="AG658" s="72"/>
      <c r="AH658" s="77" t="s">
        <v>69</v>
      </c>
      <c r="AI658" s="76" t="s">
        <v>52</v>
      </c>
      <c r="AJ658" s="76" t="s">
        <v>36</v>
      </c>
      <c r="AK658" t="str">
        <f>_xlfn.CONCAT(PlayerList[[#This Row],[First Name]]," ",PlayerList[[#This Row],[Surname]])</f>
        <v>John Dodds</v>
      </c>
      <c r="AM658" s="71">
        <f>PlayerList[[#This Row],[Code]]*1</f>
        <v>19688</v>
      </c>
      <c r="AN658" s="71" t="str">
        <f>VLOOKUP(PlayerList[[#This Row],[NZCF ID]],$AP$2:$AQ$3850,2,FALSE)</f>
        <v>M</v>
      </c>
      <c r="AP658" s="71">
        <v>20330</v>
      </c>
      <c r="AQ658" s="71" t="s">
        <v>29</v>
      </c>
    </row>
    <row r="659" spans="13:43" x14ac:dyDescent="0.3">
      <c r="M659" s="75">
        <v>19975</v>
      </c>
      <c r="N659" s="72" t="s">
        <v>1041</v>
      </c>
      <c r="O659" s="72" t="s">
        <v>589</v>
      </c>
      <c r="P659" s="73" t="s">
        <v>161</v>
      </c>
      <c r="Q659" s="74">
        <v>1953</v>
      </c>
      <c r="R659" s="73" t="s">
        <v>119</v>
      </c>
      <c r="S659" s="72"/>
      <c r="T659" s="77">
        <v>1186</v>
      </c>
      <c r="U659" s="76" t="s">
        <v>50</v>
      </c>
      <c r="V659" s="77">
        <v>1</v>
      </c>
      <c r="W659" s="77">
        <v>4</v>
      </c>
      <c r="X659" s="77">
        <v>11</v>
      </c>
      <c r="Y659" s="78" t="s">
        <v>4167</v>
      </c>
      <c r="Z659" s="72"/>
      <c r="AA659" s="77">
        <v>882</v>
      </c>
      <c r="AB659" s="76" t="s">
        <v>50</v>
      </c>
      <c r="AC659" s="77">
        <v>1</v>
      </c>
      <c r="AD659" s="77">
        <v>3</v>
      </c>
      <c r="AE659" s="77">
        <v>9</v>
      </c>
      <c r="AF659" s="78" t="s">
        <v>4167</v>
      </c>
      <c r="AG659" s="72"/>
      <c r="AH659" s="77">
        <v>4328116</v>
      </c>
      <c r="AI659" s="76" t="s">
        <v>52</v>
      </c>
      <c r="AJ659" s="76" t="s">
        <v>36</v>
      </c>
      <c r="AK659" t="str">
        <f>_xlfn.CONCAT(PlayerList[[#This Row],[First Name]]," ",PlayerList[[#This Row],[Surname]])</f>
        <v>Robert Doesburg</v>
      </c>
      <c r="AM659" s="71">
        <f>PlayerList[[#This Row],[Code]]*1</f>
        <v>19975</v>
      </c>
      <c r="AN659" s="71" t="str">
        <f>VLOOKUP(PlayerList[[#This Row],[NZCF ID]],$AP$2:$AQ$3850,2,FALSE)</f>
        <v>M</v>
      </c>
      <c r="AP659" s="71">
        <v>19688</v>
      </c>
      <c r="AQ659" s="71" t="s">
        <v>29</v>
      </c>
    </row>
    <row r="660" spans="13:43" x14ac:dyDescent="0.3">
      <c r="M660" s="75">
        <v>15429</v>
      </c>
      <c r="N660" s="72" t="s">
        <v>4243</v>
      </c>
      <c r="O660" s="72" t="s">
        <v>1322</v>
      </c>
      <c r="P660" s="73" t="s">
        <v>33</v>
      </c>
      <c r="Q660" s="74">
        <v>1973</v>
      </c>
      <c r="R660" s="73" t="s">
        <v>124</v>
      </c>
      <c r="S660" s="72"/>
      <c r="T660" s="77" t="s">
        <v>34</v>
      </c>
      <c r="U660" s="76" t="s">
        <v>35</v>
      </c>
      <c r="V660" s="77" t="s">
        <v>36</v>
      </c>
      <c r="W660" s="77" t="s">
        <v>36</v>
      </c>
      <c r="X660" s="77" t="s">
        <v>37</v>
      </c>
      <c r="Y660" s="78" t="s">
        <v>38</v>
      </c>
      <c r="Z660" s="72"/>
      <c r="AA660" s="77">
        <v>1254</v>
      </c>
      <c r="AB660" s="76" t="s">
        <v>50</v>
      </c>
      <c r="AC660" s="77">
        <v>1</v>
      </c>
      <c r="AD660" s="77">
        <v>6</v>
      </c>
      <c r="AE660" s="77">
        <v>6</v>
      </c>
      <c r="AF660" s="78" t="s">
        <v>4167</v>
      </c>
      <c r="AG660" s="72"/>
      <c r="AH660" s="77">
        <v>4333047</v>
      </c>
      <c r="AI660" s="76" t="s">
        <v>52</v>
      </c>
      <c r="AJ660" s="76" t="s">
        <v>36</v>
      </c>
      <c r="AK660" t="str">
        <f>_xlfn.CONCAT(PlayerList[[#This Row],[First Name]]," ",PlayerList[[#This Row],[Surname]])</f>
        <v>Brian Dolan</v>
      </c>
      <c r="AM660" s="71">
        <f>PlayerList[[#This Row],[Code]]*1</f>
        <v>15429</v>
      </c>
      <c r="AN660" s="71" t="str">
        <f>VLOOKUP(PlayerList[[#This Row],[NZCF ID]],$AP$2:$AQ$3850,2,FALSE)</f>
        <v>M</v>
      </c>
      <c r="AP660" s="71">
        <v>19975</v>
      </c>
      <c r="AQ660" s="71" t="s">
        <v>29</v>
      </c>
    </row>
    <row r="661" spans="13:43" x14ac:dyDescent="0.3">
      <c r="M661" s="75">
        <v>10351</v>
      </c>
      <c r="N661" s="72" t="s">
        <v>1042</v>
      </c>
      <c r="O661" s="72" t="s">
        <v>1043</v>
      </c>
      <c r="P661" s="73" t="s">
        <v>1044</v>
      </c>
      <c r="Q661" s="74">
        <v>1954</v>
      </c>
      <c r="R661" s="73" t="s">
        <v>119</v>
      </c>
      <c r="S661" s="72"/>
      <c r="T661" s="77">
        <v>1555</v>
      </c>
      <c r="U661" s="76" t="s">
        <v>35</v>
      </c>
      <c r="V661" s="77" t="s">
        <v>36</v>
      </c>
      <c r="W661" s="77" t="s">
        <v>36</v>
      </c>
      <c r="X661" s="77">
        <v>558</v>
      </c>
      <c r="Y661" s="78" t="s">
        <v>84</v>
      </c>
      <c r="Z661" s="72"/>
      <c r="AA661" s="77">
        <v>1542</v>
      </c>
      <c r="AB661" s="76" t="s">
        <v>35</v>
      </c>
      <c r="AC661" s="77" t="s">
        <v>36</v>
      </c>
      <c r="AD661" s="77" t="s">
        <v>36</v>
      </c>
      <c r="AE661" s="77">
        <v>129</v>
      </c>
      <c r="AF661" s="78" t="s">
        <v>1045</v>
      </c>
      <c r="AG661" s="72"/>
      <c r="AH661" s="77">
        <v>4301692</v>
      </c>
      <c r="AI661" s="76" t="s">
        <v>52</v>
      </c>
      <c r="AJ661" s="76" t="s">
        <v>36</v>
      </c>
      <c r="AK661" t="str">
        <f>_xlfn.CONCAT(PlayerList[[#This Row],[First Name]]," ",PlayerList[[#This Row],[Surname]])</f>
        <v>Dan Dolejs</v>
      </c>
      <c r="AM661" s="71">
        <f>PlayerList[[#This Row],[Code]]*1</f>
        <v>10351</v>
      </c>
      <c r="AN661" s="71" t="str">
        <f>VLOOKUP(PlayerList[[#This Row],[NZCF ID]],$AP$2:$AQ$3850,2,FALSE)</f>
        <v>M</v>
      </c>
      <c r="AP661" s="71">
        <v>15429</v>
      </c>
      <c r="AQ661" s="71" t="s">
        <v>29</v>
      </c>
    </row>
    <row r="662" spans="13:43" x14ac:dyDescent="0.3">
      <c r="M662" s="75">
        <v>19561</v>
      </c>
      <c r="N662" s="72" t="s">
        <v>1046</v>
      </c>
      <c r="O662" s="72" t="s">
        <v>1047</v>
      </c>
      <c r="P662" s="73" t="s">
        <v>127</v>
      </c>
      <c r="Q662" s="74">
        <v>2008</v>
      </c>
      <c r="R662" s="73" t="s">
        <v>135</v>
      </c>
      <c r="S662" s="72"/>
      <c r="T662" s="77">
        <v>1223</v>
      </c>
      <c r="U662" s="76" t="s">
        <v>50</v>
      </c>
      <c r="V662" s="77" t="s">
        <v>36</v>
      </c>
      <c r="W662" s="77" t="s">
        <v>36</v>
      </c>
      <c r="X662" s="77">
        <v>5</v>
      </c>
      <c r="Y662" s="78" t="s">
        <v>84</v>
      </c>
      <c r="Z662" s="72"/>
      <c r="AA662" s="77">
        <v>1189</v>
      </c>
      <c r="AB662" s="76" t="s">
        <v>50</v>
      </c>
      <c r="AC662" s="77" t="s">
        <v>36</v>
      </c>
      <c r="AD662" s="77" t="s">
        <v>36</v>
      </c>
      <c r="AE662" s="77">
        <v>13</v>
      </c>
      <c r="AF662" s="78" t="s">
        <v>150</v>
      </c>
      <c r="AG662" s="72"/>
      <c r="AH662" s="77">
        <v>4324498</v>
      </c>
      <c r="AI662" s="76" t="s">
        <v>52</v>
      </c>
      <c r="AJ662" s="76" t="s">
        <v>36</v>
      </c>
      <c r="AK662" t="str">
        <f>_xlfn.CONCAT(PlayerList[[#This Row],[First Name]]," ",PlayerList[[#This Row],[Surname]])</f>
        <v>Delavan Domney-Mackey</v>
      </c>
      <c r="AM662" s="71">
        <f>PlayerList[[#This Row],[Code]]*1</f>
        <v>19561</v>
      </c>
      <c r="AN662" s="71" t="str">
        <f>VLOOKUP(PlayerList[[#This Row],[NZCF ID]],$AP$2:$AQ$3850,2,FALSE)</f>
        <v>M</v>
      </c>
      <c r="AP662" s="71">
        <v>10351</v>
      </c>
      <c r="AQ662" s="71" t="s">
        <v>29</v>
      </c>
    </row>
    <row r="663" spans="13:43" x14ac:dyDescent="0.3">
      <c r="M663" s="75">
        <v>22774</v>
      </c>
      <c r="N663" s="72" t="s">
        <v>1048</v>
      </c>
      <c r="O663" s="72" t="s">
        <v>1049</v>
      </c>
      <c r="P663" s="73" t="s">
        <v>33</v>
      </c>
      <c r="Q663" s="74">
        <v>2013</v>
      </c>
      <c r="R663" s="73" t="s">
        <v>135</v>
      </c>
      <c r="S663" s="72"/>
      <c r="T663" s="77" t="s">
        <v>34</v>
      </c>
      <c r="U663" s="76" t="s">
        <v>35</v>
      </c>
      <c r="V663" s="77" t="s">
        <v>36</v>
      </c>
      <c r="W663" s="77" t="s">
        <v>36</v>
      </c>
      <c r="X663" s="77" t="s">
        <v>37</v>
      </c>
      <c r="Y663" s="78" t="s">
        <v>38</v>
      </c>
      <c r="Z663" s="72"/>
      <c r="AA663" s="77">
        <v>826</v>
      </c>
      <c r="AB663" s="76" t="s">
        <v>50</v>
      </c>
      <c r="AC663" s="77" t="s">
        <v>36</v>
      </c>
      <c r="AD663" s="77" t="s">
        <v>36</v>
      </c>
      <c r="AE663" s="77">
        <v>7</v>
      </c>
      <c r="AF663" s="78" t="s">
        <v>84</v>
      </c>
      <c r="AG663" s="72"/>
      <c r="AH663" s="77" t="s">
        <v>69</v>
      </c>
      <c r="AI663" s="76" t="s">
        <v>52</v>
      </c>
      <c r="AJ663" s="76" t="s">
        <v>36</v>
      </c>
      <c r="AK663" t="str">
        <f>_xlfn.CONCAT(PlayerList[[#This Row],[First Name]]," ",PlayerList[[#This Row],[Surname]])</f>
        <v>Hiruja Modaragamage Don</v>
      </c>
      <c r="AM663" s="71">
        <f>PlayerList[[#This Row],[Code]]*1</f>
        <v>22774</v>
      </c>
      <c r="AN663" s="71" t="str">
        <f>VLOOKUP(PlayerList[[#This Row],[NZCF ID]],$AP$2:$AQ$3850,2,FALSE)</f>
        <v>M</v>
      </c>
      <c r="AP663" s="71">
        <v>19561</v>
      </c>
      <c r="AQ663" s="71" t="s">
        <v>29</v>
      </c>
    </row>
    <row r="664" spans="13:43" x14ac:dyDescent="0.3">
      <c r="M664" s="75">
        <v>17635</v>
      </c>
      <c r="N664" s="72" t="s">
        <v>1050</v>
      </c>
      <c r="O664" s="72" t="s">
        <v>657</v>
      </c>
      <c r="P664" s="73" t="s">
        <v>115</v>
      </c>
      <c r="Q664" s="74">
        <v>2001</v>
      </c>
      <c r="R664" s="73" t="s">
        <v>35</v>
      </c>
      <c r="S664" s="72"/>
      <c r="T664" s="77">
        <v>1128</v>
      </c>
      <c r="U664" s="76" t="s">
        <v>50</v>
      </c>
      <c r="V664" s="77" t="s">
        <v>36</v>
      </c>
      <c r="W664" s="77" t="s">
        <v>36</v>
      </c>
      <c r="X664" s="77">
        <v>18</v>
      </c>
      <c r="Y664" s="78" t="s">
        <v>116</v>
      </c>
      <c r="Z664" s="72"/>
      <c r="AA664" s="77">
        <v>1177</v>
      </c>
      <c r="AB664" s="76" t="s">
        <v>50</v>
      </c>
      <c r="AC664" s="77" t="s">
        <v>36</v>
      </c>
      <c r="AD664" s="77" t="s">
        <v>36</v>
      </c>
      <c r="AE664" s="77">
        <v>13</v>
      </c>
      <c r="AF664" s="78" t="s">
        <v>90</v>
      </c>
      <c r="AG664" s="72"/>
      <c r="AH664" s="77" t="s">
        <v>69</v>
      </c>
      <c r="AI664" s="76" t="s">
        <v>52</v>
      </c>
      <c r="AJ664" s="76" t="s">
        <v>36</v>
      </c>
      <c r="AK664" t="str">
        <f>_xlfn.CONCAT(PlayerList[[#This Row],[First Name]]," ",PlayerList[[#This Row],[Surname]])</f>
        <v>Connor Donaldson</v>
      </c>
      <c r="AM664" s="71">
        <f>PlayerList[[#This Row],[Code]]*1</f>
        <v>17635</v>
      </c>
      <c r="AN664" s="71" t="str">
        <f>VLOOKUP(PlayerList[[#This Row],[NZCF ID]],$AP$2:$AQ$3850,2,FALSE)</f>
        <v>M</v>
      </c>
      <c r="AP664" s="71">
        <v>22774</v>
      </c>
      <c r="AQ664" s="71" t="s">
        <v>29</v>
      </c>
    </row>
    <row r="665" spans="13:43" x14ac:dyDescent="0.3">
      <c r="M665" s="75">
        <v>19913</v>
      </c>
      <c r="N665" s="72" t="s">
        <v>1051</v>
      </c>
      <c r="O665" s="72" t="s">
        <v>1052</v>
      </c>
      <c r="P665" s="73" t="s">
        <v>33</v>
      </c>
      <c r="Q665" s="74">
        <v>2017</v>
      </c>
      <c r="R665" s="73" t="s">
        <v>135</v>
      </c>
      <c r="S665" s="72"/>
      <c r="T665" s="77" t="s">
        <v>34</v>
      </c>
      <c r="U665" s="76" t="s">
        <v>35</v>
      </c>
      <c r="V665" s="77" t="s">
        <v>36</v>
      </c>
      <c r="W665" s="77" t="s">
        <v>36</v>
      </c>
      <c r="X665" s="77" t="s">
        <v>37</v>
      </c>
      <c r="Y665" s="78" t="s">
        <v>38</v>
      </c>
      <c r="Z665" s="72"/>
      <c r="AA665" s="77">
        <v>491</v>
      </c>
      <c r="AB665" s="76" t="s">
        <v>50</v>
      </c>
      <c r="AC665" s="77" t="s">
        <v>36</v>
      </c>
      <c r="AD665" s="77" t="s">
        <v>36</v>
      </c>
      <c r="AE665" s="77">
        <v>12</v>
      </c>
      <c r="AF665" s="78" t="s">
        <v>75</v>
      </c>
      <c r="AG665" s="72"/>
      <c r="AH665" s="77" t="s">
        <v>69</v>
      </c>
      <c r="AI665" s="76" t="s">
        <v>52</v>
      </c>
      <c r="AJ665" s="76" t="s">
        <v>36</v>
      </c>
      <c r="AK665" t="str">
        <f>_xlfn.CONCAT(PlayerList[[#This Row],[First Name]]," ",PlayerList[[#This Row],[Surname]])</f>
        <v>Austin Dong</v>
      </c>
      <c r="AM665" s="71">
        <f>PlayerList[[#This Row],[Code]]*1</f>
        <v>19913</v>
      </c>
      <c r="AN665" s="71" t="str">
        <f>VLOOKUP(PlayerList[[#This Row],[NZCF ID]],$AP$2:$AQ$3850,2,FALSE)</f>
        <v>M</v>
      </c>
      <c r="AP665" s="71">
        <v>17635</v>
      </c>
      <c r="AQ665" s="71" t="s">
        <v>29</v>
      </c>
    </row>
    <row r="666" spans="13:43" x14ac:dyDescent="0.3">
      <c r="M666" s="75">
        <v>20646</v>
      </c>
      <c r="N666" s="72" t="s">
        <v>1051</v>
      </c>
      <c r="O666" s="72" t="s">
        <v>1053</v>
      </c>
      <c r="P666" s="73" t="s">
        <v>167</v>
      </c>
      <c r="Q666" s="74">
        <v>2012</v>
      </c>
      <c r="R666" s="73" t="s">
        <v>135</v>
      </c>
      <c r="S666" s="72"/>
      <c r="T666" s="77" t="s">
        <v>34</v>
      </c>
      <c r="U666" s="76" t="s">
        <v>35</v>
      </c>
      <c r="V666" s="77" t="s">
        <v>36</v>
      </c>
      <c r="W666" s="77" t="s">
        <v>36</v>
      </c>
      <c r="X666" s="77" t="s">
        <v>37</v>
      </c>
      <c r="Y666" s="78" t="s">
        <v>38</v>
      </c>
      <c r="Z666" s="72"/>
      <c r="AA666" s="77">
        <v>549</v>
      </c>
      <c r="AB666" s="76" t="s">
        <v>50</v>
      </c>
      <c r="AC666" s="77" t="s">
        <v>36</v>
      </c>
      <c r="AD666" s="77" t="s">
        <v>36</v>
      </c>
      <c r="AE666" s="77">
        <v>8</v>
      </c>
      <c r="AF666" s="78" t="s">
        <v>61</v>
      </c>
      <c r="AG666" s="72"/>
      <c r="AH666" s="77" t="s">
        <v>69</v>
      </c>
      <c r="AI666" s="76" t="s">
        <v>52</v>
      </c>
      <c r="AJ666" s="76" t="s">
        <v>36</v>
      </c>
      <c r="AK666" t="str">
        <f>_xlfn.CONCAT(PlayerList[[#This Row],[First Name]]," ",PlayerList[[#This Row],[Surname]])</f>
        <v>Eloise Dong</v>
      </c>
      <c r="AM666" s="71">
        <f>PlayerList[[#This Row],[Code]]*1</f>
        <v>20646</v>
      </c>
      <c r="AN666" s="71" t="str">
        <f>VLOOKUP(PlayerList[[#This Row],[NZCF ID]],$AP$2:$AQ$3850,2,FALSE)</f>
        <v>M</v>
      </c>
      <c r="AP666" s="71">
        <v>19913</v>
      </c>
      <c r="AQ666" s="71" t="s">
        <v>29</v>
      </c>
    </row>
    <row r="667" spans="13:43" x14ac:dyDescent="0.3">
      <c r="M667" s="75">
        <v>18196</v>
      </c>
      <c r="N667" s="72" t="s">
        <v>1051</v>
      </c>
      <c r="O667" s="72" t="s">
        <v>675</v>
      </c>
      <c r="P667" s="73" t="s">
        <v>74</v>
      </c>
      <c r="Q667" s="74">
        <v>2012</v>
      </c>
      <c r="R667" s="73" t="s">
        <v>135</v>
      </c>
      <c r="S667" s="72"/>
      <c r="T667" s="77">
        <v>998</v>
      </c>
      <c r="U667" s="76" t="s">
        <v>35</v>
      </c>
      <c r="V667" s="77" t="s">
        <v>36</v>
      </c>
      <c r="W667" s="77" t="s">
        <v>36</v>
      </c>
      <c r="X667" s="77">
        <v>76</v>
      </c>
      <c r="Y667" s="78" t="s">
        <v>75</v>
      </c>
      <c r="Z667" s="72"/>
      <c r="AA667" s="77">
        <v>1034</v>
      </c>
      <c r="AB667" s="76" t="s">
        <v>35</v>
      </c>
      <c r="AC667" s="77" t="s">
        <v>36</v>
      </c>
      <c r="AD667" s="77" t="s">
        <v>36</v>
      </c>
      <c r="AE667" s="77">
        <v>21</v>
      </c>
      <c r="AF667" s="78" t="s">
        <v>96</v>
      </c>
      <c r="AG667" s="72"/>
      <c r="AH667" s="77">
        <v>4317947</v>
      </c>
      <c r="AI667" s="76" t="s">
        <v>52</v>
      </c>
      <c r="AJ667" s="76" t="s">
        <v>36</v>
      </c>
      <c r="AK667" t="str">
        <f>_xlfn.CONCAT(PlayerList[[#This Row],[First Name]]," ",PlayerList[[#This Row],[Surname]])</f>
        <v>Jeremy Dong</v>
      </c>
      <c r="AM667" s="71">
        <f>PlayerList[[#This Row],[Code]]*1</f>
        <v>18196</v>
      </c>
      <c r="AN667" s="71" t="str">
        <f>VLOOKUP(PlayerList[[#This Row],[NZCF ID]],$AP$2:$AQ$3850,2,FALSE)</f>
        <v>M</v>
      </c>
      <c r="AP667" s="71">
        <v>20646</v>
      </c>
      <c r="AQ667" s="71" t="s">
        <v>29</v>
      </c>
    </row>
    <row r="668" spans="13:43" x14ac:dyDescent="0.3">
      <c r="M668" s="75">
        <v>20843</v>
      </c>
      <c r="N668" s="72" t="s">
        <v>1051</v>
      </c>
      <c r="O668" s="72" t="s">
        <v>1054</v>
      </c>
      <c r="P668" s="73" t="s">
        <v>33</v>
      </c>
      <c r="Q668" s="74">
        <v>2016</v>
      </c>
      <c r="R668" s="73" t="s">
        <v>135</v>
      </c>
      <c r="S668" s="72"/>
      <c r="T668" s="77" t="s">
        <v>34</v>
      </c>
      <c r="U668" s="76" t="s">
        <v>35</v>
      </c>
      <c r="V668" s="77" t="s">
        <v>36</v>
      </c>
      <c r="W668" s="77" t="s">
        <v>36</v>
      </c>
      <c r="X668" s="77" t="s">
        <v>37</v>
      </c>
      <c r="Y668" s="78" t="s">
        <v>38</v>
      </c>
      <c r="Z668" s="72"/>
      <c r="AA668" s="77">
        <v>402</v>
      </c>
      <c r="AB668" s="76" t="s">
        <v>50</v>
      </c>
      <c r="AC668" s="77" t="s">
        <v>36</v>
      </c>
      <c r="AD668" s="77" t="s">
        <v>36</v>
      </c>
      <c r="AE668" s="77">
        <v>12</v>
      </c>
      <c r="AF668" s="78" t="s">
        <v>60</v>
      </c>
      <c r="AG668" s="72"/>
      <c r="AH668" s="77" t="s">
        <v>69</v>
      </c>
      <c r="AI668" s="76" t="s">
        <v>52</v>
      </c>
      <c r="AJ668" s="76" t="s">
        <v>36</v>
      </c>
      <c r="AK668" t="str">
        <f>_xlfn.CONCAT(PlayerList[[#This Row],[First Name]]," ",PlayerList[[#This Row],[Surname]])</f>
        <v>Kayden Haoxuan Dong</v>
      </c>
      <c r="AM668" s="71">
        <f>PlayerList[[#This Row],[Code]]*1</f>
        <v>20843</v>
      </c>
      <c r="AN668" s="71" t="str">
        <f>VLOOKUP(PlayerList[[#This Row],[NZCF ID]],$AP$2:$AQ$3850,2,FALSE)</f>
        <v>M</v>
      </c>
      <c r="AP668" s="71">
        <v>18196</v>
      </c>
      <c r="AQ668" s="71" t="s">
        <v>29</v>
      </c>
    </row>
    <row r="669" spans="13:43" x14ac:dyDescent="0.3">
      <c r="M669" s="75">
        <v>13687</v>
      </c>
      <c r="N669" s="72" t="s">
        <v>1051</v>
      </c>
      <c r="O669" s="72" t="s">
        <v>1524</v>
      </c>
      <c r="P669" s="73" t="s">
        <v>74</v>
      </c>
      <c r="Q669" s="74">
        <v>2000</v>
      </c>
      <c r="R669" s="73" t="s">
        <v>35</v>
      </c>
      <c r="S669" s="72"/>
      <c r="T669" s="77">
        <v>1393</v>
      </c>
      <c r="U669" s="76" t="s">
        <v>35</v>
      </c>
      <c r="V669" s="77" t="s">
        <v>36</v>
      </c>
      <c r="W669" s="77" t="s">
        <v>36</v>
      </c>
      <c r="X669" s="77">
        <v>328</v>
      </c>
      <c r="Y669" s="78" t="s">
        <v>168</v>
      </c>
      <c r="Z669" s="72"/>
      <c r="AA669" s="77">
        <v>1315</v>
      </c>
      <c r="AB669" s="76" t="s">
        <v>35</v>
      </c>
      <c r="AC669" s="77" t="s">
        <v>36</v>
      </c>
      <c r="AD669" s="77" t="s">
        <v>36</v>
      </c>
      <c r="AE669" s="77">
        <v>262</v>
      </c>
      <c r="AF669" s="78" t="s">
        <v>2454</v>
      </c>
      <c r="AG669" s="72"/>
      <c r="AH669" s="77">
        <v>4303652</v>
      </c>
      <c r="AI669" s="76" t="s">
        <v>52</v>
      </c>
      <c r="AJ669" s="76" t="s">
        <v>36</v>
      </c>
      <c r="AK669" t="str">
        <f>_xlfn.CONCAT(PlayerList[[#This Row],[First Name]]," ",PlayerList[[#This Row],[Surname]])</f>
        <v>Olivia Dong</v>
      </c>
      <c r="AM669" s="71">
        <f>PlayerList[[#This Row],[Code]]*1</f>
        <v>13687</v>
      </c>
      <c r="AN669" s="71" t="str">
        <f>VLOOKUP(PlayerList[[#This Row],[NZCF ID]],$AP$2:$AQ$3850,2,FALSE)</f>
        <v>F</v>
      </c>
      <c r="AP669" s="71">
        <v>20843</v>
      </c>
      <c r="AQ669" s="71" t="s">
        <v>29</v>
      </c>
    </row>
    <row r="670" spans="13:43" x14ac:dyDescent="0.3">
      <c r="M670" s="75">
        <v>17603</v>
      </c>
      <c r="N670" s="72" t="s">
        <v>1055</v>
      </c>
      <c r="O670" s="72" t="s">
        <v>1056</v>
      </c>
      <c r="P670" s="73" t="s">
        <v>161</v>
      </c>
      <c r="Q670" s="74" t="s">
        <v>37</v>
      </c>
      <c r="R670" s="73" t="s">
        <v>35</v>
      </c>
      <c r="S670" s="72"/>
      <c r="T670" s="77" t="s">
        <v>34</v>
      </c>
      <c r="U670" s="76" t="s">
        <v>35</v>
      </c>
      <c r="V670" s="77" t="s">
        <v>36</v>
      </c>
      <c r="W670" s="77" t="s">
        <v>36</v>
      </c>
      <c r="X670" s="77" t="s">
        <v>37</v>
      </c>
      <c r="Y670" s="78" t="s">
        <v>38</v>
      </c>
      <c r="Z670" s="72"/>
      <c r="AA670" s="77">
        <v>1334</v>
      </c>
      <c r="AB670" s="76" t="s">
        <v>50</v>
      </c>
      <c r="AC670" s="77" t="s">
        <v>36</v>
      </c>
      <c r="AD670" s="77" t="s">
        <v>36</v>
      </c>
      <c r="AE670" s="77">
        <v>4</v>
      </c>
      <c r="AF670" s="78" t="s">
        <v>209</v>
      </c>
      <c r="AG670" s="72"/>
      <c r="AH670" s="77" t="s">
        <v>69</v>
      </c>
      <c r="AI670" s="76" t="s">
        <v>52</v>
      </c>
      <c r="AJ670" s="76" t="s">
        <v>36</v>
      </c>
      <c r="AK670" t="str">
        <f>_xlfn.CONCAT(PlayerList[[#This Row],[First Name]]," ",PlayerList[[#This Row],[Surname]])</f>
        <v>Oisin Donohue</v>
      </c>
      <c r="AM670" s="71">
        <f>PlayerList[[#This Row],[Code]]*1</f>
        <v>17603</v>
      </c>
      <c r="AN670" s="71" t="str">
        <f>VLOOKUP(PlayerList[[#This Row],[NZCF ID]],$AP$2:$AQ$3850,2,FALSE)</f>
        <v>M</v>
      </c>
      <c r="AP670" s="71">
        <v>13687</v>
      </c>
      <c r="AQ670" s="71" t="s">
        <v>45</v>
      </c>
    </row>
    <row r="671" spans="13:43" x14ac:dyDescent="0.3">
      <c r="M671" s="75">
        <v>20630</v>
      </c>
      <c r="N671" s="72" t="s">
        <v>1057</v>
      </c>
      <c r="O671" s="72" t="s">
        <v>1058</v>
      </c>
      <c r="P671" s="73" t="s">
        <v>74</v>
      </c>
      <c r="Q671" s="74">
        <v>1994</v>
      </c>
      <c r="R671" s="73" t="s">
        <v>35</v>
      </c>
      <c r="S671" s="72"/>
      <c r="T671" s="77">
        <v>1685</v>
      </c>
      <c r="U671" s="76" t="s">
        <v>35</v>
      </c>
      <c r="V671" s="77">
        <v>1</v>
      </c>
      <c r="W671" s="77">
        <v>9</v>
      </c>
      <c r="X671" s="77">
        <v>30</v>
      </c>
      <c r="Y671" s="78" t="s">
        <v>4167</v>
      </c>
      <c r="Z671" s="72"/>
      <c r="AA671" s="77" t="s">
        <v>37</v>
      </c>
      <c r="AB671" s="76" t="s">
        <v>35</v>
      </c>
      <c r="AC671" s="77" t="s">
        <v>36</v>
      </c>
      <c r="AD671" s="77" t="s">
        <v>36</v>
      </c>
      <c r="AE671" s="77" t="s">
        <v>37</v>
      </c>
      <c r="AF671" s="78" t="s">
        <v>38</v>
      </c>
      <c r="AG671" s="72"/>
      <c r="AH671" s="77">
        <v>450871</v>
      </c>
      <c r="AI671" s="76" t="s">
        <v>1059</v>
      </c>
      <c r="AJ671" s="76" t="s">
        <v>36</v>
      </c>
      <c r="AK671" t="str">
        <f>_xlfn.CONCAT(PlayerList[[#This Row],[First Name]]," ",PlayerList[[#This Row],[Surname]])</f>
        <v>Max Dooley</v>
      </c>
      <c r="AM671" s="71">
        <f>PlayerList[[#This Row],[Code]]*1</f>
        <v>20630</v>
      </c>
      <c r="AN671" s="71" t="str">
        <f>VLOOKUP(PlayerList[[#This Row],[NZCF ID]],$AP$2:$AQ$3850,2,FALSE)</f>
        <v>M</v>
      </c>
      <c r="AP671" s="71">
        <v>17603</v>
      </c>
      <c r="AQ671" s="71" t="s">
        <v>29</v>
      </c>
    </row>
    <row r="672" spans="13:43" x14ac:dyDescent="0.3">
      <c r="M672" s="75">
        <v>19691</v>
      </c>
      <c r="N672" s="72" t="s">
        <v>1060</v>
      </c>
      <c r="O672" s="72" t="s">
        <v>1061</v>
      </c>
      <c r="P672" s="73" t="s">
        <v>178</v>
      </c>
      <c r="Q672" s="74">
        <v>2009</v>
      </c>
      <c r="R672" s="73" t="s">
        <v>135</v>
      </c>
      <c r="S672" s="72"/>
      <c r="T672" s="77">
        <v>1312</v>
      </c>
      <c r="U672" s="76" t="s">
        <v>50</v>
      </c>
      <c r="V672" s="77" t="s">
        <v>36</v>
      </c>
      <c r="W672" s="77" t="s">
        <v>36</v>
      </c>
      <c r="X672" s="77">
        <v>13</v>
      </c>
      <c r="Y672" s="78" t="s">
        <v>75</v>
      </c>
      <c r="Z672" s="72"/>
      <c r="AA672" s="77">
        <v>1121</v>
      </c>
      <c r="AB672" s="76" t="s">
        <v>50</v>
      </c>
      <c r="AC672" s="77" t="s">
        <v>36</v>
      </c>
      <c r="AD672" s="77" t="s">
        <v>36</v>
      </c>
      <c r="AE672" s="77">
        <v>10</v>
      </c>
      <c r="AF672" s="78" t="s">
        <v>169</v>
      </c>
      <c r="AG672" s="72"/>
      <c r="AH672" s="77">
        <v>4325966</v>
      </c>
      <c r="AI672" s="76" t="s">
        <v>52</v>
      </c>
      <c r="AJ672" s="76" t="s">
        <v>36</v>
      </c>
      <c r="AK672" t="str">
        <f>_xlfn.CONCAT(PlayerList[[#This Row],[First Name]]," ",PlayerList[[#This Row],[Surname]])</f>
        <v>Jem Dougal</v>
      </c>
      <c r="AM672" s="71">
        <f>PlayerList[[#This Row],[Code]]*1</f>
        <v>19691</v>
      </c>
      <c r="AN672" s="71" t="str">
        <f>VLOOKUP(PlayerList[[#This Row],[NZCF ID]],$AP$2:$AQ$3850,2,FALSE)</f>
        <v>M</v>
      </c>
      <c r="AP672" s="71">
        <v>20630</v>
      </c>
      <c r="AQ672" s="71" t="s">
        <v>29</v>
      </c>
    </row>
    <row r="673" spans="13:43" x14ac:dyDescent="0.3">
      <c r="M673" s="75">
        <v>19987</v>
      </c>
      <c r="N673" s="72" t="s">
        <v>831</v>
      </c>
      <c r="O673" s="72" t="s">
        <v>744</v>
      </c>
      <c r="P673" s="73" t="s">
        <v>178</v>
      </c>
      <c r="Q673" s="74">
        <v>1963</v>
      </c>
      <c r="R673" s="73" t="s">
        <v>124</v>
      </c>
      <c r="S673" s="72"/>
      <c r="T673" s="77">
        <v>1195</v>
      </c>
      <c r="U673" s="76" t="s">
        <v>50</v>
      </c>
      <c r="V673" s="77" t="s">
        <v>36</v>
      </c>
      <c r="W673" s="77" t="s">
        <v>36</v>
      </c>
      <c r="X673" s="77">
        <v>8</v>
      </c>
      <c r="Y673" s="78" t="s">
        <v>61</v>
      </c>
      <c r="Z673" s="72"/>
      <c r="AA673" s="77">
        <v>775</v>
      </c>
      <c r="AB673" s="76" t="s">
        <v>50</v>
      </c>
      <c r="AC673" s="77" t="s">
        <v>36</v>
      </c>
      <c r="AD673" s="77" t="s">
        <v>36</v>
      </c>
      <c r="AE673" s="77">
        <v>4</v>
      </c>
      <c r="AF673" s="78" t="s">
        <v>281</v>
      </c>
      <c r="AG673" s="72"/>
      <c r="AH673" s="77" t="s">
        <v>69</v>
      </c>
      <c r="AI673" s="76" t="s">
        <v>52</v>
      </c>
      <c r="AJ673" s="76" t="s">
        <v>36</v>
      </c>
      <c r="AK673" t="str">
        <f>_xlfn.CONCAT(PlayerList[[#This Row],[First Name]]," ",PlayerList[[#This Row],[Surname]])</f>
        <v>Ian Douglas</v>
      </c>
      <c r="AM673" s="71">
        <f>PlayerList[[#This Row],[Code]]*1</f>
        <v>19987</v>
      </c>
      <c r="AN673" s="71" t="str">
        <f>VLOOKUP(PlayerList[[#This Row],[NZCF ID]],$AP$2:$AQ$3850,2,FALSE)</f>
        <v>M</v>
      </c>
      <c r="AP673" s="71">
        <v>19691</v>
      </c>
      <c r="AQ673" s="71" t="s">
        <v>29</v>
      </c>
    </row>
    <row r="674" spans="13:43" x14ac:dyDescent="0.3">
      <c r="M674" s="75">
        <v>20590</v>
      </c>
      <c r="N674" s="72" t="s">
        <v>1062</v>
      </c>
      <c r="O674" s="72" t="s">
        <v>657</v>
      </c>
      <c r="P674" s="73" t="s">
        <v>33</v>
      </c>
      <c r="Q674" s="74">
        <v>1992</v>
      </c>
      <c r="R674" s="73" t="s">
        <v>35</v>
      </c>
      <c r="S674" s="72"/>
      <c r="T674" s="77" t="s">
        <v>34</v>
      </c>
      <c r="U674" s="76" t="s">
        <v>35</v>
      </c>
      <c r="V674" s="77" t="s">
        <v>36</v>
      </c>
      <c r="W674" s="77" t="s">
        <v>36</v>
      </c>
      <c r="X674" s="77" t="s">
        <v>37</v>
      </c>
      <c r="Y674" s="78" t="s">
        <v>38</v>
      </c>
      <c r="Z674" s="72"/>
      <c r="AA674" s="77">
        <v>704</v>
      </c>
      <c r="AB674" s="76" t="s">
        <v>50</v>
      </c>
      <c r="AC674" s="77" t="s">
        <v>36</v>
      </c>
      <c r="AD674" s="77" t="s">
        <v>36</v>
      </c>
      <c r="AE674" s="77">
        <v>6</v>
      </c>
      <c r="AF674" s="78" t="s">
        <v>61</v>
      </c>
      <c r="AG674" s="72"/>
      <c r="AH674" s="77">
        <v>4329716</v>
      </c>
      <c r="AI674" s="76" t="s">
        <v>52</v>
      </c>
      <c r="AJ674" s="76" t="s">
        <v>36</v>
      </c>
      <c r="AK674" t="str">
        <f>_xlfn.CONCAT(PlayerList[[#This Row],[First Name]]," ",PlayerList[[#This Row],[Surname]])</f>
        <v>Connor Dovah</v>
      </c>
      <c r="AM674" s="71">
        <f>PlayerList[[#This Row],[Code]]*1</f>
        <v>20590</v>
      </c>
      <c r="AN674" s="71" t="str">
        <f>VLOOKUP(PlayerList[[#This Row],[NZCF ID]],$AP$2:$AQ$3850,2,FALSE)</f>
        <v>M</v>
      </c>
      <c r="AP674" s="71">
        <v>19987</v>
      </c>
      <c r="AQ674" s="71" t="s">
        <v>29</v>
      </c>
    </row>
    <row r="675" spans="13:43" x14ac:dyDescent="0.3">
      <c r="M675" s="75">
        <v>10148</v>
      </c>
      <c r="N675" s="72" t="s">
        <v>1063</v>
      </c>
      <c r="O675" s="72" t="s">
        <v>1064</v>
      </c>
      <c r="P675" s="73" t="s">
        <v>115</v>
      </c>
      <c r="Q675" s="74">
        <v>1960</v>
      </c>
      <c r="R675" s="73" t="s">
        <v>119</v>
      </c>
      <c r="S675" s="72"/>
      <c r="T675" s="77">
        <v>2030</v>
      </c>
      <c r="U675" s="76" t="s">
        <v>35</v>
      </c>
      <c r="V675" s="77">
        <v>1</v>
      </c>
      <c r="W675" s="77">
        <v>6</v>
      </c>
      <c r="X675" s="77">
        <v>666</v>
      </c>
      <c r="Y675" s="78" t="s">
        <v>4167</v>
      </c>
      <c r="Z675" s="72"/>
      <c r="AA675" s="77">
        <v>2185</v>
      </c>
      <c r="AB675" s="76" t="s">
        <v>35</v>
      </c>
      <c r="AC675" s="77" t="s">
        <v>36</v>
      </c>
      <c r="AD675" s="77" t="s">
        <v>36</v>
      </c>
      <c r="AE675" s="77">
        <v>312</v>
      </c>
      <c r="AF675" s="78" t="s">
        <v>583</v>
      </c>
      <c r="AG675" s="72"/>
      <c r="AH675" s="77">
        <v>4300572</v>
      </c>
      <c r="AI675" s="76" t="s">
        <v>52</v>
      </c>
      <c r="AJ675" s="76" t="s">
        <v>364</v>
      </c>
      <c r="AK675" t="str">
        <f>_xlfn.CONCAT(PlayerList[[#This Row],[First Name]]," ",PlayerList[[#This Row],[Surname]])</f>
        <v>R Anthony Dowden</v>
      </c>
      <c r="AM675" s="71">
        <f>PlayerList[[#This Row],[Code]]*1</f>
        <v>10148</v>
      </c>
      <c r="AN675" s="71" t="str">
        <f>VLOOKUP(PlayerList[[#This Row],[NZCF ID]],$AP$2:$AQ$3850,2,FALSE)</f>
        <v>M</v>
      </c>
      <c r="AP675" s="71">
        <v>20590</v>
      </c>
      <c r="AQ675" s="71" t="s">
        <v>29</v>
      </c>
    </row>
    <row r="676" spans="13:43" x14ac:dyDescent="0.3">
      <c r="M676" s="75">
        <v>16559</v>
      </c>
      <c r="N676" s="72" t="s">
        <v>1065</v>
      </c>
      <c r="O676" s="72" t="s">
        <v>815</v>
      </c>
      <c r="P676" s="73" t="s">
        <v>161</v>
      </c>
      <c r="Q676" s="74">
        <v>2008</v>
      </c>
      <c r="R676" s="73" t="s">
        <v>135</v>
      </c>
      <c r="S676" s="72"/>
      <c r="T676" s="77">
        <v>1027</v>
      </c>
      <c r="U676" s="76" t="s">
        <v>50</v>
      </c>
      <c r="V676" s="77" t="s">
        <v>36</v>
      </c>
      <c r="W676" s="77" t="s">
        <v>36</v>
      </c>
      <c r="X676" s="77">
        <v>16</v>
      </c>
      <c r="Y676" s="78" t="s">
        <v>105</v>
      </c>
      <c r="Z676" s="72"/>
      <c r="AA676" s="77">
        <v>1080</v>
      </c>
      <c r="AB676" s="76" t="s">
        <v>50</v>
      </c>
      <c r="AC676" s="77" t="s">
        <v>36</v>
      </c>
      <c r="AD676" s="77" t="s">
        <v>36</v>
      </c>
      <c r="AE676" s="77">
        <v>10</v>
      </c>
      <c r="AF676" s="78" t="s">
        <v>209</v>
      </c>
      <c r="AG676" s="72"/>
      <c r="AH676" s="77" t="s">
        <v>69</v>
      </c>
      <c r="AI676" s="76" t="s">
        <v>52</v>
      </c>
      <c r="AJ676" s="76" t="s">
        <v>36</v>
      </c>
      <c r="AK676" t="str">
        <f>_xlfn.CONCAT(PlayerList[[#This Row],[First Name]]," ",PlayerList[[#This Row],[Surname]])</f>
        <v>Arthur Downey</v>
      </c>
      <c r="AM676" s="71">
        <f>PlayerList[[#This Row],[Code]]*1</f>
        <v>16559</v>
      </c>
      <c r="AN676" s="71" t="str">
        <f>VLOOKUP(PlayerList[[#This Row],[NZCF ID]],$AP$2:$AQ$3850,2,FALSE)</f>
        <v>M</v>
      </c>
      <c r="AP676" s="71">
        <v>10148</v>
      </c>
      <c r="AQ676" s="71" t="s">
        <v>29</v>
      </c>
    </row>
    <row r="677" spans="13:43" x14ac:dyDescent="0.3">
      <c r="M677" s="75">
        <v>20802</v>
      </c>
      <c r="N677" s="72" t="s">
        <v>1066</v>
      </c>
      <c r="O677" s="72" t="s">
        <v>1067</v>
      </c>
      <c r="P677" s="73" t="s">
        <v>49</v>
      </c>
      <c r="Q677" s="74">
        <v>2012</v>
      </c>
      <c r="R677" s="73" t="s">
        <v>135</v>
      </c>
      <c r="S677" s="72"/>
      <c r="T677" s="77" t="s">
        <v>34</v>
      </c>
      <c r="U677" s="76" t="s">
        <v>35</v>
      </c>
      <c r="V677" s="77" t="s">
        <v>36</v>
      </c>
      <c r="W677" s="77" t="s">
        <v>36</v>
      </c>
      <c r="X677" s="77" t="s">
        <v>37</v>
      </c>
      <c r="Y677" s="78" t="s">
        <v>38</v>
      </c>
      <c r="Z677" s="72"/>
      <c r="AA677" s="77">
        <v>996</v>
      </c>
      <c r="AB677" s="76" t="s">
        <v>50</v>
      </c>
      <c r="AC677" s="77" t="s">
        <v>36</v>
      </c>
      <c r="AD677" s="77" t="s">
        <v>36</v>
      </c>
      <c r="AE677" s="77">
        <v>6</v>
      </c>
      <c r="AF677" s="78" t="s">
        <v>39</v>
      </c>
      <c r="AG677" s="72"/>
      <c r="AH677" s="77">
        <v>4330501</v>
      </c>
      <c r="AI677" s="76" t="s">
        <v>52</v>
      </c>
      <c r="AJ677" s="76" t="s">
        <v>36</v>
      </c>
      <c r="AK677" t="str">
        <f>_xlfn.CONCAT(PlayerList[[#This Row],[First Name]]," ",PlayerList[[#This Row],[Surname]])</f>
        <v>Timothy Doyle</v>
      </c>
      <c r="AM677" s="71">
        <f>PlayerList[[#This Row],[Code]]*1</f>
        <v>20802</v>
      </c>
      <c r="AN677" s="71" t="str">
        <f>VLOOKUP(PlayerList[[#This Row],[NZCF ID]],$AP$2:$AQ$3850,2,FALSE)</f>
        <v>M</v>
      </c>
      <c r="AP677" s="71">
        <v>16559</v>
      </c>
      <c r="AQ677" s="71" t="s">
        <v>29</v>
      </c>
    </row>
    <row r="678" spans="13:43" x14ac:dyDescent="0.3">
      <c r="M678" s="75">
        <v>17548</v>
      </c>
      <c r="N678" s="72" t="s">
        <v>1068</v>
      </c>
      <c r="O678" s="72" t="s">
        <v>517</v>
      </c>
      <c r="P678" s="73" t="s">
        <v>33</v>
      </c>
      <c r="Q678" s="74">
        <v>2010</v>
      </c>
      <c r="R678" s="73" t="s">
        <v>135</v>
      </c>
      <c r="S678" s="72"/>
      <c r="T678" s="77" t="s">
        <v>34</v>
      </c>
      <c r="U678" s="76" t="s">
        <v>35</v>
      </c>
      <c r="V678" s="77" t="s">
        <v>36</v>
      </c>
      <c r="W678" s="77" t="s">
        <v>36</v>
      </c>
      <c r="X678" s="77" t="s">
        <v>37</v>
      </c>
      <c r="Y678" s="78" t="s">
        <v>38</v>
      </c>
      <c r="Z678" s="72"/>
      <c r="AA678" s="77">
        <v>738</v>
      </c>
      <c r="AB678" s="76" t="s">
        <v>50</v>
      </c>
      <c r="AC678" s="77" t="s">
        <v>36</v>
      </c>
      <c r="AD678" s="77" t="s">
        <v>36</v>
      </c>
      <c r="AE678" s="77">
        <v>7</v>
      </c>
      <c r="AF678" s="78" t="s">
        <v>209</v>
      </c>
      <c r="AG678" s="72"/>
      <c r="AH678" s="77">
        <v>4314310</v>
      </c>
      <c r="AI678" s="76" t="s">
        <v>52</v>
      </c>
      <c r="AJ678" s="76" t="s">
        <v>36</v>
      </c>
      <c r="AK678" t="str">
        <f>_xlfn.CONCAT(PlayerList[[#This Row],[First Name]]," ",PlayerList[[#This Row],[Surname]])</f>
        <v>Luca Dreaver</v>
      </c>
      <c r="AM678" s="71">
        <f>PlayerList[[#This Row],[Code]]*1</f>
        <v>17548</v>
      </c>
      <c r="AN678" s="71" t="str">
        <f>VLOOKUP(PlayerList[[#This Row],[NZCF ID]],$AP$2:$AQ$3850,2,FALSE)</f>
        <v>M</v>
      </c>
      <c r="AP678" s="71">
        <v>20802</v>
      </c>
      <c r="AQ678" s="71" t="s">
        <v>29</v>
      </c>
    </row>
    <row r="679" spans="13:43" x14ac:dyDescent="0.3">
      <c r="M679" s="75">
        <v>17550</v>
      </c>
      <c r="N679" s="72" t="s">
        <v>1068</v>
      </c>
      <c r="O679" s="72" t="s">
        <v>301</v>
      </c>
      <c r="P679" s="73" t="s">
        <v>33</v>
      </c>
      <c r="Q679" s="74">
        <v>2010</v>
      </c>
      <c r="R679" s="73" t="s">
        <v>135</v>
      </c>
      <c r="S679" s="72"/>
      <c r="T679" s="77" t="s">
        <v>34</v>
      </c>
      <c r="U679" s="76" t="s">
        <v>35</v>
      </c>
      <c r="V679" s="77" t="s">
        <v>36</v>
      </c>
      <c r="W679" s="77" t="s">
        <v>36</v>
      </c>
      <c r="X679" s="77" t="s">
        <v>37</v>
      </c>
      <c r="Y679" s="78" t="s">
        <v>38</v>
      </c>
      <c r="Z679" s="72"/>
      <c r="AA679" s="77">
        <v>586</v>
      </c>
      <c r="AB679" s="76" t="s">
        <v>50</v>
      </c>
      <c r="AC679" s="77" t="s">
        <v>36</v>
      </c>
      <c r="AD679" s="77" t="s">
        <v>36</v>
      </c>
      <c r="AE679" s="77">
        <v>7</v>
      </c>
      <c r="AF679" s="78" t="s">
        <v>209</v>
      </c>
      <c r="AG679" s="72"/>
      <c r="AH679" s="77">
        <v>4314328</v>
      </c>
      <c r="AI679" s="76" t="s">
        <v>52</v>
      </c>
      <c r="AJ679" s="76" t="s">
        <v>36</v>
      </c>
      <c r="AK679" t="str">
        <f>_xlfn.CONCAT(PlayerList[[#This Row],[First Name]]," ",PlayerList[[#This Row],[Surname]])</f>
        <v>Tyler Dreaver</v>
      </c>
      <c r="AM679" s="71">
        <f>PlayerList[[#This Row],[Code]]*1</f>
        <v>17550</v>
      </c>
      <c r="AN679" s="71" t="str">
        <f>VLOOKUP(PlayerList[[#This Row],[NZCF ID]],$AP$2:$AQ$3850,2,FALSE)</f>
        <v>M</v>
      </c>
      <c r="AP679" s="71">
        <v>17548</v>
      </c>
      <c r="AQ679" s="71" t="s">
        <v>29</v>
      </c>
    </row>
    <row r="680" spans="13:43" x14ac:dyDescent="0.3">
      <c r="M680" s="75">
        <v>10460</v>
      </c>
      <c r="N680" s="72" t="s">
        <v>1069</v>
      </c>
      <c r="O680" s="72" t="s">
        <v>1070</v>
      </c>
      <c r="P680" s="73" t="s">
        <v>354</v>
      </c>
      <c r="Q680" s="74">
        <v>1966</v>
      </c>
      <c r="R680" s="73" t="s">
        <v>124</v>
      </c>
      <c r="S680" s="72"/>
      <c r="T680" s="77">
        <v>2240</v>
      </c>
      <c r="U680" s="76" t="s">
        <v>35</v>
      </c>
      <c r="V680" s="77">
        <v>1</v>
      </c>
      <c r="W680" s="77">
        <v>5</v>
      </c>
      <c r="X680" s="77">
        <v>394</v>
      </c>
      <c r="Y680" s="78" t="s">
        <v>4167</v>
      </c>
      <c r="Z680" s="72"/>
      <c r="AA680" s="77">
        <v>2220</v>
      </c>
      <c r="AB680" s="76" t="s">
        <v>35</v>
      </c>
      <c r="AC680" s="77">
        <v>1</v>
      </c>
      <c r="AD680" s="77">
        <v>2</v>
      </c>
      <c r="AE680" s="77">
        <v>127</v>
      </c>
      <c r="AF680" s="78" t="s">
        <v>4167</v>
      </c>
      <c r="AG680" s="72"/>
      <c r="AH680" s="77">
        <v>4300157</v>
      </c>
      <c r="AI680" s="76" t="s">
        <v>52</v>
      </c>
      <c r="AJ680" s="76" t="s">
        <v>263</v>
      </c>
      <c r="AK680" t="str">
        <f>_xlfn.CONCAT(PlayerList[[#This Row],[First Name]]," ",PlayerList[[#This Row],[Surname]])</f>
        <v>Martin P Dreyer</v>
      </c>
      <c r="AM680" s="71">
        <f>PlayerList[[#This Row],[Code]]*1</f>
        <v>10460</v>
      </c>
      <c r="AN680" s="71" t="str">
        <f>VLOOKUP(PlayerList[[#This Row],[NZCF ID]],$AP$2:$AQ$3850,2,FALSE)</f>
        <v>M</v>
      </c>
      <c r="AP680" s="71">
        <v>17550</v>
      </c>
      <c r="AQ680" s="71" t="s">
        <v>29</v>
      </c>
    </row>
    <row r="681" spans="13:43" x14ac:dyDescent="0.3">
      <c r="M681" s="75">
        <v>18470</v>
      </c>
      <c r="N681" s="72" t="s">
        <v>1071</v>
      </c>
      <c r="O681" s="72" t="s">
        <v>1072</v>
      </c>
      <c r="P681" s="73" t="s">
        <v>74</v>
      </c>
      <c r="Q681" s="74">
        <v>1989</v>
      </c>
      <c r="R681" s="73" t="s">
        <v>35</v>
      </c>
      <c r="S681" s="72"/>
      <c r="T681" s="77" t="s">
        <v>34</v>
      </c>
      <c r="U681" s="76" t="s">
        <v>35</v>
      </c>
      <c r="V681" s="77" t="s">
        <v>36</v>
      </c>
      <c r="W681" s="77" t="s">
        <v>36</v>
      </c>
      <c r="X681" s="77" t="s">
        <v>37</v>
      </c>
      <c r="Y681" s="78" t="s">
        <v>38</v>
      </c>
      <c r="Z681" s="72"/>
      <c r="AA681" s="77">
        <v>1400</v>
      </c>
      <c r="AB681" s="76" t="s">
        <v>50</v>
      </c>
      <c r="AC681" s="77" t="s">
        <v>36</v>
      </c>
      <c r="AD681" s="77" t="s">
        <v>36</v>
      </c>
      <c r="AE681" s="77">
        <v>6</v>
      </c>
      <c r="AF681" s="78" t="s">
        <v>169</v>
      </c>
      <c r="AG681" s="72"/>
      <c r="AH681" s="77">
        <v>4319370</v>
      </c>
      <c r="AI681" s="76" t="s">
        <v>52</v>
      </c>
      <c r="AJ681" s="76" t="s">
        <v>36</v>
      </c>
      <c r="AK681" t="str">
        <f>_xlfn.CONCAT(PlayerList[[#This Row],[First Name]]," ",PlayerList[[#This Row],[Surname]])</f>
        <v>Anton Drokin</v>
      </c>
      <c r="AM681" s="71">
        <f>PlayerList[[#This Row],[Code]]*1</f>
        <v>18470</v>
      </c>
      <c r="AN681" s="71" t="str">
        <f>VLOOKUP(PlayerList[[#This Row],[NZCF ID]],$AP$2:$AQ$3850,2,FALSE)</f>
        <v>M</v>
      </c>
      <c r="AP681" s="71">
        <v>10460</v>
      </c>
      <c r="AQ681" s="71" t="s">
        <v>29</v>
      </c>
    </row>
    <row r="682" spans="13:43" x14ac:dyDescent="0.3">
      <c r="M682" s="75">
        <v>18378</v>
      </c>
      <c r="N682" s="72" t="s">
        <v>1073</v>
      </c>
      <c r="O682" s="72" t="s">
        <v>1052</v>
      </c>
      <c r="P682" s="73" t="s">
        <v>33</v>
      </c>
      <c r="Q682" s="74">
        <v>2012</v>
      </c>
      <c r="R682" s="73" t="s">
        <v>135</v>
      </c>
      <c r="S682" s="72"/>
      <c r="T682" s="77" t="s">
        <v>34</v>
      </c>
      <c r="U682" s="76" t="s">
        <v>35</v>
      </c>
      <c r="V682" s="77" t="s">
        <v>36</v>
      </c>
      <c r="W682" s="77" t="s">
        <v>36</v>
      </c>
      <c r="X682" s="77" t="s">
        <v>37</v>
      </c>
      <c r="Y682" s="78" t="s">
        <v>38</v>
      </c>
      <c r="Z682" s="72"/>
      <c r="AA682" s="77">
        <v>400</v>
      </c>
      <c r="AB682" s="76" t="s">
        <v>50</v>
      </c>
      <c r="AC682" s="77" t="s">
        <v>36</v>
      </c>
      <c r="AD682" s="77" t="s">
        <v>36</v>
      </c>
      <c r="AE682" s="77">
        <v>6</v>
      </c>
      <c r="AF682" s="78" t="s">
        <v>68</v>
      </c>
      <c r="AG682" s="72"/>
      <c r="AH682" s="77" t="s">
        <v>69</v>
      </c>
      <c r="AI682" s="76" t="s">
        <v>52</v>
      </c>
      <c r="AJ682" s="76" t="s">
        <v>36</v>
      </c>
      <c r="AK682" t="str">
        <f>_xlfn.CONCAT(PlayerList[[#This Row],[First Name]]," ",PlayerList[[#This Row],[Surname]])</f>
        <v>Austin Du</v>
      </c>
      <c r="AM682" s="71">
        <f>PlayerList[[#This Row],[Code]]*1</f>
        <v>18378</v>
      </c>
      <c r="AN682" s="71" t="str">
        <f>VLOOKUP(PlayerList[[#This Row],[NZCF ID]],$AP$2:$AQ$3850,2,FALSE)</f>
        <v>M</v>
      </c>
      <c r="AP682" s="71">
        <v>18470</v>
      </c>
      <c r="AQ682" s="71" t="s">
        <v>29</v>
      </c>
    </row>
    <row r="683" spans="13:43" x14ac:dyDescent="0.3">
      <c r="M683" s="75">
        <v>16604</v>
      </c>
      <c r="N683" s="72" t="s">
        <v>1073</v>
      </c>
      <c r="O683" s="72" t="s">
        <v>1074</v>
      </c>
      <c r="P683" s="73" t="s">
        <v>33</v>
      </c>
      <c r="Q683" s="74">
        <v>2008</v>
      </c>
      <c r="R683" s="73" t="s">
        <v>135</v>
      </c>
      <c r="S683" s="72"/>
      <c r="T683" s="77" t="s">
        <v>34</v>
      </c>
      <c r="U683" s="76" t="s">
        <v>35</v>
      </c>
      <c r="V683" s="77" t="s">
        <v>36</v>
      </c>
      <c r="W683" s="77" t="s">
        <v>36</v>
      </c>
      <c r="X683" s="77" t="s">
        <v>37</v>
      </c>
      <c r="Y683" s="78" t="s">
        <v>38</v>
      </c>
      <c r="Z683" s="72"/>
      <c r="AA683" s="77">
        <v>563</v>
      </c>
      <c r="AB683" s="76" t="s">
        <v>35</v>
      </c>
      <c r="AC683" s="77" t="s">
        <v>36</v>
      </c>
      <c r="AD683" s="77" t="s">
        <v>36</v>
      </c>
      <c r="AE683" s="77">
        <v>47</v>
      </c>
      <c r="AF683" s="78" t="s">
        <v>232</v>
      </c>
      <c r="AG683" s="72"/>
      <c r="AH683" s="77">
        <v>4309359</v>
      </c>
      <c r="AI683" s="76" t="s">
        <v>52</v>
      </c>
      <c r="AJ683" s="76" t="s">
        <v>36</v>
      </c>
      <c r="AK683" t="str">
        <f>_xlfn.CONCAT(PlayerList[[#This Row],[First Name]]," ",PlayerList[[#This Row],[Surname]])</f>
        <v>Devin Du</v>
      </c>
      <c r="AM683" s="71">
        <f>PlayerList[[#This Row],[Code]]*1</f>
        <v>16604</v>
      </c>
      <c r="AN683" s="71" t="str">
        <f>VLOOKUP(PlayerList[[#This Row],[NZCF ID]],$AP$2:$AQ$3850,2,FALSE)</f>
        <v>M</v>
      </c>
      <c r="AP683" s="71">
        <v>18378</v>
      </c>
      <c r="AQ683" s="71" t="s">
        <v>29</v>
      </c>
    </row>
    <row r="684" spans="13:43" x14ac:dyDescent="0.3">
      <c r="M684" s="75">
        <v>19251</v>
      </c>
      <c r="N684" s="72" t="s">
        <v>1073</v>
      </c>
      <c r="O684" s="72" t="s">
        <v>1075</v>
      </c>
      <c r="P684" s="73" t="s">
        <v>258</v>
      </c>
      <c r="Q684" s="74">
        <v>2010</v>
      </c>
      <c r="R684" s="73" t="s">
        <v>135</v>
      </c>
      <c r="S684" s="72"/>
      <c r="T684" s="77" t="s">
        <v>34</v>
      </c>
      <c r="U684" s="76" t="s">
        <v>35</v>
      </c>
      <c r="V684" s="77" t="s">
        <v>36</v>
      </c>
      <c r="W684" s="77" t="s">
        <v>36</v>
      </c>
      <c r="X684" s="77" t="s">
        <v>37</v>
      </c>
      <c r="Y684" s="78" t="s">
        <v>38</v>
      </c>
      <c r="Z684" s="72"/>
      <c r="AA684" s="77">
        <v>1139</v>
      </c>
      <c r="AB684" s="76" t="s">
        <v>50</v>
      </c>
      <c r="AC684" s="77" t="s">
        <v>36</v>
      </c>
      <c r="AD684" s="77" t="s">
        <v>36</v>
      </c>
      <c r="AE684" s="77">
        <v>9</v>
      </c>
      <c r="AF684" s="78" t="s">
        <v>96</v>
      </c>
      <c r="AG684" s="72"/>
      <c r="AH684" s="77">
        <v>8647704</v>
      </c>
      <c r="AI684" s="76" t="s">
        <v>1076</v>
      </c>
      <c r="AJ684" s="76" t="s">
        <v>36</v>
      </c>
      <c r="AK684" t="str">
        <f>_xlfn.CONCAT(PlayerList[[#This Row],[First Name]]," ",PlayerList[[#This Row],[Surname]])</f>
        <v>Jianheng Du</v>
      </c>
      <c r="AM684" s="71">
        <f>PlayerList[[#This Row],[Code]]*1</f>
        <v>19251</v>
      </c>
      <c r="AN684" s="71" t="str">
        <f>VLOOKUP(PlayerList[[#This Row],[NZCF ID]],$AP$2:$AQ$3850,2,FALSE)</f>
        <v>M</v>
      </c>
      <c r="AP684" s="71">
        <v>16604</v>
      </c>
      <c r="AQ684" s="71" t="s">
        <v>29</v>
      </c>
    </row>
    <row r="685" spans="13:43" x14ac:dyDescent="0.3">
      <c r="M685" s="75">
        <v>21118</v>
      </c>
      <c r="N685" s="72" t="s">
        <v>1073</v>
      </c>
      <c r="O685" s="72" t="s">
        <v>705</v>
      </c>
      <c r="P685" s="73" t="s">
        <v>33</v>
      </c>
      <c r="Q685" s="74">
        <v>2011</v>
      </c>
      <c r="R685" s="73" t="s">
        <v>135</v>
      </c>
      <c r="S685" s="72"/>
      <c r="T685" s="77" t="s">
        <v>34</v>
      </c>
      <c r="U685" s="76" t="s">
        <v>35</v>
      </c>
      <c r="V685" s="77" t="s">
        <v>36</v>
      </c>
      <c r="W685" s="77" t="s">
        <v>36</v>
      </c>
      <c r="X685" s="77" t="s">
        <v>37</v>
      </c>
      <c r="Y685" s="78" t="s">
        <v>38</v>
      </c>
      <c r="Z685" s="72"/>
      <c r="AA685" s="77">
        <v>607</v>
      </c>
      <c r="AB685" s="76" t="s">
        <v>50</v>
      </c>
      <c r="AC685" s="77" t="s">
        <v>36</v>
      </c>
      <c r="AD685" s="77" t="s">
        <v>36</v>
      </c>
      <c r="AE685" s="77">
        <v>6</v>
      </c>
      <c r="AF685" s="78" t="s">
        <v>173</v>
      </c>
      <c r="AG685" s="72"/>
      <c r="AH685" s="77" t="s">
        <v>69</v>
      </c>
      <c r="AI685" s="76" t="s">
        <v>52</v>
      </c>
      <c r="AJ685" s="76" t="s">
        <v>36</v>
      </c>
      <c r="AK685" t="str">
        <f>_xlfn.CONCAT(PlayerList[[#This Row],[First Name]]," ",PlayerList[[#This Row],[Surname]])</f>
        <v>Luke Du</v>
      </c>
      <c r="AM685" s="71">
        <f>PlayerList[[#This Row],[Code]]*1</f>
        <v>21118</v>
      </c>
      <c r="AN685" s="71" t="str">
        <f>VLOOKUP(PlayerList[[#This Row],[NZCF ID]],$AP$2:$AQ$3850,2,FALSE)</f>
        <v>M</v>
      </c>
      <c r="AP685" s="71">
        <v>19251</v>
      </c>
      <c r="AQ685" s="71" t="s">
        <v>29</v>
      </c>
    </row>
    <row r="686" spans="13:43" x14ac:dyDescent="0.3">
      <c r="M686" s="75">
        <v>20135</v>
      </c>
      <c r="N686" s="72" t="s">
        <v>1073</v>
      </c>
      <c r="O686" s="72" t="s">
        <v>1077</v>
      </c>
      <c r="P686" s="73" t="s">
        <v>33</v>
      </c>
      <c r="Q686" s="74">
        <v>2015</v>
      </c>
      <c r="R686" s="73" t="s">
        <v>135</v>
      </c>
      <c r="S686" s="72"/>
      <c r="T686" s="77" t="s">
        <v>34</v>
      </c>
      <c r="U686" s="76" t="s">
        <v>35</v>
      </c>
      <c r="V686" s="77" t="s">
        <v>36</v>
      </c>
      <c r="W686" s="77" t="s">
        <v>36</v>
      </c>
      <c r="X686" s="77" t="s">
        <v>37</v>
      </c>
      <c r="Y686" s="78" t="s">
        <v>38</v>
      </c>
      <c r="Z686" s="72"/>
      <c r="AA686" s="77">
        <v>488</v>
      </c>
      <c r="AB686" s="76" t="s">
        <v>50</v>
      </c>
      <c r="AC686" s="77" t="s">
        <v>36</v>
      </c>
      <c r="AD686" s="77" t="s">
        <v>36</v>
      </c>
      <c r="AE686" s="77">
        <v>12</v>
      </c>
      <c r="AF686" s="78" t="s">
        <v>84</v>
      </c>
      <c r="AG686" s="72"/>
      <c r="AH686" s="77" t="s">
        <v>69</v>
      </c>
      <c r="AI686" s="76" t="s">
        <v>52</v>
      </c>
      <c r="AJ686" s="76" t="s">
        <v>36</v>
      </c>
      <c r="AK686" t="str">
        <f>_xlfn.CONCAT(PlayerList[[#This Row],[First Name]]," ",PlayerList[[#This Row],[Surname]])</f>
        <v>Raymond Haoran Du</v>
      </c>
      <c r="AM686" s="71">
        <f>PlayerList[[#This Row],[Code]]*1</f>
        <v>20135</v>
      </c>
      <c r="AN686" s="71" t="str">
        <f>VLOOKUP(PlayerList[[#This Row],[NZCF ID]],$AP$2:$AQ$3850,2,FALSE)</f>
        <v>M</v>
      </c>
      <c r="AP686" s="71">
        <v>21118</v>
      </c>
      <c r="AQ686" s="71" t="s">
        <v>29</v>
      </c>
    </row>
    <row r="687" spans="13:43" x14ac:dyDescent="0.3">
      <c r="M687" s="75">
        <v>14050</v>
      </c>
      <c r="N687" s="72" t="s">
        <v>1078</v>
      </c>
      <c r="O687" s="72" t="s">
        <v>4244</v>
      </c>
      <c r="P687" s="73" t="s">
        <v>83</v>
      </c>
      <c r="Q687" s="74" t="s">
        <v>37</v>
      </c>
      <c r="R687" s="73" t="s">
        <v>35</v>
      </c>
      <c r="S687" s="72"/>
      <c r="T687" s="77">
        <v>1467</v>
      </c>
      <c r="U687" s="76" t="s">
        <v>35</v>
      </c>
      <c r="V687" s="77" t="s">
        <v>36</v>
      </c>
      <c r="W687" s="77" t="s">
        <v>36</v>
      </c>
      <c r="X687" s="77">
        <v>37</v>
      </c>
      <c r="Y687" s="78" t="s">
        <v>4245</v>
      </c>
      <c r="Z687" s="72"/>
      <c r="AA687" s="77">
        <v>1606</v>
      </c>
      <c r="AB687" s="76" t="s">
        <v>35</v>
      </c>
      <c r="AC687" s="77" t="s">
        <v>36</v>
      </c>
      <c r="AD687" s="77" t="s">
        <v>36</v>
      </c>
      <c r="AE687" s="77">
        <v>52</v>
      </c>
      <c r="AF687" s="78" t="s">
        <v>530</v>
      </c>
      <c r="AG687" s="72"/>
      <c r="AH687" s="77">
        <v>4302770</v>
      </c>
      <c r="AI687" s="76" t="s">
        <v>52</v>
      </c>
      <c r="AJ687" s="76" t="s">
        <v>36</v>
      </c>
      <c r="AK687" t="str">
        <f>_xlfn.CONCAT(PlayerList[[#This Row],[First Name]]," ",PlayerList[[#This Row],[Surname]])</f>
        <v>Neels Du Plessis</v>
      </c>
      <c r="AM687" s="71">
        <f>PlayerList[[#This Row],[Code]]*1</f>
        <v>14050</v>
      </c>
      <c r="AN687" s="71" t="str">
        <f>VLOOKUP(PlayerList[[#This Row],[NZCF ID]],$AP$2:$AQ$3850,2,FALSE)</f>
        <v>M</v>
      </c>
      <c r="AP687" s="71">
        <v>20135</v>
      </c>
      <c r="AQ687" s="71" t="s">
        <v>29</v>
      </c>
    </row>
    <row r="688" spans="13:43" x14ac:dyDescent="0.3">
      <c r="M688" s="75">
        <v>17595</v>
      </c>
      <c r="N688" s="72" t="s">
        <v>1079</v>
      </c>
      <c r="O688" s="72" t="s">
        <v>197</v>
      </c>
      <c r="P688" s="73" t="s">
        <v>49</v>
      </c>
      <c r="Q688" s="74">
        <v>2009</v>
      </c>
      <c r="R688" s="73" t="s">
        <v>135</v>
      </c>
      <c r="S688" s="72"/>
      <c r="T688" s="77" t="s">
        <v>34</v>
      </c>
      <c r="U688" s="76" t="s">
        <v>35</v>
      </c>
      <c r="V688" s="77" t="s">
        <v>36</v>
      </c>
      <c r="W688" s="77" t="s">
        <v>36</v>
      </c>
      <c r="X688" s="77" t="s">
        <v>37</v>
      </c>
      <c r="Y688" s="78" t="s">
        <v>38</v>
      </c>
      <c r="Z688" s="72"/>
      <c r="AA688" s="77">
        <v>999</v>
      </c>
      <c r="AB688" s="76" t="s">
        <v>50</v>
      </c>
      <c r="AC688" s="77" t="s">
        <v>36</v>
      </c>
      <c r="AD688" s="77" t="s">
        <v>36</v>
      </c>
      <c r="AE688" s="77">
        <v>11</v>
      </c>
      <c r="AF688" s="78" t="s">
        <v>39</v>
      </c>
      <c r="AG688" s="72"/>
      <c r="AH688" s="77">
        <v>4325818</v>
      </c>
      <c r="AI688" s="76" t="s">
        <v>52</v>
      </c>
      <c r="AJ688" s="76" t="s">
        <v>36</v>
      </c>
      <c r="AK688" t="str">
        <f>_xlfn.CONCAT(PlayerList[[#This Row],[First Name]]," ",PlayerList[[#This Row],[Surname]])</f>
        <v>Ethan Du Toit</v>
      </c>
      <c r="AM688" s="71">
        <f>PlayerList[[#This Row],[Code]]*1</f>
        <v>17595</v>
      </c>
      <c r="AN688" s="71" t="str">
        <f>VLOOKUP(PlayerList[[#This Row],[NZCF ID]],$AP$2:$AQ$3850,2,FALSE)</f>
        <v>M</v>
      </c>
      <c r="AP688" s="71">
        <v>14050</v>
      </c>
      <c r="AQ688" s="71" t="s">
        <v>29</v>
      </c>
    </row>
    <row r="689" spans="13:43" x14ac:dyDescent="0.3">
      <c r="M689" s="75">
        <v>17586</v>
      </c>
      <c r="N689" s="72" t="s">
        <v>1079</v>
      </c>
      <c r="O689" s="72" t="s">
        <v>433</v>
      </c>
      <c r="P689" s="73" t="s">
        <v>49</v>
      </c>
      <c r="Q689" s="74">
        <v>1969</v>
      </c>
      <c r="R689" s="73" t="s">
        <v>124</v>
      </c>
      <c r="S689" s="72"/>
      <c r="T689" s="77" t="s">
        <v>34</v>
      </c>
      <c r="U689" s="76" t="s">
        <v>35</v>
      </c>
      <c r="V689" s="77" t="s">
        <v>36</v>
      </c>
      <c r="W689" s="77" t="s">
        <v>36</v>
      </c>
      <c r="X689" s="77" t="s">
        <v>37</v>
      </c>
      <c r="Y689" s="78" t="s">
        <v>38</v>
      </c>
      <c r="Z689" s="72"/>
      <c r="AA689" s="77">
        <v>1229</v>
      </c>
      <c r="AB689" s="76" t="s">
        <v>50</v>
      </c>
      <c r="AC689" s="77" t="s">
        <v>36</v>
      </c>
      <c r="AD689" s="77" t="s">
        <v>36</v>
      </c>
      <c r="AE689" s="77">
        <v>11</v>
      </c>
      <c r="AF689" s="78" t="s">
        <v>169</v>
      </c>
      <c r="AG689" s="72"/>
      <c r="AH689" s="77">
        <v>4314808</v>
      </c>
      <c r="AI689" s="76" t="s">
        <v>52</v>
      </c>
      <c r="AJ689" s="76" t="s">
        <v>36</v>
      </c>
      <c r="AK689" t="str">
        <f>_xlfn.CONCAT(PlayerList[[#This Row],[First Name]]," ",PlayerList[[#This Row],[Surname]])</f>
        <v>Scott Du Toit</v>
      </c>
      <c r="AM689" s="71">
        <f>PlayerList[[#This Row],[Code]]*1</f>
        <v>17586</v>
      </c>
      <c r="AN689" s="71" t="str">
        <f>VLOOKUP(PlayerList[[#This Row],[NZCF ID]],$AP$2:$AQ$3850,2,FALSE)</f>
        <v>M</v>
      </c>
      <c r="AP689" s="71">
        <v>17595</v>
      </c>
      <c r="AQ689" s="71" t="s">
        <v>29</v>
      </c>
    </row>
    <row r="690" spans="13:43" x14ac:dyDescent="0.3">
      <c r="M690" s="75">
        <v>18421</v>
      </c>
      <c r="N690" s="72" t="s">
        <v>1080</v>
      </c>
      <c r="O690" s="72" t="s">
        <v>525</v>
      </c>
      <c r="P690" s="73" t="s">
        <v>885</v>
      </c>
      <c r="Q690" s="74">
        <v>2014</v>
      </c>
      <c r="R690" s="73" t="s">
        <v>135</v>
      </c>
      <c r="S690" s="72"/>
      <c r="T690" s="77" t="s">
        <v>34</v>
      </c>
      <c r="U690" s="76" t="s">
        <v>35</v>
      </c>
      <c r="V690" s="77" t="s">
        <v>36</v>
      </c>
      <c r="W690" s="77" t="s">
        <v>36</v>
      </c>
      <c r="X690" s="77" t="s">
        <v>37</v>
      </c>
      <c r="Y690" s="78" t="s">
        <v>38</v>
      </c>
      <c r="Z690" s="72"/>
      <c r="AA690" s="77">
        <v>400</v>
      </c>
      <c r="AB690" s="76" t="s">
        <v>50</v>
      </c>
      <c r="AC690" s="77" t="s">
        <v>36</v>
      </c>
      <c r="AD690" s="77" t="s">
        <v>36</v>
      </c>
      <c r="AE690" s="77">
        <v>5</v>
      </c>
      <c r="AF690" s="78" t="s">
        <v>68</v>
      </c>
      <c r="AG690" s="72"/>
      <c r="AH690" s="77" t="s">
        <v>69</v>
      </c>
      <c r="AI690" s="76" t="s">
        <v>52</v>
      </c>
      <c r="AJ690" s="76" t="s">
        <v>36</v>
      </c>
      <c r="AK690" t="str">
        <f>_xlfn.CONCAT(PlayerList[[#This Row],[First Name]]," ",PlayerList[[#This Row],[Surname]])</f>
        <v>Blake Duan</v>
      </c>
      <c r="AM690" s="71">
        <f>PlayerList[[#This Row],[Code]]*1</f>
        <v>18421</v>
      </c>
      <c r="AN690" s="71" t="str">
        <f>VLOOKUP(PlayerList[[#This Row],[NZCF ID]],$AP$2:$AQ$3850,2,FALSE)</f>
        <v>M</v>
      </c>
      <c r="AP690" s="71">
        <v>17586</v>
      </c>
      <c r="AQ690" s="71" t="s">
        <v>29</v>
      </c>
    </row>
    <row r="691" spans="13:43" x14ac:dyDescent="0.3">
      <c r="M691" s="75">
        <v>19095</v>
      </c>
      <c r="N691" s="72" t="s">
        <v>1080</v>
      </c>
      <c r="O691" s="72" t="s">
        <v>197</v>
      </c>
      <c r="P691" s="73" t="s">
        <v>33</v>
      </c>
      <c r="Q691" s="74">
        <v>2017</v>
      </c>
      <c r="R691" s="73" t="s">
        <v>135</v>
      </c>
      <c r="S691" s="72"/>
      <c r="T691" s="77" t="s">
        <v>34</v>
      </c>
      <c r="U691" s="76" t="s">
        <v>35</v>
      </c>
      <c r="V691" s="77" t="s">
        <v>36</v>
      </c>
      <c r="W691" s="77" t="s">
        <v>36</v>
      </c>
      <c r="X691" s="77" t="s">
        <v>37</v>
      </c>
      <c r="Y691" s="78" t="s">
        <v>38</v>
      </c>
      <c r="Z691" s="72"/>
      <c r="AA691" s="77">
        <v>400</v>
      </c>
      <c r="AB691" s="76" t="s">
        <v>50</v>
      </c>
      <c r="AC691" s="77" t="s">
        <v>36</v>
      </c>
      <c r="AD691" s="77" t="s">
        <v>36</v>
      </c>
      <c r="AE691" s="77">
        <v>18</v>
      </c>
      <c r="AF691" s="78" t="s">
        <v>75</v>
      </c>
      <c r="AG691" s="72"/>
      <c r="AH691" s="77" t="s">
        <v>69</v>
      </c>
      <c r="AI691" s="76" t="s">
        <v>52</v>
      </c>
      <c r="AJ691" s="76" t="s">
        <v>36</v>
      </c>
      <c r="AK691" t="str">
        <f>_xlfn.CONCAT(PlayerList[[#This Row],[First Name]]," ",PlayerList[[#This Row],[Surname]])</f>
        <v>Ethan Duan</v>
      </c>
      <c r="AM691" s="71">
        <f>PlayerList[[#This Row],[Code]]*1</f>
        <v>19095</v>
      </c>
      <c r="AN691" s="71" t="str">
        <f>VLOOKUP(PlayerList[[#This Row],[NZCF ID]],$AP$2:$AQ$3850,2,FALSE)</f>
        <v>M</v>
      </c>
      <c r="AP691" s="71">
        <v>18421</v>
      </c>
      <c r="AQ691" s="71" t="s">
        <v>29</v>
      </c>
    </row>
    <row r="692" spans="13:43" x14ac:dyDescent="0.3">
      <c r="M692" s="75">
        <v>19172</v>
      </c>
      <c r="N692" s="72" t="s">
        <v>1081</v>
      </c>
      <c r="O692" s="72" t="s">
        <v>189</v>
      </c>
      <c r="P692" s="73" t="s">
        <v>33</v>
      </c>
      <c r="Q692" s="74">
        <v>2013</v>
      </c>
      <c r="R692" s="73" t="s">
        <v>135</v>
      </c>
      <c r="S692" s="72"/>
      <c r="T692" s="77" t="s">
        <v>34</v>
      </c>
      <c r="U692" s="76" t="s">
        <v>35</v>
      </c>
      <c r="V692" s="77" t="s">
        <v>36</v>
      </c>
      <c r="W692" s="77" t="s">
        <v>36</v>
      </c>
      <c r="X692" s="77" t="s">
        <v>37</v>
      </c>
      <c r="Y692" s="78" t="s">
        <v>38</v>
      </c>
      <c r="Z692" s="72"/>
      <c r="AA692" s="77">
        <v>595</v>
      </c>
      <c r="AB692" s="76" t="s">
        <v>50</v>
      </c>
      <c r="AC692" s="77" t="s">
        <v>36</v>
      </c>
      <c r="AD692" s="77" t="s">
        <v>36</v>
      </c>
      <c r="AE692" s="77">
        <v>6</v>
      </c>
      <c r="AF692" s="78" t="s">
        <v>154</v>
      </c>
      <c r="AG692" s="72"/>
      <c r="AH692" s="77" t="s">
        <v>69</v>
      </c>
      <c r="AI692" s="76" t="s">
        <v>52</v>
      </c>
      <c r="AJ692" s="76" t="s">
        <v>36</v>
      </c>
      <c r="AK692" t="str">
        <f>_xlfn.CONCAT(PlayerList[[#This Row],[First Name]]," ",PlayerList[[#This Row],[Surname]])</f>
        <v>Liam Duckett</v>
      </c>
      <c r="AM692" s="71">
        <f>PlayerList[[#This Row],[Code]]*1</f>
        <v>19172</v>
      </c>
      <c r="AN692" s="71" t="str">
        <f>VLOOKUP(PlayerList[[#This Row],[NZCF ID]],$AP$2:$AQ$3850,2,FALSE)</f>
        <v>M</v>
      </c>
      <c r="AP692" s="71">
        <v>19095</v>
      </c>
      <c r="AQ692" s="71" t="s">
        <v>29</v>
      </c>
    </row>
    <row r="693" spans="13:43" x14ac:dyDescent="0.3">
      <c r="M693" s="75">
        <v>20795</v>
      </c>
      <c r="N693" s="72" t="s">
        <v>1082</v>
      </c>
      <c r="O693" s="72" t="s">
        <v>400</v>
      </c>
      <c r="P693" s="73" t="s">
        <v>83</v>
      </c>
      <c r="Q693" s="74">
        <v>2002</v>
      </c>
      <c r="R693" s="73" t="s">
        <v>35</v>
      </c>
      <c r="S693" s="72"/>
      <c r="T693" s="77">
        <v>1672</v>
      </c>
      <c r="U693" s="76" t="s">
        <v>50</v>
      </c>
      <c r="V693" s="77" t="s">
        <v>36</v>
      </c>
      <c r="W693" s="77" t="s">
        <v>36</v>
      </c>
      <c r="X693" s="77">
        <v>8</v>
      </c>
      <c r="Y693" s="78" t="s">
        <v>39</v>
      </c>
      <c r="Z693" s="72"/>
      <c r="AA693" s="77" t="s">
        <v>37</v>
      </c>
      <c r="AB693" s="76" t="s">
        <v>35</v>
      </c>
      <c r="AC693" s="77" t="s">
        <v>36</v>
      </c>
      <c r="AD693" s="77" t="s">
        <v>36</v>
      </c>
      <c r="AE693" s="77" t="s">
        <v>37</v>
      </c>
      <c r="AF693" s="78" t="s">
        <v>38</v>
      </c>
      <c r="AG693" s="72"/>
      <c r="AH693" s="77" t="s">
        <v>69</v>
      </c>
      <c r="AI693" s="76" t="s">
        <v>52</v>
      </c>
      <c r="AJ693" s="76" t="s">
        <v>36</v>
      </c>
      <c r="AK693" t="str">
        <f>_xlfn.CONCAT(PlayerList[[#This Row],[First Name]]," ",PlayerList[[#This Row],[Surname]])</f>
        <v>Lucas Ducoat</v>
      </c>
      <c r="AM693" s="71">
        <f>PlayerList[[#This Row],[Code]]*1</f>
        <v>20795</v>
      </c>
      <c r="AN693" s="71" t="str">
        <f>VLOOKUP(PlayerList[[#This Row],[NZCF ID]],$AP$2:$AQ$3850,2,FALSE)</f>
        <v>M</v>
      </c>
      <c r="AP693" s="71">
        <v>19172</v>
      </c>
      <c r="AQ693" s="71" t="s">
        <v>29</v>
      </c>
    </row>
    <row r="694" spans="13:43" x14ac:dyDescent="0.3">
      <c r="M694" s="75">
        <v>11173</v>
      </c>
      <c r="N694" s="72" t="s">
        <v>1083</v>
      </c>
      <c r="O694" s="72" t="s">
        <v>653</v>
      </c>
      <c r="P694" s="73" t="s">
        <v>115</v>
      </c>
      <c r="Q694" s="74">
        <v>1958</v>
      </c>
      <c r="R694" s="73" t="s">
        <v>119</v>
      </c>
      <c r="S694" s="72"/>
      <c r="T694" s="77">
        <v>1521</v>
      </c>
      <c r="U694" s="76" t="s">
        <v>35</v>
      </c>
      <c r="V694" s="77">
        <v>2</v>
      </c>
      <c r="W694" s="77">
        <v>7</v>
      </c>
      <c r="X694" s="77">
        <v>738</v>
      </c>
      <c r="Y694" s="78" t="s">
        <v>4167</v>
      </c>
      <c r="Z694" s="72"/>
      <c r="AA694" s="77">
        <v>1371</v>
      </c>
      <c r="AB694" s="76" t="s">
        <v>35</v>
      </c>
      <c r="AC694" s="77" t="s">
        <v>36</v>
      </c>
      <c r="AD694" s="77" t="s">
        <v>36</v>
      </c>
      <c r="AE694" s="77">
        <v>551</v>
      </c>
      <c r="AF694" s="78" t="s">
        <v>84</v>
      </c>
      <c r="AG694" s="72"/>
      <c r="AH694" s="77">
        <v>4300378</v>
      </c>
      <c r="AI694" s="76" t="s">
        <v>52</v>
      </c>
      <c r="AJ694" s="76" t="s">
        <v>36</v>
      </c>
      <c r="AK694" t="str">
        <f>_xlfn.CONCAT(PlayerList[[#This Row],[First Name]]," ",PlayerList[[#This Row],[Surname]])</f>
        <v>Terence Duffield</v>
      </c>
      <c r="AM694" s="71">
        <f>PlayerList[[#This Row],[Code]]*1</f>
        <v>11173</v>
      </c>
      <c r="AN694" s="71" t="str">
        <f>VLOOKUP(PlayerList[[#This Row],[NZCF ID]],$AP$2:$AQ$3850,2,FALSE)</f>
        <v>M</v>
      </c>
      <c r="AP694" s="71">
        <v>20795</v>
      </c>
      <c r="AQ694" s="71" t="s">
        <v>29</v>
      </c>
    </row>
    <row r="695" spans="13:43" x14ac:dyDescent="0.3">
      <c r="M695" s="75">
        <v>15743</v>
      </c>
      <c r="N695" s="72" t="s">
        <v>4246</v>
      </c>
      <c r="O695" s="72" t="s">
        <v>120</v>
      </c>
      <c r="P695" s="73" t="s">
        <v>354</v>
      </c>
      <c r="Q695" s="74">
        <v>2005</v>
      </c>
      <c r="R695" s="73" t="s">
        <v>135</v>
      </c>
      <c r="S695" s="72"/>
      <c r="T695" s="77">
        <v>1148</v>
      </c>
      <c r="U695" s="76" t="s">
        <v>35</v>
      </c>
      <c r="V695" s="77" t="s">
        <v>36</v>
      </c>
      <c r="W695" s="77" t="s">
        <v>36</v>
      </c>
      <c r="X695" s="77">
        <v>130</v>
      </c>
      <c r="Y695" s="78" t="s">
        <v>168</v>
      </c>
      <c r="Z695" s="72"/>
      <c r="AA695" s="77">
        <v>1079</v>
      </c>
      <c r="AB695" s="76" t="s">
        <v>35</v>
      </c>
      <c r="AC695" s="77" t="s">
        <v>36</v>
      </c>
      <c r="AD695" s="77" t="s">
        <v>36</v>
      </c>
      <c r="AE695" s="77">
        <v>146</v>
      </c>
      <c r="AF695" s="78" t="s">
        <v>168</v>
      </c>
      <c r="AG695" s="72"/>
      <c r="AH695" s="77">
        <v>4305787</v>
      </c>
      <c r="AI695" s="76" t="s">
        <v>52</v>
      </c>
      <c r="AJ695" s="76" t="s">
        <v>36</v>
      </c>
      <c r="AK695" t="str">
        <f>_xlfn.CONCAT(PlayerList[[#This Row],[First Name]]," ",PlayerList[[#This Row],[Surname]])</f>
        <v>Ryan Dukeson</v>
      </c>
      <c r="AM695" s="71">
        <f>PlayerList[[#This Row],[Code]]*1</f>
        <v>15743</v>
      </c>
      <c r="AN695" s="71" t="str">
        <f>VLOOKUP(PlayerList[[#This Row],[NZCF ID]],$AP$2:$AQ$3850,2,FALSE)</f>
        <v>M</v>
      </c>
      <c r="AP695" s="71">
        <v>11173</v>
      </c>
      <c r="AQ695" s="71" t="s">
        <v>29</v>
      </c>
    </row>
    <row r="696" spans="13:43" x14ac:dyDescent="0.3">
      <c r="M696" s="75">
        <v>17024</v>
      </c>
      <c r="N696" s="72" t="s">
        <v>1084</v>
      </c>
      <c r="O696" s="72" t="s">
        <v>1085</v>
      </c>
      <c r="P696" s="73" t="s">
        <v>49</v>
      </c>
      <c r="Q696" s="74">
        <v>2003</v>
      </c>
      <c r="R696" s="73" t="s">
        <v>35</v>
      </c>
      <c r="S696" s="72"/>
      <c r="T696" s="77" t="s">
        <v>34</v>
      </c>
      <c r="U696" s="76" t="s">
        <v>35</v>
      </c>
      <c r="V696" s="77" t="s">
        <v>36</v>
      </c>
      <c r="W696" s="77" t="s">
        <v>36</v>
      </c>
      <c r="X696" s="77" t="s">
        <v>37</v>
      </c>
      <c r="Y696" s="78" t="s">
        <v>38</v>
      </c>
      <c r="Z696" s="72"/>
      <c r="AA696" s="77">
        <v>1495</v>
      </c>
      <c r="AB696" s="76" t="s">
        <v>50</v>
      </c>
      <c r="AC696" s="77" t="s">
        <v>36</v>
      </c>
      <c r="AD696" s="77" t="s">
        <v>36</v>
      </c>
      <c r="AE696" s="77">
        <v>17</v>
      </c>
      <c r="AF696" s="78" t="s">
        <v>232</v>
      </c>
      <c r="AG696" s="72"/>
      <c r="AH696" s="77">
        <v>4308271</v>
      </c>
      <c r="AI696" s="76" t="s">
        <v>52</v>
      </c>
      <c r="AJ696" s="76" t="s">
        <v>36</v>
      </c>
      <c r="AK696" t="str">
        <f>_xlfn.CONCAT(PlayerList[[#This Row],[First Name]]," ",PlayerList[[#This Row],[Surname]])</f>
        <v>Finley Duncan</v>
      </c>
      <c r="AM696" s="71">
        <f>PlayerList[[#This Row],[Code]]*1</f>
        <v>17024</v>
      </c>
      <c r="AN696" s="71" t="str">
        <f>VLOOKUP(PlayerList[[#This Row],[NZCF ID]],$AP$2:$AQ$3850,2,FALSE)</f>
        <v>M</v>
      </c>
      <c r="AP696" s="71">
        <v>15743</v>
      </c>
      <c r="AQ696" s="71" t="s">
        <v>29</v>
      </c>
    </row>
    <row r="697" spans="13:43" x14ac:dyDescent="0.3">
      <c r="M697" s="75">
        <v>17022</v>
      </c>
      <c r="N697" s="72" t="s">
        <v>1084</v>
      </c>
      <c r="O697" s="72" t="s">
        <v>89</v>
      </c>
      <c r="P697" s="73" t="s">
        <v>49</v>
      </c>
      <c r="Q697" s="74">
        <v>2005</v>
      </c>
      <c r="R697" s="73" t="s">
        <v>135</v>
      </c>
      <c r="S697" s="72"/>
      <c r="T697" s="77" t="s">
        <v>34</v>
      </c>
      <c r="U697" s="76" t="s">
        <v>35</v>
      </c>
      <c r="V697" s="77" t="s">
        <v>36</v>
      </c>
      <c r="W697" s="77" t="s">
        <v>36</v>
      </c>
      <c r="X697" s="77" t="s">
        <v>37</v>
      </c>
      <c r="Y697" s="78" t="s">
        <v>38</v>
      </c>
      <c r="Z697" s="72"/>
      <c r="AA697" s="77">
        <v>1609</v>
      </c>
      <c r="AB697" s="76" t="s">
        <v>35</v>
      </c>
      <c r="AC697" s="77" t="s">
        <v>36</v>
      </c>
      <c r="AD697" s="77" t="s">
        <v>36</v>
      </c>
      <c r="AE697" s="77">
        <v>30</v>
      </c>
      <c r="AF697" s="78" t="s">
        <v>169</v>
      </c>
      <c r="AG697" s="72"/>
      <c r="AH697" s="77">
        <v>4308280</v>
      </c>
      <c r="AI697" s="76" t="s">
        <v>52</v>
      </c>
      <c r="AJ697" s="76" t="s">
        <v>36</v>
      </c>
      <c r="AK697" t="str">
        <f>_xlfn.CONCAT(PlayerList[[#This Row],[First Name]]," ",PlayerList[[#This Row],[Surname]])</f>
        <v>William Duncan</v>
      </c>
      <c r="AM697" s="71">
        <f>PlayerList[[#This Row],[Code]]*1</f>
        <v>17022</v>
      </c>
      <c r="AN697" s="71" t="str">
        <f>VLOOKUP(PlayerList[[#This Row],[NZCF ID]],$AP$2:$AQ$3850,2,FALSE)</f>
        <v>M</v>
      </c>
      <c r="AP697" s="71">
        <v>17024</v>
      </c>
      <c r="AQ697" s="71" t="s">
        <v>29</v>
      </c>
    </row>
    <row r="698" spans="13:43" x14ac:dyDescent="0.3">
      <c r="M698" s="75">
        <v>14039</v>
      </c>
      <c r="N698" s="72" t="s">
        <v>1086</v>
      </c>
      <c r="O698" s="72" t="s">
        <v>1040</v>
      </c>
      <c r="P698" s="73" t="s">
        <v>74</v>
      </c>
      <c r="Q698" s="74">
        <v>1970</v>
      </c>
      <c r="R698" s="73" t="s">
        <v>124</v>
      </c>
      <c r="S698" s="72"/>
      <c r="T698" s="77">
        <v>2000</v>
      </c>
      <c r="U698" s="76" t="s">
        <v>35</v>
      </c>
      <c r="V698" s="77" t="s">
        <v>36</v>
      </c>
      <c r="W698" s="77" t="s">
        <v>36</v>
      </c>
      <c r="X698" s="77">
        <v>612</v>
      </c>
      <c r="Y698" s="78" t="s">
        <v>150</v>
      </c>
      <c r="Z698" s="72"/>
      <c r="AA698" s="77">
        <v>1890</v>
      </c>
      <c r="AB698" s="76" t="s">
        <v>35</v>
      </c>
      <c r="AC698" s="77" t="s">
        <v>36</v>
      </c>
      <c r="AD698" s="77" t="s">
        <v>36</v>
      </c>
      <c r="AE698" s="77">
        <v>243</v>
      </c>
      <c r="AF698" s="78" t="s">
        <v>173</v>
      </c>
      <c r="AG698" s="72"/>
      <c r="AH698" s="77">
        <v>4302052</v>
      </c>
      <c r="AI698" s="76" t="s">
        <v>52</v>
      </c>
      <c r="AJ698" s="76" t="s">
        <v>263</v>
      </c>
      <c r="AK698" t="str">
        <f>_xlfn.CONCAT(PlayerList[[#This Row],[First Name]]," ",PlayerList[[#This Row],[Surname]])</f>
        <v>John Duneas</v>
      </c>
      <c r="AM698" s="71">
        <f>PlayerList[[#This Row],[Code]]*1</f>
        <v>14039</v>
      </c>
      <c r="AN698" s="71" t="str">
        <f>VLOOKUP(PlayerList[[#This Row],[NZCF ID]],$AP$2:$AQ$3850,2,FALSE)</f>
        <v>M</v>
      </c>
      <c r="AP698" s="71">
        <v>17022</v>
      </c>
      <c r="AQ698" s="71" t="s">
        <v>29</v>
      </c>
    </row>
    <row r="699" spans="13:43" x14ac:dyDescent="0.3">
      <c r="M699" s="75">
        <v>17089</v>
      </c>
      <c r="N699" s="72" t="s">
        <v>1087</v>
      </c>
      <c r="O699" s="72" t="s">
        <v>1088</v>
      </c>
      <c r="P699" s="73" t="s">
        <v>83</v>
      </c>
      <c r="Q699" s="74">
        <v>2004</v>
      </c>
      <c r="R699" s="73" t="s">
        <v>35</v>
      </c>
      <c r="S699" s="72"/>
      <c r="T699" s="77">
        <v>1224</v>
      </c>
      <c r="U699" s="76" t="s">
        <v>35</v>
      </c>
      <c r="V699" s="77" t="s">
        <v>36</v>
      </c>
      <c r="W699" s="77" t="s">
        <v>36</v>
      </c>
      <c r="X699" s="77">
        <v>46</v>
      </c>
      <c r="Y699" s="78" t="s">
        <v>90</v>
      </c>
      <c r="Z699" s="72"/>
      <c r="AA699" s="77">
        <v>1487</v>
      </c>
      <c r="AB699" s="76" t="s">
        <v>50</v>
      </c>
      <c r="AC699" s="77" t="s">
        <v>36</v>
      </c>
      <c r="AD699" s="77" t="s">
        <v>36</v>
      </c>
      <c r="AE699" s="77">
        <v>14</v>
      </c>
      <c r="AF699" s="78" t="s">
        <v>90</v>
      </c>
      <c r="AG699" s="72"/>
      <c r="AH699" s="77" t="s">
        <v>69</v>
      </c>
      <c r="AI699" s="76" t="s">
        <v>52</v>
      </c>
      <c r="AJ699" s="76" t="s">
        <v>36</v>
      </c>
      <c r="AK699" t="str">
        <f>_xlfn.CONCAT(PlayerList[[#This Row],[First Name]]," ",PlayerList[[#This Row],[Surname]])</f>
        <v>Rafe Dunlop</v>
      </c>
      <c r="AM699" s="71">
        <f>PlayerList[[#This Row],[Code]]*1</f>
        <v>17089</v>
      </c>
      <c r="AN699" s="71" t="str">
        <f>VLOOKUP(PlayerList[[#This Row],[NZCF ID]],$AP$2:$AQ$3850,2,FALSE)</f>
        <v>M</v>
      </c>
      <c r="AP699" s="71">
        <v>14039</v>
      </c>
      <c r="AQ699" s="71" t="s">
        <v>29</v>
      </c>
    </row>
    <row r="700" spans="13:43" x14ac:dyDescent="0.3">
      <c r="M700" s="75">
        <v>10558</v>
      </c>
      <c r="N700" s="72" t="s">
        <v>1089</v>
      </c>
      <c r="O700" s="72" t="s">
        <v>529</v>
      </c>
      <c r="P700" s="73" t="s">
        <v>83</v>
      </c>
      <c r="Q700" s="74">
        <v>1969</v>
      </c>
      <c r="R700" s="73" t="s">
        <v>124</v>
      </c>
      <c r="S700" s="72"/>
      <c r="T700" s="77">
        <v>1982</v>
      </c>
      <c r="U700" s="76" t="s">
        <v>35</v>
      </c>
      <c r="V700" s="77" t="s">
        <v>36</v>
      </c>
      <c r="W700" s="77" t="s">
        <v>36</v>
      </c>
      <c r="X700" s="77">
        <v>498</v>
      </c>
      <c r="Y700" s="78" t="s">
        <v>105</v>
      </c>
      <c r="Z700" s="72"/>
      <c r="AA700" s="77">
        <v>1929</v>
      </c>
      <c r="AB700" s="76" t="s">
        <v>35</v>
      </c>
      <c r="AC700" s="77" t="s">
        <v>36</v>
      </c>
      <c r="AD700" s="77" t="s">
        <v>36</v>
      </c>
      <c r="AE700" s="77">
        <v>78</v>
      </c>
      <c r="AF700" s="78" t="s">
        <v>1090</v>
      </c>
      <c r="AG700" s="72"/>
      <c r="AH700" s="77">
        <v>4301102</v>
      </c>
      <c r="AI700" s="76" t="s">
        <v>52</v>
      </c>
      <c r="AJ700" s="76" t="s">
        <v>36</v>
      </c>
      <c r="AK700" t="str">
        <f>_xlfn.CONCAT(PlayerList[[#This Row],[First Name]]," ",PlayerList[[#This Row],[Surname]])</f>
        <v>Paul Dunn</v>
      </c>
      <c r="AM700" s="71">
        <f>PlayerList[[#This Row],[Code]]*1</f>
        <v>10558</v>
      </c>
      <c r="AN700" s="71" t="str">
        <f>VLOOKUP(PlayerList[[#This Row],[NZCF ID]],$AP$2:$AQ$3850,2,FALSE)</f>
        <v>M</v>
      </c>
      <c r="AP700" s="71">
        <v>17089</v>
      </c>
      <c r="AQ700" s="71" t="s">
        <v>29</v>
      </c>
    </row>
    <row r="701" spans="13:43" x14ac:dyDescent="0.3">
      <c r="M701" s="75">
        <v>17616</v>
      </c>
      <c r="N701" s="72" t="s">
        <v>1091</v>
      </c>
      <c r="O701" s="72" t="s">
        <v>301</v>
      </c>
      <c r="P701" s="73" t="s">
        <v>33</v>
      </c>
      <c r="Q701" s="74">
        <v>2003</v>
      </c>
      <c r="R701" s="73" t="s">
        <v>35</v>
      </c>
      <c r="S701" s="72"/>
      <c r="T701" s="77" t="s">
        <v>34</v>
      </c>
      <c r="U701" s="76" t="s">
        <v>35</v>
      </c>
      <c r="V701" s="77" t="s">
        <v>36</v>
      </c>
      <c r="W701" s="77" t="s">
        <v>36</v>
      </c>
      <c r="X701" s="77" t="s">
        <v>37</v>
      </c>
      <c r="Y701" s="78" t="s">
        <v>38</v>
      </c>
      <c r="Z701" s="72"/>
      <c r="AA701" s="77">
        <v>607</v>
      </c>
      <c r="AB701" s="76" t="s">
        <v>50</v>
      </c>
      <c r="AC701" s="77" t="s">
        <v>36</v>
      </c>
      <c r="AD701" s="77" t="s">
        <v>36</v>
      </c>
      <c r="AE701" s="77">
        <v>5</v>
      </c>
      <c r="AF701" s="78" t="s">
        <v>232</v>
      </c>
      <c r="AG701" s="72"/>
      <c r="AH701" s="77">
        <v>4314883</v>
      </c>
      <c r="AI701" s="76" t="s">
        <v>52</v>
      </c>
      <c r="AJ701" s="76" t="s">
        <v>36</v>
      </c>
      <c r="AK701" t="str">
        <f>_xlfn.CONCAT(PlayerList[[#This Row],[First Name]]," ",PlayerList[[#This Row],[Surname]])</f>
        <v>Tyler Dunseath</v>
      </c>
      <c r="AM701" s="71">
        <f>PlayerList[[#This Row],[Code]]*1</f>
        <v>17616</v>
      </c>
      <c r="AN701" s="71" t="str">
        <f>VLOOKUP(PlayerList[[#This Row],[NZCF ID]],$AP$2:$AQ$3850,2,FALSE)</f>
        <v>M</v>
      </c>
      <c r="AP701" s="71">
        <v>10558</v>
      </c>
      <c r="AQ701" s="71" t="s">
        <v>29</v>
      </c>
    </row>
    <row r="702" spans="13:43" x14ac:dyDescent="0.3">
      <c r="M702" s="75">
        <v>16200</v>
      </c>
      <c r="N702" s="72" t="s">
        <v>1092</v>
      </c>
      <c r="O702" s="72" t="s">
        <v>1093</v>
      </c>
      <c r="P702" s="73" t="s">
        <v>33</v>
      </c>
      <c r="Q702" s="74">
        <v>1987</v>
      </c>
      <c r="R702" s="73" t="s">
        <v>35</v>
      </c>
      <c r="S702" s="72"/>
      <c r="T702" s="77" t="s">
        <v>34</v>
      </c>
      <c r="U702" s="76" t="s">
        <v>35</v>
      </c>
      <c r="V702" s="77" t="s">
        <v>36</v>
      </c>
      <c r="W702" s="77" t="s">
        <v>36</v>
      </c>
      <c r="X702" s="77" t="s">
        <v>37</v>
      </c>
      <c r="Y702" s="78" t="s">
        <v>38</v>
      </c>
      <c r="Z702" s="72"/>
      <c r="AA702" s="77">
        <v>1770</v>
      </c>
      <c r="AB702" s="76" t="s">
        <v>35</v>
      </c>
      <c r="AC702" s="77" t="s">
        <v>36</v>
      </c>
      <c r="AD702" s="77" t="s">
        <v>36</v>
      </c>
      <c r="AE702" s="77">
        <v>48</v>
      </c>
      <c r="AF702" s="78" t="s">
        <v>39</v>
      </c>
      <c r="AG702" s="72"/>
      <c r="AH702" s="77">
        <v>5114080</v>
      </c>
      <c r="AI702" s="76" t="s">
        <v>1094</v>
      </c>
      <c r="AJ702" s="76" t="s">
        <v>36</v>
      </c>
      <c r="AK702" t="str">
        <f>_xlfn.CONCAT(PlayerList[[#This Row],[First Name]]," ",PlayerList[[#This Row],[Surname]])</f>
        <v>Luis Angel Duran Rubalcava</v>
      </c>
      <c r="AM702" s="71">
        <f>PlayerList[[#This Row],[Code]]*1</f>
        <v>16200</v>
      </c>
      <c r="AN702" s="71" t="str">
        <f>VLOOKUP(PlayerList[[#This Row],[NZCF ID]],$AP$2:$AQ$3850,2,FALSE)</f>
        <v>M</v>
      </c>
      <c r="AP702" s="71">
        <v>17616</v>
      </c>
      <c r="AQ702" s="71" t="s">
        <v>29</v>
      </c>
    </row>
    <row r="703" spans="13:43" x14ac:dyDescent="0.3">
      <c r="M703" s="75">
        <v>18947</v>
      </c>
      <c r="N703" s="72" t="s">
        <v>1095</v>
      </c>
      <c r="O703" s="72" t="s">
        <v>1096</v>
      </c>
      <c r="P703" s="73" t="s">
        <v>83</v>
      </c>
      <c r="Q703" s="74" t="s">
        <v>37</v>
      </c>
      <c r="R703" s="73" t="s">
        <v>35</v>
      </c>
      <c r="S703" s="72"/>
      <c r="T703" s="77">
        <v>991</v>
      </c>
      <c r="U703" s="76" t="s">
        <v>50</v>
      </c>
      <c r="V703" s="77" t="s">
        <v>36</v>
      </c>
      <c r="W703" s="77" t="s">
        <v>36</v>
      </c>
      <c r="X703" s="77">
        <v>6</v>
      </c>
      <c r="Y703" s="78" t="s">
        <v>154</v>
      </c>
      <c r="Z703" s="72"/>
      <c r="AA703" s="77" t="s">
        <v>37</v>
      </c>
      <c r="AB703" s="76" t="s">
        <v>35</v>
      </c>
      <c r="AC703" s="77" t="s">
        <v>36</v>
      </c>
      <c r="AD703" s="77" t="s">
        <v>36</v>
      </c>
      <c r="AE703" s="77" t="s">
        <v>37</v>
      </c>
      <c r="AF703" s="78" t="s">
        <v>38</v>
      </c>
      <c r="AG703" s="72"/>
      <c r="AH703" s="77" t="s">
        <v>69</v>
      </c>
      <c r="AI703" s="76" t="s">
        <v>52</v>
      </c>
      <c r="AJ703" s="76" t="s">
        <v>36</v>
      </c>
      <c r="AK703" t="str">
        <f>_xlfn.CONCAT(PlayerList[[#This Row],[First Name]]," ",PlayerList[[#This Row],[Surname]])</f>
        <v>Rishay Dutt</v>
      </c>
      <c r="AM703" s="71">
        <f>PlayerList[[#This Row],[Code]]*1</f>
        <v>18947</v>
      </c>
      <c r="AN703" s="71" t="str">
        <f>VLOOKUP(PlayerList[[#This Row],[NZCF ID]],$AP$2:$AQ$3850,2,FALSE)</f>
        <v>M</v>
      </c>
      <c r="AP703" s="71">
        <v>16200</v>
      </c>
      <c r="AQ703" s="71" t="s">
        <v>29</v>
      </c>
    </row>
    <row r="704" spans="13:43" x14ac:dyDescent="0.3">
      <c r="M704" s="75">
        <v>21160</v>
      </c>
      <c r="N704" s="72" t="s">
        <v>1097</v>
      </c>
      <c r="O704" s="72" t="s">
        <v>1098</v>
      </c>
      <c r="P704" s="73" t="s">
        <v>161</v>
      </c>
      <c r="Q704" s="74">
        <v>2016</v>
      </c>
      <c r="R704" s="73" t="s">
        <v>135</v>
      </c>
      <c r="S704" s="72"/>
      <c r="T704" s="77">
        <v>1133</v>
      </c>
      <c r="U704" s="76" t="s">
        <v>50</v>
      </c>
      <c r="V704" s="77" t="s">
        <v>36</v>
      </c>
      <c r="W704" s="77" t="s">
        <v>36</v>
      </c>
      <c r="X704" s="77">
        <v>5</v>
      </c>
      <c r="Y704" s="78" t="s">
        <v>84</v>
      </c>
      <c r="Z704" s="72"/>
      <c r="AA704" s="77" t="s">
        <v>37</v>
      </c>
      <c r="AB704" s="76" t="s">
        <v>35</v>
      </c>
      <c r="AC704" s="77" t="s">
        <v>36</v>
      </c>
      <c r="AD704" s="77" t="s">
        <v>36</v>
      </c>
      <c r="AE704" s="77" t="s">
        <v>37</v>
      </c>
      <c r="AF704" s="78" t="s">
        <v>38</v>
      </c>
      <c r="AG704" s="72"/>
      <c r="AH704" s="77" t="s">
        <v>69</v>
      </c>
      <c r="AI704" s="76" t="s">
        <v>52</v>
      </c>
      <c r="AJ704" s="76" t="s">
        <v>36</v>
      </c>
      <c r="AK704" t="str">
        <f>_xlfn.CONCAT(PlayerList[[#This Row],[First Name]]," ",PlayerList[[#This Row],[Surname]])</f>
        <v>Dante Eade</v>
      </c>
      <c r="AM704" s="71">
        <f>PlayerList[[#This Row],[Code]]*1</f>
        <v>21160</v>
      </c>
      <c r="AN704" s="71" t="str">
        <f>VLOOKUP(PlayerList[[#This Row],[NZCF ID]],$AP$2:$AQ$3850,2,FALSE)</f>
        <v>M</v>
      </c>
      <c r="AP704" s="71">
        <v>18947</v>
      </c>
      <c r="AQ704" s="71" t="s">
        <v>29</v>
      </c>
    </row>
    <row r="705" spans="13:43" x14ac:dyDescent="0.3">
      <c r="M705" s="75">
        <v>12070</v>
      </c>
      <c r="N705" s="72" t="s">
        <v>1097</v>
      </c>
      <c r="O705" s="72" t="s">
        <v>1048</v>
      </c>
      <c r="P705" s="73" t="s">
        <v>74</v>
      </c>
      <c r="Q705" s="74">
        <v>1957</v>
      </c>
      <c r="R705" s="73" t="s">
        <v>119</v>
      </c>
      <c r="S705" s="72"/>
      <c r="T705" s="77">
        <v>1593</v>
      </c>
      <c r="U705" s="76" t="s">
        <v>35</v>
      </c>
      <c r="V705" s="77" t="s">
        <v>36</v>
      </c>
      <c r="W705" s="77" t="s">
        <v>36</v>
      </c>
      <c r="X705" s="77">
        <v>951</v>
      </c>
      <c r="Y705" s="78" t="s">
        <v>105</v>
      </c>
      <c r="Z705" s="72"/>
      <c r="AA705" s="77">
        <v>1555</v>
      </c>
      <c r="AB705" s="76" t="s">
        <v>35</v>
      </c>
      <c r="AC705" s="77" t="s">
        <v>36</v>
      </c>
      <c r="AD705" s="77" t="s">
        <v>36</v>
      </c>
      <c r="AE705" s="77">
        <v>446</v>
      </c>
      <c r="AF705" s="78" t="s">
        <v>169</v>
      </c>
      <c r="AG705" s="72"/>
      <c r="AH705" s="77">
        <v>4302060</v>
      </c>
      <c r="AI705" s="76" t="s">
        <v>52</v>
      </c>
      <c r="AJ705" s="76" t="s">
        <v>364</v>
      </c>
      <c r="AK705" t="str">
        <f>_xlfn.CONCAT(PlayerList[[#This Row],[First Name]]," ",PlayerList[[#This Row],[Surname]])</f>
        <v>Don Eade</v>
      </c>
      <c r="AM705" s="71">
        <f>PlayerList[[#This Row],[Code]]*1</f>
        <v>12070</v>
      </c>
      <c r="AN705" s="71" t="str">
        <f>VLOOKUP(PlayerList[[#This Row],[NZCF ID]],$AP$2:$AQ$3850,2,FALSE)</f>
        <v>M</v>
      </c>
      <c r="AP705" s="71">
        <v>21160</v>
      </c>
      <c r="AQ705" s="71" t="s">
        <v>29</v>
      </c>
    </row>
    <row r="706" spans="13:43" x14ac:dyDescent="0.3">
      <c r="M706" s="75">
        <v>18871</v>
      </c>
      <c r="N706" s="72" t="s">
        <v>1097</v>
      </c>
      <c r="O706" s="72" t="s">
        <v>1099</v>
      </c>
      <c r="P706" s="73" t="s">
        <v>33</v>
      </c>
      <c r="Q706" s="74">
        <v>2007</v>
      </c>
      <c r="R706" s="73" t="s">
        <v>135</v>
      </c>
      <c r="S706" s="72"/>
      <c r="T706" s="77" t="s">
        <v>34</v>
      </c>
      <c r="U706" s="76" t="s">
        <v>35</v>
      </c>
      <c r="V706" s="77" t="s">
        <v>36</v>
      </c>
      <c r="W706" s="77" t="s">
        <v>36</v>
      </c>
      <c r="X706" s="77" t="s">
        <v>37</v>
      </c>
      <c r="Y706" s="78" t="s">
        <v>38</v>
      </c>
      <c r="Z706" s="72"/>
      <c r="AA706" s="77">
        <v>1004</v>
      </c>
      <c r="AB706" s="76" t="s">
        <v>50</v>
      </c>
      <c r="AC706" s="77" t="s">
        <v>36</v>
      </c>
      <c r="AD706" s="77" t="s">
        <v>36</v>
      </c>
      <c r="AE706" s="77">
        <v>6</v>
      </c>
      <c r="AF706" s="78" t="s">
        <v>173</v>
      </c>
      <c r="AG706" s="72"/>
      <c r="AH706" s="77" t="s">
        <v>69</v>
      </c>
      <c r="AI706" s="76" t="s">
        <v>52</v>
      </c>
      <c r="AJ706" s="76" t="s">
        <v>36</v>
      </c>
      <c r="AK706" t="str">
        <f>_xlfn.CONCAT(PlayerList[[#This Row],[First Name]]," ",PlayerList[[#This Row],[Surname]])</f>
        <v>Lynkon Eade</v>
      </c>
      <c r="AM706" s="71">
        <f>PlayerList[[#This Row],[Code]]*1</f>
        <v>18871</v>
      </c>
      <c r="AN706" s="71" t="str">
        <f>VLOOKUP(PlayerList[[#This Row],[NZCF ID]],$AP$2:$AQ$3850,2,FALSE)</f>
        <v>M</v>
      </c>
      <c r="AP706" s="71">
        <v>12070</v>
      </c>
      <c r="AQ706" s="71" t="s">
        <v>29</v>
      </c>
    </row>
    <row r="707" spans="13:43" x14ac:dyDescent="0.3">
      <c r="M707" s="75">
        <v>14937</v>
      </c>
      <c r="N707" s="72" t="s">
        <v>4247</v>
      </c>
      <c r="O707" s="72" t="s">
        <v>581</v>
      </c>
      <c r="P707" s="73" t="s">
        <v>178</v>
      </c>
      <c r="Q707" s="74">
        <v>1981</v>
      </c>
      <c r="R707" s="73" t="s">
        <v>35</v>
      </c>
      <c r="S707" s="72"/>
      <c r="T707" s="77">
        <v>1573</v>
      </c>
      <c r="U707" s="76" t="s">
        <v>35</v>
      </c>
      <c r="V707" s="77" t="s">
        <v>36</v>
      </c>
      <c r="W707" s="77" t="s">
        <v>36</v>
      </c>
      <c r="X707" s="77">
        <v>33</v>
      </c>
      <c r="Y707" s="78" t="s">
        <v>910</v>
      </c>
      <c r="Z707" s="72"/>
      <c r="AA707" s="77">
        <v>1473</v>
      </c>
      <c r="AB707" s="76" t="s">
        <v>35</v>
      </c>
      <c r="AC707" s="77" t="s">
        <v>36</v>
      </c>
      <c r="AD707" s="77" t="s">
        <v>36</v>
      </c>
      <c r="AE707" s="77">
        <v>30</v>
      </c>
      <c r="AF707" s="78" t="s">
        <v>896</v>
      </c>
      <c r="AG707" s="72"/>
      <c r="AH707" s="77">
        <v>4307461</v>
      </c>
      <c r="AI707" s="76" t="s">
        <v>52</v>
      </c>
      <c r="AJ707" s="76" t="s">
        <v>36</v>
      </c>
      <c r="AK707" t="str">
        <f>_xlfn.CONCAT(PlayerList[[#This Row],[First Name]]," ",PlayerList[[#This Row],[Surname]])</f>
        <v>Damian Eades</v>
      </c>
      <c r="AM707" s="71">
        <f>PlayerList[[#This Row],[Code]]*1</f>
        <v>14937</v>
      </c>
      <c r="AN707" s="71" t="str">
        <f>VLOOKUP(PlayerList[[#This Row],[NZCF ID]],$AP$2:$AQ$3850,2,FALSE)</f>
        <v>M</v>
      </c>
      <c r="AP707" s="71">
        <v>18871</v>
      </c>
      <c r="AQ707" s="71" t="s">
        <v>29</v>
      </c>
    </row>
    <row r="708" spans="13:43" x14ac:dyDescent="0.3">
      <c r="M708" s="75">
        <v>18543</v>
      </c>
      <c r="N708" s="72" t="s">
        <v>1100</v>
      </c>
      <c r="O708" s="72" t="s">
        <v>705</v>
      </c>
      <c r="P708" s="73" t="s">
        <v>33</v>
      </c>
      <c r="Q708" s="74">
        <v>2010</v>
      </c>
      <c r="R708" s="73" t="s">
        <v>135</v>
      </c>
      <c r="S708" s="72"/>
      <c r="T708" s="77" t="s">
        <v>34</v>
      </c>
      <c r="U708" s="76" t="s">
        <v>35</v>
      </c>
      <c r="V708" s="77" t="s">
        <v>36</v>
      </c>
      <c r="W708" s="77" t="s">
        <v>36</v>
      </c>
      <c r="X708" s="77" t="s">
        <v>37</v>
      </c>
      <c r="Y708" s="78" t="s">
        <v>38</v>
      </c>
      <c r="Z708" s="72"/>
      <c r="AA708" s="77">
        <v>430</v>
      </c>
      <c r="AB708" s="76" t="s">
        <v>50</v>
      </c>
      <c r="AC708" s="77" t="s">
        <v>36</v>
      </c>
      <c r="AD708" s="77" t="s">
        <v>36</v>
      </c>
      <c r="AE708" s="77">
        <v>6</v>
      </c>
      <c r="AF708" s="78" t="s">
        <v>51</v>
      </c>
      <c r="AG708" s="72"/>
      <c r="AH708" s="77" t="s">
        <v>69</v>
      </c>
      <c r="AI708" s="76" t="s">
        <v>52</v>
      </c>
      <c r="AJ708" s="76" t="s">
        <v>36</v>
      </c>
      <c r="AK708" t="str">
        <f>_xlfn.CONCAT(PlayerList[[#This Row],[First Name]]," ",PlayerList[[#This Row],[Surname]])</f>
        <v>Luke Eagar</v>
      </c>
      <c r="AM708" s="71">
        <f>PlayerList[[#This Row],[Code]]*1</f>
        <v>18543</v>
      </c>
      <c r="AN708" s="71" t="str">
        <f>VLOOKUP(PlayerList[[#This Row],[NZCF ID]],$AP$2:$AQ$3850,2,FALSE)</f>
        <v>M</v>
      </c>
      <c r="AP708" s="71">
        <v>14937</v>
      </c>
      <c r="AQ708" s="71" t="s">
        <v>29</v>
      </c>
    </row>
    <row r="709" spans="13:43" x14ac:dyDescent="0.3">
      <c r="M709" s="75">
        <v>18607</v>
      </c>
      <c r="N709" s="72" t="s">
        <v>1101</v>
      </c>
      <c r="O709" s="72" t="s">
        <v>298</v>
      </c>
      <c r="P709" s="73" t="s">
        <v>49</v>
      </c>
      <c r="Q709" s="74">
        <v>2011</v>
      </c>
      <c r="R709" s="73" t="s">
        <v>135</v>
      </c>
      <c r="S709" s="72"/>
      <c r="T709" s="77" t="s">
        <v>34</v>
      </c>
      <c r="U709" s="76" t="s">
        <v>35</v>
      </c>
      <c r="V709" s="77" t="s">
        <v>36</v>
      </c>
      <c r="W709" s="77" t="s">
        <v>36</v>
      </c>
      <c r="X709" s="77" t="s">
        <v>37</v>
      </c>
      <c r="Y709" s="78" t="s">
        <v>38</v>
      </c>
      <c r="Z709" s="72"/>
      <c r="AA709" s="77">
        <v>453</v>
      </c>
      <c r="AB709" s="76" t="s">
        <v>50</v>
      </c>
      <c r="AC709" s="77" t="s">
        <v>36</v>
      </c>
      <c r="AD709" s="77" t="s">
        <v>36</v>
      </c>
      <c r="AE709" s="77">
        <v>7</v>
      </c>
      <c r="AF709" s="78" t="s">
        <v>51</v>
      </c>
      <c r="AG709" s="72"/>
      <c r="AH709" s="77" t="s">
        <v>69</v>
      </c>
      <c r="AI709" s="76" t="s">
        <v>52</v>
      </c>
      <c r="AJ709" s="76" t="s">
        <v>36</v>
      </c>
      <c r="AK709" t="str">
        <f>_xlfn.CONCAT(PlayerList[[#This Row],[First Name]]," ",PlayerList[[#This Row],[Surname]])</f>
        <v>Edward Eagle</v>
      </c>
      <c r="AM709" s="71">
        <f>PlayerList[[#This Row],[Code]]*1</f>
        <v>18607</v>
      </c>
      <c r="AN709" s="71" t="str">
        <f>VLOOKUP(PlayerList[[#This Row],[NZCF ID]],$AP$2:$AQ$3850,2,FALSE)</f>
        <v>M</v>
      </c>
      <c r="AP709" s="71">
        <v>18543</v>
      </c>
      <c r="AQ709" s="71" t="s">
        <v>29</v>
      </c>
    </row>
    <row r="710" spans="13:43" x14ac:dyDescent="0.3">
      <c r="M710" s="75">
        <v>18605</v>
      </c>
      <c r="N710" s="72" t="s">
        <v>1101</v>
      </c>
      <c r="O710" s="72" t="s">
        <v>1102</v>
      </c>
      <c r="P710" s="73" t="s">
        <v>49</v>
      </c>
      <c r="Q710" s="74">
        <v>2010</v>
      </c>
      <c r="R710" s="73" t="s">
        <v>135</v>
      </c>
      <c r="S710" s="72"/>
      <c r="T710" s="77" t="s">
        <v>34</v>
      </c>
      <c r="U710" s="76" t="s">
        <v>35</v>
      </c>
      <c r="V710" s="77" t="s">
        <v>36</v>
      </c>
      <c r="W710" s="77" t="s">
        <v>36</v>
      </c>
      <c r="X710" s="77" t="s">
        <v>37</v>
      </c>
      <c r="Y710" s="78" t="s">
        <v>38</v>
      </c>
      <c r="Z710" s="72"/>
      <c r="AA710" s="77">
        <v>403</v>
      </c>
      <c r="AB710" s="76" t="s">
        <v>50</v>
      </c>
      <c r="AC710" s="77" t="s">
        <v>36</v>
      </c>
      <c r="AD710" s="77" t="s">
        <v>36</v>
      </c>
      <c r="AE710" s="77">
        <v>7</v>
      </c>
      <c r="AF710" s="78" t="s">
        <v>51</v>
      </c>
      <c r="AG710" s="72"/>
      <c r="AH710" s="77" t="s">
        <v>69</v>
      </c>
      <c r="AI710" s="76" t="s">
        <v>52</v>
      </c>
      <c r="AJ710" s="76" t="s">
        <v>36</v>
      </c>
      <c r="AK710" t="str">
        <f>_xlfn.CONCAT(PlayerList[[#This Row],[First Name]]," ",PlayerList[[#This Row],[Surname]])</f>
        <v>Martin Eagle</v>
      </c>
      <c r="AM710" s="71">
        <f>PlayerList[[#This Row],[Code]]*1</f>
        <v>18605</v>
      </c>
      <c r="AN710" s="71" t="str">
        <f>VLOOKUP(PlayerList[[#This Row],[NZCF ID]],$AP$2:$AQ$3850,2,FALSE)</f>
        <v>M</v>
      </c>
      <c r="AP710" s="71">
        <v>18607</v>
      </c>
      <c r="AQ710" s="71" t="s">
        <v>29</v>
      </c>
    </row>
    <row r="711" spans="13:43" x14ac:dyDescent="0.3">
      <c r="M711" s="75">
        <v>18578</v>
      </c>
      <c r="N711" s="72" t="s">
        <v>1101</v>
      </c>
      <c r="O711" s="72" t="s">
        <v>1103</v>
      </c>
      <c r="P711" s="73" t="s">
        <v>33</v>
      </c>
      <c r="Q711" s="74">
        <v>1980</v>
      </c>
      <c r="R711" s="73" t="s">
        <v>35</v>
      </c>
      <c r="S711" s="72"/>
      <c r="T711" s="77" t="s">
        <v>34</v>
      </c>
      <c r="U711" s="76" t="s">
        <v>35</v>
      </c>
      <c r="V711" s="77" t="s">
        <v>36</v>
      </c>
      <c r="W711" s="77" t="s">
        <v>36</v>
      </c>
      <c r="X711" s="77" t="s">
        <v>37</v>
      </c>
      <c r="Y711" s="78" t="s">
        <v>38</v>
      </c>
      <c r="Z711" s="72"/>
      <c r="AA711" s="77">
        <v>525</v>
      </c>
      <c r="AB711" s="76" t="s">
        <v>50</v>
      </c>
      <c r="AC711" s="77" t="s">
        <v>36</v>
      </c>
      <c r="AD711" s="77" t="s">
        <v>36</v>
      </c>
      <c r="AE711" s="77">
        <v>5</v>
      </c>
      <c r="AF711" s="78" t="s">
        <v>51</v>
      </c>
      <c r="AG711" s="72"/>
      <c r="AH711" s="77">
        <v>4319664</v>
      </c>
      <c r="AI711" s="76" t="s">
        <v>52</v>
      </c>
      <c r="AJ711" s="76" t="s">
        <v>36</v>
      </c>
      <c r="AK711" t="str">
        <f>_xlfn.CONCAT(PlayerList[[#This Row],[First Name]]," ",PlayerList[[#This Row],[Surname]])</f>
        <v>Tim Eagle</v>
      </c>
      <c r="AM711" s="71">
        <f>PlayerList[[#This Row],[Code]]*1</f>
        <v>18578</v>
      </c>
      <c r="AN711" s="71" t="str">
        <f>VLOOKUP(PlayerList[[#This Row],[NZCF ID]],$AP$2:$AQ$3850,2,FALSE)</f>
        <v>M</v>
      </c>
      <c r="AP711" s="71">
        <v>18605</v>
      </c>
      <c r="AQ711" s="71" t="s">
        <v>29</v>
      </c>
    </row>
    <row r="712" spans="13:43" x14ac:dyDescent="0.3">
      <c r="M712" s="75">
        <v>18606</v>
      </c>
      <c r="N712" s="72" t="s">
        <v>1101</v>
      </c>
      <c r="O712" s="72" t="s">
        <v>1104</v>
      </c>
      <c r="P712" s="73" t="s">
        <v>49</v>
      </c>
      <c r="Q712" s="74">
        <v>2013</v>
      </c>
      <c r="R712" s="73" t="s">
        <v>135</v>
      </c>
      <c r="S712" s="72"/>
      <c r="T712" s="77" t="s">
        <v>34</v>
      </c>
      <c r="U712" s="76" t="s">
        <v>35</v>
      </c>
      <c r="V712" s="77" t="s">
        <v>36</v>
      </c>
      <c r="W712" s="77" t="s">
        <v>36</v>
      </c>
      <c r="X712" s="77" t="s">
        <v>37</v>
      </c>
      <c r="Y712" s="78" t="s">
        <v>38</v>
      </c>
      <c r="Z712" s="72"/>
      <c r="AA712" s="77">
        <v>400</v>
      </c>
      <c r="AB712" s="76" t="s">
        <v>50</v>
      </c>
      <c r="AC712" s="77" t="s">
        <v>36</v>
      </c>
      <c r="AD712" s="77" t="s">
        <v>36</v>
      </c>
      <c r="AE712" s="77">
        <v>7</v>
      </c>
      <c r="AF712" s="78" t="s">
        <v>51</v>
      </c>
      <c r="AG712" s="72"/>
      <c r="AH712" s="77" t="s">
        <v>69</v>
      </c>
      <c r="AI712" s="76" t="s">
        <v>52</v>
      </c>
      <c r="AJ712" s="76" t="s">
        <v>36</v>
      </c>
      <c r="AK712" t="str">
        <f>_xlfn.CONCAT(PlayerList[[#This Row],[First Name]]," ",PlayerList[[#This Row],[Surname]])</f>
        <v>Violet Eagle</v>
      </c>
      <c r="AM712" s="71">
        <f>PlayerList[[#This Row],[Code]]*1</f>
        <v>18606</v>
      </c>
      <c r="AN712" s="71" t="str">
        <f>VLOOKUP(PlayerList[[#This Row],[NZCF ID]],$AP$2:$AQ$3850,2,FALSE)</f>
        <v>F</v>
      </c>
      <c r="AP712" s="71">
        <v>18578</v>
      </c>
      <c r="AQ712" s="71" t="s">
        <v>29</v>
      </c>
    </row>
    <row r="713" spans="13:43" x14ac:dyDescent="0.3">
      <c r="M713" s="75">
        <v>10783</v>
      </c>
      <c r="N713" s="72" t="s">
        <v>1105</v>
      </c>
      <c r="O713" s="72" t="s">
        <v>1106</v>
      </c>
      <c r="P713" s="73" t="s">
        <v>49</v>
      </c>
      <c r="Q713" s="74">
        <v>1939</v>
      </c>
      <c r="R713" s="73" t="s">
        <v>119</v>
      </c>
      <c r="S713" s="72"/>
      <c r="T713" s="77">
        <v>1717</v>
      </c>
      <c r="U713" s="76" t="s">
        <v>35</v>
      </c>
      <c r="V713" s="77">
        <v>1</v>
      </c>
      <c r="W713" s="77">
        <v>6</v>
      </c>
      <c r="X713" s="77">
        <v>25</v>
      </c>
      <c r="Y713" s="78" t="s">
        <v>4167</v>
      </c>
      <c r="Z713" s="72"/>
      <c r="AA713" s="77">
        <v>1494</v>
      </c>
      <c r="AB713" s="76" t="s">
        <v>35</v>
      </c>
      <c r="AC713" s="77" t="s">
        <v>36</v>
      </c>
      <c r="AD713" s="77" t="s">
        <v>36</v>
      </c>
      <c r="AE713" s="77">
        <v>35</v>
      </c>
      <c r="AF713" s="78" t="s">
        <v>39</v>
      </c>
      <c r="AG713" s="72"/>
      <c r="AH713" s="77">
        <v>4308344</v>
      </c>
      <c r="AI713" s="76" t="s">
        <v>52</v>
      </c>
      <c r="AJ713" s="76" t="s">
        <v>36</v>
      </c>
      <c r="AK713" t="str">
        <f>_xlfn.CONCAT(PlayerList[[#This Row],[First Name]]," ",PlayerList[[#This Row],[Surname]])</f>
        <v>Michael R W Earle</v>
      </c>
      <c r="AM713" s="71">
        <f>PlayerList[[#This Row],[Code]]*1</f>
        <v>10783</v>
      </c>
      <c r="AN713" s="71" t="str">
        <f>VLOOKUP(PlayerList[[#This Row],[NZCF ID]],$AP$2:$AQ$3850,2,FALSE)</f>
        <v>M</v>
      </c>
      <c r="AP713" s="71">
        <v>18606</v>
      </c>
      <c r="AQ713" s="71" t="s">
        <v>45</v>
      </c>
    </row>
    <row r="714" spans="13:43" x14ac:dyDescent="0.3">
      <c r="M714" s="75">
        <v>20141</v>
      </c>
      <c r="N714" s="72" t="s">
        <v>1107</v>
      </c>
      <c r="O714" s="72" t="s">
        <v>208</v>
      </c>
      <c r="P714" s="73" t="s">
        <v>33</v>
      </c>
      <c r="Q714" s="74">
        <v>2000</v>
      </c>
      <c r="R714" s="73" t="s">
        <v>35</v>
      </c>
      <c r="S714" s="72"/>
      <c r="T714" s="77">
        <v>563</v>
      </c>
      <c r="U714" s="76" t="s">
        <v>50</v>
      </c>
      <c r="V714" s="77" t="s">
        <v>36</v>
      </c>
      <c r="W714" s="77" t="s">
        <v>36</v>
      </c>
      <c r="X714" s="77">
        <v>5</v>
      </c>
      <c r="Y714" s="78" t="s">
        <v>75</v>
      </c>
      <c r="Z714" s="72"/>
      <c r="AA714" s="77" t="s">
        <v>37</v>
      </c>
      <c r="AB714" s="76" t="s">
        <v>35</v>
      </c>
      <c r="AC714" s="77" t="s">
        <v>36</v>
      </c>
      <c r="AD714" s="77" t="s">
        <v>36</v>
      </c>
      <c r="AE714" s="77" t="s">
        <v>37</v>
      </c>
      <c r="AF714" s="78" t="s">
        <v>38</v>
      </c>
      <c r="AG714" s="72"/>
      <c r="AH714" s="77">
        <v>4326652</v>
      </c>
      <c r="AI714" s="76" t="s">
        <v>52</v>
      </c>
      <c r="AJ714" s="76" t="s">
        <v>36</v>
      </c>
      <c r="AK714" t="str">
        <f>_xlfn.CONCAT(PlayerList[[#This Row],[First Name]]," ",PlayerList[[#This Row],[Surname]])</f>
        <v>Alexander Eastabrook</v>
      </c>
      <c r="AM714" s="71">
        <f>PlayerList[[#This Row],[Code]]*1</f>
        <v>20141</v>
      </c>
      <c r="AN714" s="71" t="str">
        <f>VLOOKUP(PlayerList[[#This Row],[NZCF ID]],$AP$2:$AQ$3850,2,FALSE)</f>
        <v>M</v>
      </c>
      <c r="AP714" s="71">
        <v>10783</v>
      </c>
      <c r="AQ714" s="71" t="s">
        <v>29</v>
      </c>
    </row>
    <row r="715" spans="13:43" x14ac:dyDescent="0.3">
      <c r="M715" s="75">
        <v>17737</v>
      </c>
      <c r="N715" s="72" t="s">
        <v>1108</v>
      </c>
      <c r="O715" s="72" t="s">
        <v>1109</v>
      </c>
      <c r="P715" s="73" t="s">
        <v>83</v>
      </c>
      <c r="Q715" s="74" t="s">
        <v>37</v>
      </c>
      <c r="R715" s="73" t="s">
        <v>35</v>
      </c>
      <c r="S715" s="72"/>
      <c r="T715" s="77">
        <v>1457</v>
      </c>
      <c r="U715" s="76" t="s">
        <v>50</v>
      </c>
      <c r="V715" s="77" t="s">
        <v>36</v>
      </c>
      <c r="W715" s="77" t="s">
        <v>36</v>
      </c>
      <c r="X715" s="77">
        <v>3</v>
      </c>
      <c r="Y715" s="78" t="s">
        <v>105</v>
      </c>
      <c r="Z715" s="72"/>
      <c r="AA715" s="77" t="s">
        <v>37</v>
      </c>
      <c r="AB715" s="76" t="s">
        <v>35</v>
      </c>
      <c r="AC715" s="77" t="s">
        <v>36</v>
      </c>
      <c r="AD715" s="77" t="s">
        <v>36</v>
      </c>
      <c r="AE715" s="77" t="s">
        <v>37</v>
      </c>
      <c r="AF715" s="78" t="s">
        <v>38</v>
      </c>
      <c r="AG715" s="72"/>
      <c r="AH715" s="77" t="s">
        <v>69</v>
      </c>
      <c r="AI715" s="76" t="s">
        <v>52</v>
      </c>
      <c r="AJ715" s="76" t="s">
        <v>36</v>
      </c>
      <c r="AK715" t="str">
        <f>_xlfn.CONCAT(PlayerList[[#This Row],[First Name]]," ",PlayerList[[#This Row],[Surname]])</f>
        <v>Dannin Eccles</v>
      </c>
      <c r="AM715" s="71">
        <f>PlayerList[[#This Row],[Code]]*1</f>
        <v>17737</v>
      </c>
      <c r="AN715" s="71" t="str">
        <f>VLOOKUP(PlayerList[[#This Row],[NZCF ID]],$AP$2:$AQ$3850,2,FALSE)</f>
        <v>M</v>
      </c>
      <c r="AP715" s="71">
        <v>20141</v>
      </c>
      <c r="AQ715" s="71" t="s">
        <v>29</v>
      </c>
    </row>
    <row r="716" spans="13:43" x14ac:dyDescent="0.3">
      <c r="M716" s="75">
        <v>17512</v>
      </c>
      <c r="N716" s="72" t="s">
        <v>1108</v>
      </c>
      <c r="O716" s="72" t="s">
        <v>1040</v>
      </c>
      <c r="P716" s="73" t="s">
        <v>426</v>
      </c>
      <c r="Q716" s="74">
        <v>2001</v>
      </c>
      <c r="R716" s="73" t="s">
        <v>35</v>
      </c>
      <c r="S716" s="72"/>
      <c r="T716" s="77">
        <v>1629</v>
      </c>
      <c r="U716" s="76" t="s">
        <v>50</v>
      </c>
      <c r="V716" s="77" t="s">
        <v>36</v>
      </c>
      <c r="W716" s="77" t="s">
        <v>36</v>
      </c>
      <c r="X716" s="77">
        <v>16</v>
      </c>
      <c r="Y716" s="78" t="s">
        <v>105</v>
      </c>
      <c r="Z716" s="72"/>
      <c r="AA716" s="77">
        <v>1610</v>
      </c>
      <c r="AB716" s="76" t="s">
        <v>35</v>
      </c>
      <c r="AC716" s="77" t="s">
        <v>36</v>
      </c>
      <c r="AD716" s="77" t="s">
        <v>36</v>
      </c>
      <c r="AE716" s="77">
        <v>27</v>
      </c>
      <c r="AF716" s="78" t="s">
        <v>90</v>
      </c>
      <c r="AG716" s="72"/>
      <c r="AH716" s="77" t="s">
        <v>69</v>
      </c>
      <c r="AI716" s="76" t="s">
        <v>52</v>
      </c>
      <c r="AJ716" s="76" t="s">
        <v>36</v>
      </c>
      <c r="AK716" t="str">
        <f>_xlfn.CONCAT(PlayerList[[#This Row],[First Name]]," ",PlayerList[[#This Row],[Surname]])</f>
        <v>John Eccles</v>
      </c>
      <c r="AM716" s="71">
        <f>PlayerList[[#This Row],[Code]]*1</f>
        <v>17512</v>
      </c>
      <c r="AN716" s="71" t="str">
        <f>VLOOKUP(PlayerList[[#This Row],[NZCF ID]],$AP$2:$AQ$3850,2,FALSE)</f>
        <v>M</v>
      </c>
      <c r="AP716" s="71">
        <v>17737</v>
      </c>
      <c r="AQ716" s="71" t="s">
        <v>29</v>
      </c>
    </row>
    <row r="717" spans="13:43" x14ac:dyDescent="0.3">
      <c r="M717" s="75">
        <v>19560</v>
      </c>
      <c r="N717" s="72" t="s">
        <v>1110</v>
      </c>
      <c r="O717" s="72" t="s">
        <v>914</v>
      </c>
      <c r="P717" s="73" t="s">
        <v>127</v>
      </c>
      <c r="Q717" s="74">
        <v>1997</v>
      </c>
      <c r="R717" s="73" t="s">
        <v>35</v>
      </c>
      <c r="S717" s="72"/>
      <c r="T717" s="77" t="s">
        <v>34</v>
      </c>
      <c r="U717" s="76" t="s">
        <v>35</v>
      </c>
      <c r="V717" s="77" t="s">
        <v>36</v>
      </c>
      <c r="W717" s="77" t="s">
        <v>36</v>
      </c>
      <c r="X717" s="77" t="s">
        <v>37</v>
      </c>
      <c r="Y717" s="78" t="s">
        <v>38</v>
      </c>
      <c r="Z717" s="72"/>
      <c r="AA717" s="77">
        <v>1007</v>
      </c>
      <c r="AB717" s="76" t="s">
        <v>50</v>
      </c>
      <c r="AC717" s="77" t="s">
        <v>36</v>
      </c>
      <c r="AD717" s="77" t="s">
        <v>36</v>
      </c>
      <c r="AE717" s="77">
        <v>6</v>
      </c>
      <c r="AF717" s="78" t="s">
        <v>281</v>
      </c>
      <c r="AG717" s="72"/>
      <c r="AH717" s="77">
        <v>4324501</v>
      </c>
      <c r="AI717" s="76" t="s">
        <v>52</v>
      </c>
      <c r="AJ717" s="76" t="s">
        <v>36</v>
      </c>
      <c r="AK717" t="str">
        <f>_xlfn.CONCAT(PlayerList[[#This Row],[First Name]]," ",PlayerList[[#This Row],[Surname]])</f>
        <v>Nick Eden</v>
      </c>
      <c r="AM717" s="71">
        <f>PlayerList[[#This Row],[Code]]*1</f>
        <v>19560</v>
      </c>
      <c r="AN717" s="71" t="str">
        <f>VLOOKUP(PlayerList[[#This Row],[NZCF ID]],$AP$2:$AQ$3850,2,FALSE)</f>
        <v>M</v>
      </c>
      <c r="AP717" s="71">
        <v>17512</v>
      </c>
      <c r="AQ717" s="71" t="s">
        <v>29</v>
      </c>
    </row>
    <row r="718" spans="13:43" x14ac:dyDescent="0.3">
      <c r="M718" s="75">
        <v>19173</v>
      </c>
      <c r="N718" s="72" t="s">
        <v>1111</v>
      </c>
      <c r="O718" s="72" t="s">
        <v>1058</v>
      </c>
      <c r="P718" s="73" t="s">
        <v>33</v>
      </c>
      <c r="Q718" s="74">
        <v>2010</v>
      </c>
      <c r="R718" s="73" t="s">
        <v>135</v>
      </c>
      <c r="S718" s="72"/>
      <c r="T718" s="77" t="s">
        <v>34</v>
      </c>
      <c r="U718" s="76" t="s">
        <v>35</v>
      </c>
      <c r="V718" s="77" t="s">
        <v>36</v>
      </c>
      <c r="W718" s="77" t="s">
        <v>36</v>
      </c>
      <c r="X718" s="77" t="s">
        <v>37</v>
      </c>
      <c r="Y718" s="78" t="s">
        <v>38</v>
      </c>
      <c r="Z718" s="72"/>
      <c r="AA718" s="77">
        <v>609</v>
      </c>
      <c r="AB718" s="76" t="s">
        <v>50</v>
      </c>
      <c r="AC718" s="77" t="s">
        <v>36</v>
      </c>
      <c r="AD718" s="77" t="s">
        <v>36</v>
      </c>
      <c r="AE718" s="77">
        <v>6</v>
      </c>
      <c r="AF718" s="78" t="s">
        <v>154</v>
      </c>
      <c r="AG718" s="72"/>
      <c r="AH718" s="77" t="s">
        <v>69</v>
      </c>
      <c r="AI718" s="76" t="s">
        <v>52</v>
      </c>
      <c r="AJ718" s="76" t="s">
        <v>36</v>
      </c>
      <c r="AK718" t="str">
        <f>_xlfn.CONCAT(PlayerList[[#This Row],[First Name]]," ",PlayerList[[#This Row],[Surname]])</f>
        <v>Max Edge</v>
      </c>
      <c r="AM718" s="71">
        <f>PlayerList[[#This Row],[Code]]*1</f>
        <v>19173</v>
      </c>
      <c r="AN718" s="71" t="str">
        <f>VLOOKUP(PlayerList[[#This Row],[NZCF ID]],$AP$2:$AQ$3850,2,FALSE)</f>
        <v>M</v>
      </c>
      <c r="AP718" s="71">
        <v>19560</v>
      </c>
      <c r="AQ718" s="71" t="s">
        <v>29</v>
      </c>
    </row>
    <row r="719" spans="13:43" x14ac:dyDescent="0.3">
      <c r="M719" s="75">
        <v>17545</v>
      </c>
      <c r="N719" s="72" t="s">
        <v>1113</v>
      </c>
      <c r="O719" s="72" t="s">
        <v>1114</v>
      </c>
      <c r="P719" s="73" t="s">
        <v>33</v>
      </c>
      <c r="Q719" s="74">
        <v>1973</v>
      </c>
      <c r="R719" s="73" t="s">
        <v>124</v>
      </c>
      <c r="S719" s="72"/>
      <c r="T719" s="77" t="s">
        <v>34</v>
      </c>
      <c r="U719" s="76" t="s">
        <v>35</v>
      </c>
      <c r="V719" s="77" t="s">
        <v>36</v>
      </c>
      <c r="W719" s="77" t="s">
        <v>36</v>
      </c>
      <c r="X719" s="77" t="s">
        <v>37</v>
      </c>
      <c r="Y719" s="78" t="s">
        <v>38</v>
      </c>
      <c r="Z719" s="72"/>
      <c r="AA719" s="77">
        <v>947</v>
      </c>
      <c r="AB719" s="76" t="s">
        <v>50</v>
      </c>
      <c r="AC719" s="77" t="s">
        <v>36</v>
      </c>
      <c r="AD719" s="77" t="s">
        <v>36</v>
      </c>
      <c r="AE719" s="77">
        <v>7</v>
      </c>
      <c r="AF719" s="78" t="s">
        <v>209</v>
      </c>
      <c r="AG719" s="72"/>
      <c r="AH719" s="77">
        <v>4314336</v>
      </c>
      <c r="AI719" s="76" t="s">
        <v>52</v>
      </c>
      <c r="AJ719" s="76" t="s">
        <v>36</v>
      </c>
      <c r="AK719" t="str">
        <f>_xlfn.CONCAT(PlayerList[[#This Row],[First Name]]," ",PlayerList[[#This Row],[Surname]])</f>
        <v>Mike Edison</v>
      </c>
      <c r="AM719" s="71">
        <f>PlayerList[[#This Row],[Code]]*1</f>
        <v>17545</v>
      </c>
      <c r="AN719" s="71" t="str">
        <f>VLOOKUP(PlayerList[[#This Row],[NZCF ID]],$AP$2:$AQ$3850,2,FALSE)</f>
        <v>M</v>
      </c>
      <c r="AP719" s="71">
        <v>19173</v>
      </c>
      <c r="AQ719" s="71" t="s">
        <v>29</v>
      </c>
    </row>
    <row r="720" spans="13:43" x14ac:dyDescent="0.3">
      <c r="M720" s="75">
        <v>17128</v>
      </c>
      <c r="N720" s="72" t="s">
        <v>1115</v>
      </c>
      <c r="O720" s="72" t="s">
        <v>396</v>
      </c>
      <c r="P720" s="73" t="s">
        <v>252</v>
      </c>
      <c r="Q720" s="74">
        <v>1980</v>
      </c>
      <c r="R720" s="73" t="s">
        <v>35</v>
      </c>
      <c r="S720" s="72"/>
      <c r="T720" s="77">
        <v>1156</v>
      </c>
      <c r="U720" s="76" t="s">
        <v>35</v>
      </c>
      <c r="V720" s="77">
        <v>1</v>
      </c>
      <c r="W720" s="77">
        <v>8</v>
      </c>
      <c r="X720" s="77">
        <v>61</v>
      </c>
      <c r="Y720" s="78" t="s">
        <v>4167</v>
      </c>
      <c r="Z720" s="72"/>
      <c r="AA720" s="77">
        <v>1090</v>
      </c>
      <c r="AB720" s="76" t="s">
        <v>35</v>
      </c>
      <c r="AC720" s="77">
        <v>1</v>
      </c>
      <c r="AD720" s="77">
        <v>3</v>
      </c>
      <c r="AE720" s="77">
        <v>27</v>
      </c>
      <c r="AF720" s="78" t="s">
        <v>4167</v>
      </c>
      <c r="AG720" s="72"/>
      <c r="AH720" s="77" t="s">
        <v>69</v>
      </c>
      <c r="AI720" s="76" t="s">
        <v>52</v>
      </c>
      <c r="AJ720" s="76" t="s">
        <v>36</v>
      </c>
      <c r="AK720" t="str">
        <f>_xlfn.CONCAT(PlayerList[[#This Row],[First Name]]," ",PlayerList[[#This Row],[Surname]])</f>
        <v>Joshua Edmonds</v>
      </c>
      <c r="AM720" s="71">
        <f>PlayerList[[#This Row],[Code]]*1</f>
        <v>17128</v>
      </c>
      <c r="AN720" s="71" t="str">
        <f>VLOOKUP(PlayerList[[#This Row],[NZCF ID]],$AP$2:$AQ$3850,2,FALSE)</f>
        <v>M</v>
      </c>
      <c r="AP720" s="71">
        <v>17545</v>
      </c>
      <c r="AQ720" s="71" t="s">
        <v>29</v>
      </c>
    </row>
    <row r="721" spans="13:43" x14ac:dyDescent="0.3">
      <c r="M721" s="75">
        <v>11365</v>
      </c>
      <c r="N721" s="72" t="s">
        <v>1115</v>
      </c>
      <c r="O721" s="72" t="s">
        <v>226</v>
      </c>
      <c r="P721" s="73" t="s">
        <v>167</v>
      </c>
      <c r="Q721" s="74">
        <v>1975</v>
      </c>
      <c r="R721" s="73" t="s">
        <v>124</v>
      </c>
      <c r="S721" s="72"/>
      <c r="T721" s="77">
        <v>1815</v>
      </c>
      <c r="U721" s="76" t="s">
        <v>35</v>
      </c>
      <c r="V721" s="77" t="s">
        <v>36</v>
      </c>
      <c r="W721" s="77" t="s">
        <v>36</v>
      </c>
      <c r="X721" s="77">
        <v>136</v>
      </c>
      <c r="Y721" s="78" t="s">
        <v>68</v>
      </c>
      <c r="Z721" s="72"/>
      <c r="AA721" s="77">
        <v>1584</v>
      </c>
      <c r="AB721" s="76" t="s">
        <v>35</v>
      </c>
      <c r="AC721" s="77" t="s">
        <v>36</v>
      </c>
      <c r="AD721" s="77" t="s">
        <v>36</v>
      </c>
      <c r="AE721" s="77">
        <v>29</v>
      </c>
      <c r="AF721" s="78" t="s">
        <v>219</v>
      </c>
      <c r="AG721" s="72"/>
      <c r="AH721" s="77">
        <v>4317823</v>
      </c>
      <c r="AI721" s="76" t="s">
        <v>52</v>
      </c>
      <c r="AJ721" s="76" t="s">
        <v>36</v>
      </c>
      <c r="AK721" t="str">
        <f>_xlfn.CONCAT(PlayerList[[#This Row],[First Name]]," ",PlayerList[[#This Row],[Surname]])</f>
        <v>Matthew Edmonds</v>
      </c>
      <c r="AM721" s="71">
        <f>PlayerList[[#This Row],[Code]]*1</f>
        <v>11365</v>
      </c>
      <c r="AN721" s="71" t="str">
        <f>VLOOKUP(PlayerList[[#This Row],[NZCF ID]],$AP$2:$AQ$3850,2,FALSE)</f>
        <v>M</v>
      </c>
      <c r="AP721" s="71">
        <v>17128</v>
      </c>
      <c r="AQ721" s="71" t="s">
        <v>29</v>
      </c>
    </row>
    <row r="722" spans="13:43" x14ac:dyDescent="0.3">
      <c r="M722" s="75">
        <v>20388</v>
      </c>
      <c r="N722" s="72" t="s">
        <v>1116</v>
      </c>
      <c r="O722" s="72" t="s">
        <v>1117</v>
      </c>
      <c r="P722" s="73" t="s">
        <v>115</v>
      </c>
      <c r="Q722" s="74">
        <v>2007</v>
      </c>
      <c r="R722" s="73" t="s">
        <v>135</v>
      </c>
      <c r="S722" s="72"/>
      <c r="T722" s="77">
        <v>1742</v>
      </c>
      <c r="U722" s="76" t="s">
        <v>50</v>
      </c>
      <c r="V722" s="77" t="s">
        <v>36</v>
      </c>
      <c r="W722" s="77" t="s">
        <v>36</v>
      </c>
      <c r="X722" s="77">
        <v>19</v>
      </c>
      <c r="Y722" s="78" t="s">
        <v>60</v>
      </c>
      <c r="Z722" s="72"/>
      <c r="AA722" s="77">
        <v>1748</v>
      </c>
      <c r="AB722" s="76" t="s">
        <v>35</v>
      </c>
      <c r="AC722" s="77" t="s">
        <v>36</v>
      </c>
      <c r="AD722" s="77" t="s">
        <v>36</v>
      </c>
      <c r="AE722" s="77">
        <v>35</v>
      </c>
      <c r="AF722" s="78" t="s">
        <v>84</v>
      </c>
      <c r="AG722" s="72"/>
      <c r="AH722" s="77">
        <v>4329147</v>
      </c>
      <c r="AI722" s="76" t="s">
        <v>52</v>
      </c>
      <c r="AJ722" s="76" t="s">
        <v>36</v>
      </c>
      <c r="AK722" t="str">
        <f>_xlfn.CONCAT(PlayerList[[#This Row],[First Name]]," ",PlayerList[[#This Row],[Surname]])</f>
        <v>Mark Griffin Edwards</v>
      </c>
      <c r="AM722" s="71">
        <f>PlayerList[[#This Row],[Code]]*1</f>
        <v>20388</v>
      </c>
      <c r="AN722" s="71" t="str">
        <f>VLOOKUP(PlayerList[[#This Row],[NZCF ID]],$AP$2:$AQ$3850,2,FALSE)</f>
        <v>M</v>
      </c>
      <c r="AP722" s="71">
        <v>11365</v>
      </c>
      <c r="AQ722" s="71" t="s">
        <v>29</v>
      </c>
    </row>
    <row r="723" spans="13:43" x14ac:dyDescent="0.3">
      <c r="M723" s="75">
        <v>16749</v>
      </c>
      <c r="N723" s="72" t="s">
        <v>1116</v>
      </c>
      <c r="O723" s="72" t="s">
        <v>1118</v>
      </c>
      <c r="P723" s="73" t="s">
        <v>161</v>
      </c>
      <c r="Q723" s="74">
        <v>2007</v>
      </c>
      <c r="R723" s="73" t="s">
        <v>135</v>
      </c>
      <c r="S723" s="72"/>
      <c r="T723" s="77">
        <v>847</v>
      </c>
      <c r="U723" s="76" t="s">
        <v>35</v>
      </c>
      <c r="V723" s="77" t="s">
        <v>36</v>
      </c>
      <c r="W723" s="77" t="s">
        <v>36</v>
      </c>
      <c r="X723" s="77">
        <v>24</v>
      </c>
      <c r="Y723" s="78" t="s">
        <v>673</v>
      </c>
      <c r="Z723" s="72"/>
      <c r="AA723" s="77">
        <v>1208</v>
      </c>
      <c r="AB723" s="76" t="s">
        <v>35</v>
      </c>
      <c r="AC723" s="77" t="s">
        <v>36</v>
      </c>
      <c r="AD723" s="77" t="s">
        <v>36</v>
      </c>
      <c r="AE723" s="77">
        <v>26</v>
      </c>
      <c r="AF723" s="78" t="s">
        <v>209</v>
      </c>
      <c r="AG723" s="72"/>
      <c r="AH723" s="77" t="s">
        <v>69</v>
      </c>
      <c r="AI723" s="76" t="s">
        <v>52</v>
      </c>
      <c r="AJ723" s="76" t="s">
        <v>36</v>
      </c>
      <c r="AK723" t="str">
        <f>_xlfn.CONCAT(PlayerList[[#This Row],[First Name]]," ",PlayerList[[#This Row],[Surname]])</f>
        <v>Savannah Edwards</v>
      </c>
      <c r="AM723" s="71">
        <f>PlayerList[[#This Row],[Code]]*1</f>
        <v>16749</v>
      </c>
      <c r="AN723" s="71" t="str">
        <f>VLOOKUP(PlayerList[[#This Row],[NZCF ID]],$AP$2:$AQ$3850,2,FALSE)</f>
        <v>F</v>
      </c>
      <c r="AP723" s="71">
        <v>20388</v>
      </c>
      <c r="AQ723" s="71" t="s">
        <v>29</v>
      </c>
    </row>
    <row r="724" spans="13:43" x14ac:dyDescent="0.3">
      <c r="M724" s="75">
        <v>17496</v>
      </c>
      <c r="N724" s="72" t="s">
        <v>1119</v>
      </c>
      <c r="O724" s="72" t="s">
        <v>1120</v>
      </c>
      <c r="P724" s="73" t="s">
        <v>74</v>
      </c>
      <c r="Q724" s="74">
        <v>2011</v>
      </c>
      <c r="R724" s="73" t="s">
        <v>135</v>
      </c>
      <c r="S724" s="72"/>
      <c r="T724" s="77">
        <v>1220</v>
      </c>
      <c r="U724" s="76" t="s">
        <v>50</v>
      </c>
      <c r="V724" s="77" t="s">
        <v>36</v>
      </c>
      <c r="W724" s="77" t="s">
        <v>36</v>
      </c>
      <c r="X724" s="77">
        <v>18</v>
      </c>
      <c r="Y724" s="78" t="s">
        <v>281</v>
      </c>
      <c r="Z724" s="72"/>
      <c r="AA724" s="77">
        <v>1067</v>
      </c>
      <c r="AB724" s="76" t="s">
        <v>35</v>
      </c>
      <c r="AC724" s="77" t="s">
        <v>36</v>
      </c>
      <c r="AD724" s="77" t="s">
        <v>36</v>
      </c>
      <c r="AE724" s="77">
        <v>52</v>
      </c>
      <c r="AF724" s="78" t="s">
        <v>96</v>
      </c>
      <c r="AG724" s="72"/>
      <c r="AH724" s="77">
        <v>4313364</v>
      </c>
      <c r="AI724" s="76" t="s">
        <v>52</v>
      </c>
      <c r="AJ724" s="76" t="s">
        <v>36</v>
      </c>
      <c r="AK724" t="str">
        <f>_xlfn.CONCAT(PlayerList[[#This Row],[First Name]]," ",PlayerList[[#This Row],[Surname]])</f>
        <v>Artem E Egorovtsev</v>
      </c>
      <c r="AM724" s="71">
        <f>PlayerList[[#This Row],[Code]]*1</f>
        <v>17496</v>
      </c>
      <c r="AN724" s="71" t="str">
        <f>VLOOKUP(PlayerList[[#This Row],[NZCF ID]],$AP$2:$AQ$3850,2,FALSE)</f>
        <v>M</v>
      </c>
      <c r="AP724" s="71">
        <v>16749</v>
      </c>
      <c r="AQ724" s="71" t="s">
        <v>45</v>
      </c>
    </row>
    <row r="725" spans="13:43" x14ac:dyDescent="0.3">
      <c r="M725" s="75">
        <v>22965</v>
      </c>
      <c r="N725" s="72" t="s">
        <v>4248</v>
      </c>
      <c r="O725" s="72" t="s">
        <v>2341</v>
      </c>
      <c r="P725" s="73" t="s">
        <v>33</v>
      </c>
      <c r="Q725" s="74">
        <v>2008</v>
      </c>
      <c r="R725" s="73" t="s">
        <v>135</v>
      </c>
      <c r="S725" s="72"/>
      <c r="T725" s="77" t="s">
        <v>34</v>
      </c>
      <c r="U725" s="76" t="s">
        <v>35</v>
      </c>
      <c r="V725" s="77" t="s">
        <v>36</v>
      </c>
      <c r="W725" s="77" t="s">
        <v>36</v>
      </c>
      <c r="X725" s="77" t="s">
        <v>37</v>
      </c>
      <c r="Y725" s="78" t="s">
        <v>38</v>
      </c>
      <c r="Z725" s="72"/>
      <c r="AA725" s="77">
        <v>1561</v>
      </c>
      <c r="AB725" s="76" t="s">
        <v>50</v>
      </c>
      <c r="AC725" s="77">
        <v>1</v>
      </c>
      <c r="AD725" s="77">
        <v>5</v>
      </c>
      <c r="AE725" s="77">
        <v>5</v>
      </c>
      <c r="AF725" s="78" t="s">
        <v>4167</v>
      </c>
      <c r="AG725" s="72"/>
      <c r="AH725" s="77">
        <v>4333195</v>
      </c>
      <c r="AI725" s="76" t="s">
        <v>52</v>
      </c>
      <c r="AJ725" s="76" t="s">
        <v>36</v>
      </c>
      <c r="AK725" t="str">
        <f>_xlfn.CONCAT(PlayerList[[#This Row],[First Name]]," ",PlayerList[[#This Row],[Surname]])</f>
        <v>Ranuga Ekanayake</v>
      </c>
      <c r="AM725" s="71">
        <f>PlayerList[[#This Row],[Code]]*1</f>
        <v>22965</v>
      </c>
      <c r="AN725" s="71" t="str">
        <f>VLOOKUP(PlayerList[[#This Row],[NZCF ID]],$AP$2:$AQ$3850,2,FALSE)</f>
        <v>M</v>
      </c>
      <c r="AP725" s="71">
        <v>17496</v>
      </c>
      <c r="AQ725" s="71" t="s">
        <v>29</v>
      </c>
    </row>
    <row r="726" spans="13:43" x14ac:dyDescent="0.3">
      <c r="M726" s="75">
        <v>18490</v>
      </c>
      <c r="N726" s="72" t="s">
        <v>1121</v>
      </c>
      <c r="O726" s="72" t="s">
        <v>1122</v>
      </c>
      <c r="P726" s="73" t="s">
        <v>33</v>
      </c>
      <c r="Q726" s="74">
        <v>2015</v>
      </c>
      <c r="R726" s="73" t="s">
        <v>135</v>
      </c>
      <c r="S726" s="72"/>
      <c r="T726" s="77" t="s">
        <v>34</v>
      </c>
      <c r="U726" s="76" t="s">
        <v>35</v>
      </c>
      <c r="V726" s="77" t="s">
        <v>36</v>
      </c>
      <c r="W726" s="77" t="s">
        <v>36</v>
      </c>
      <c r="X726" s="77" t="s">
        <v>37</v>
      </c>
      <c r="Y726" s="78" t="s">
        <v>38</v>
      </c>
      <c r="Z726" s="72"/>
      <c r="AA726" s="77">
        <v>580</v>
      </c>
      <c r="AB726" s="76" t="s">
        <v>50</v>
      </c>
      <c r="AC726" s="77" t="s">
        <v>36</v>
      </c>
      <c r="AD726" s="77" t="s">
        <v>36</v>
      </c>
      <c r="AE726" s="77">
        <v>7</v>
      </c>
      <c r="AF726" s="78" t="s">
        <v>51</v>
      </c>
      <c r="AG726" s="72"/>
      <c r="AH726" s="77" t="s">
        <v>69</v>
      </c>
      <c r="AI726" s="76" t="s">
        <v>52</v>
      </c>
      <c r="AJ726" s="76" t="s">
        <v>36</v>
      </c>
      <c r="AK726" t="str">
        <f>_xlfn.CONCAT(PlayerList[[#This Row],[First Name]]," ",PlayerList[[#This Row],[Surname]])</f>
        <v>Oluwaferanmi (Faranm Ekundayo</v>
      </c>
      <c r="AM726" s="71">
        <f>PlayerList[[#This Row],[Code]]*1</f>
        <v>18490</v>
      </c>
      <c r="AN726" s="71" t="str">
        <f>VLOOKUP(PlayerList[[#This Row],[NZCF ID]],$AP$2:$AQ$3850,2,FALSE)</f>
        <v>M</v>
      </c>
      <c r="AP726" s="71">
        <v>22965</v>
      </c>
      <c r="AQ726" s="71" t="s">
        <v>29</v>
      </c>
    </row>
    <row r="727" spans="13:43" x14ac:dyDescent="0.3">
      <c r="M727" s="75">
        <v>18469</v>
      </c>
      <c r="N727" s="72" t="s">
        <v>1121</v>
      </c>
      <c r="O727" s="72" t="s">
        <v>1123</v>
      </c>
      <c r="P727" s="73" t="s">
        <v>33</v>
      </c>
      <c r="Q727" s="74">
        <v>2014</v>
      </c>
      <c r="R727" s="73" t="s">
        <v>135</v>
      </c>
      <c r="S727" s="72"/>
      <c r="T727" s="77" t="s">
        <v>34</v>
      </c>
      <c r="U727" s="76" t="s">
        <v>35</v>
      </c>
      <c r="V727" s="77" t="s">
        <v>36</v>
      </c>
      <c r="W727" s="77" t="s">
        <v>36</v>
      </c>
      <c r="X727" s="77" t="s">
        <v>37</v>
      </c>
      <c r="Y727" s="78" t="s">
        <v>38</v>
      </c>
      <c r="Z727" s="72"/>
      <c r="AA727" s="77">
        <v>732</v>
      </c>
      <c r="AB727" s="76" t="s">
        <v>50</v>
      </c>
      <c r="AC727" s="77" t="s">
        <v>36</v>
      </c>
      <c r="AD727" s="77" t="s">
        <v>36</v>
      </c>
      <c r="AE727" s="77">
        <v>7</v>
      </c>
      <c r="AF727" s="78" t="s">
        <v>51</v>
      </c>
      <c r="AG727" s="72"/>
      <c r="AH727" s="77" t="s">
        <v>69</v>
      </c>
      <c r="AI727" s="76" t="s">
        <v>52</v>
      </c>
      <c r="AJ727" s="76" t="s">
        <v>36</v>
      </c>
      <c r="AK727" t="str">
        <f>_xlfn.CONCAT(PlayerList[[#This Row],[First Name]]," ",PlayerList[[#This Row],[Surname]])</f>
        <v>Oluwasemiloore (Semi Ekundayo</v>
      </c>
      <c r="AM727" s="71">
        <f>PlayerList[[#This Row],[Code]]*1</f>
        <v>18469</v>
      </c>
      <c r="AN727" s="71" t="str">
        <f>VLOOKUP(PlayerList[[#This Row],[NZCF ID]],$AP$2:$AQ$3850,2,FALSE)</f>
        <v>M</v>
      </c>
      <c r="AP727" s="71">
        <v>18490</v>
      </c>
      <c r="AQ727" s="71" t="s">
        <v>29</v>
      </c>
    </row>
    <row r="728" spans="13:43" x14ac:dyDescent="0.3">
      <c r="M728" s="75">
        <v>21041</v>
      </c>
      <c r="N728" s="72" t="s">
        <v>1124</v>
      </c>
      <c r="O728" s="72" t="s">
        <v>1125</v>
      </c>
      <c r="P728" s="73" t="s">
        <v>33</v>
      </c>
      <c r="Q728" s="74">
        <v>2015</v>
      </c>
      <c r="R728" s="73" t="s">
        <v>135</v>
      </c>
      <c r="S728" s="72"/>
      <c r="T728" s="77" t="s">
        <v>34</v>
      </c>
      <c r="U728" s="76" t="s">
        <v>35</v>
      </c>
      <c r="V728" s="77" t="s">
        <v>36</v>
      </c>
      <c r="W728" s="77" t="s">
        <v>36</v>
      </c>
      <c r="X728" s="77" t="s">
        <v>37</v>
      </c>
      <c r="Y728" s="78" t="s">
        <v>38</v>
      </c>
      <c r="Z728" s="72"/>
      <c r="AA728" s="77">
        <v>629</v>
      </c>
      <c r="AB728" s="76" t="s">
        <v>50</v>
      </c>
      <c r="AC728" s="77">
        <v>1</v>
      </c>
      <c r="AD728" s="77">
        <v>5</v>
      </c>
      <c r="AE728" s="77">
        <v>16</v>
      </c>
      <c r="AF728" s="78" t="s">
        <v>4167</v>
      </c>
      <c r="AG728" s="72"/>
      <c r="AH728" s="77">
        <v>4332555</v>
      </c>
      <c r="AI728" s="76" t="s">
        <v>52</v>
      </c>
      <c r="AJ728" s="76" t="s">
        <v>36</v>
      </c>
      <c r="AK728" t="str">
        <f>_xlfn.CONCAT(PlayerList[[#This Row],[First Name]]," ",PlayerList[[#This Row],[Surname]])</f>
        <v>Adhvik Elango</v>
      </c>
      <c r="AM728" s="71">
        <f>PlayerList[[#This Row],[Code]]*1</f>
        <v>21041</v>
      </c>
      <c r="AN728" s="71" t="str">
        <f>VLOOKUP(PlayerList[[#This Row],[NZCF ID]],$AP$2:$AQ$3850,2,FALSE)</f>
        <v>M</v>
      </c>
      <c r="AP728" s="71">
        <v>18469</v>
      </c>
      <c r="AQ728" s="71" t="s">
        <v>29</v>
      </c>
    </row>
    <row r="729" spans="13:43" x14ac:dyDescent="0.3">
      <c r="M729" s="75">
        <v>19480</v>
      </c>
      <c r="N729" s="72" t="s">
        <v>1126</v>
      </c>
      <c r="O729" s="72" t="s">
        <v>1127</v>
      </c>
      <c r="P729" s="73" t="s">
        <v>33</v>
      </c>
      <c r="Q729" s="74">
        <v>2013</v>
      </c>
      <c r="R729" s="73" t="s">
        <v>135</v>
      </c>
      <c r="S729" s="72"/>
      <c r="T729" s="77" t="s">
        <v>34</v>
      </c>
      <c r="U729" s="76" t="s">
        <v>35</v>
      </c>
      <c r="V729" s="77" t="s">
        <v>36</v>
      </c>
      <c r="W729" s="77" t="s">
        <v>36</v>
      </c>
      <c r="X729" s="77" t="s">
        <v>37</v>
      </c>
      <c r="Y729" s="78" t="s">
        <v>38</v>
      </c>
      <c r="Z729" s="72"/>
      <c r="AA729" s="77">
        <v>392</v>
      </c>
      <c r="AB729" s="76" t="s">
        <v>35</v>
      </c>
      <c r="AC729" s="77" t="s">
        <v>36</v>
      </c>
      <c r="AD729" s="77" t="s">
        <v>36</v>
      </c>
      <c r="AE729" s="77">
        <v>21</v>
      </c>
      <c r="AF729" s="78" t="s">
        <v>39</v>
      </c>
      <c r="AG729" s="72"/>
      <c r="AH729" s="77">
        <v>4329422</v>
      </c>
      <c r="AI729" s="76" t="s">
        <v>52</v>
      </c>
      <c r="AJ729" s="76" t="s">
        <v>36</v>
      </c>
      <c r="AK729" t="str">
        <f>_xlfn.CONCAT(PlayerList[[#This Row],[First Name]]," ",PlayerList[[#This Row],[Surname]])</f>
        <v>Elanchezhiyan Elayaraja</v>
      </c>
      <c r="AM729" s="71">
        <f>PlayerList[[#This Row],[Code]]*1</f>
        <v>19480</v>
      </c>
      <c r="AN729" s="71" t="str">
        <f>VLOOKUP(PlayerList[[#This Row],[NZCF ID]],$AP$2:$AQ$3850,2,FALSE)</f>
        <v>M</v>
      </c>
      <c r="AP729" s="71">
        <v>21041</v>
      </c>
      <c r="AQ729" s="71" t="s">
        <v>29</v>
      </c>
    </row>
    <row r="730" spans="13:43" x14ac:dyDescent="0.3">
      <c r="M730" s="75">
        <v>18484</v>
      </c>
      <c r="N730" s="72" t="s">
        <v>1128</v>
      </c>
      <c r="O730" s="72" t="s">
        <v>1129</v>
      </c>
      <c r="P730" s="73" t="s">
        <v>33</v>
      </c>
      <c r="Q730" s="74">
        <v>2012</v>
      </c>
      <c r="R730" s="73" t="s">
        <v>135</v>
      </c>
      <c r="S730" s="72"/>
      <c r="T730" s="77" t="s">
        <v>34</v>
      </c>
      <c r="U730" s="76" t="s">
        <v>35</v>
      </c>
      <c r="V730" s="77" t="s">
        <v>36</v>
      </c>
      <c r="W730" s="77" t="s">
        <v>36</v>
      </c>
      <c r="X730" s="77" t="s">
        <v>37</v>
      </c>
      <c r="Y730" s="78" t="s">
        <v>38</v>
      </c>
      <c r="Z730" s="72"/>
      <c r="AA730" s="77">
        <v>522</v>
      </c>
      <c r="AB730" s="76" t="s">
        <v>50</v>
      </c>
      <c r="AC730" s="77" t="s">
        <v>36</v>
      </c>
      <c r="AD730" s="77" t="s">
        <v>36</v>
      </c>
      <c r="AE730" s="77">
        <v>7</v>
      </c>
      <c r="AF730" s="78" t="s">
        <v>51</v>
      </c>
      <c r="AG730" s="72"/>
      <c r="AH730" s="77" t="s">
        <v>69</v>
      </c>
      <c r="AI730" s="76" t="s">
        <v>52</v>
      </c>
      <c r="AJ730" s="76" t="s">
        <v>36</v>
      </c>
      <c r="AK730" t="str">
        <f>_xlfn.CONCAT(PlayerList[[#This Row],[First Name]]," ",PlayerList[[#This Row],[Surname]])</f>
        <v>Tarn Elder</v>
      </c>
      <c r="AM730" s="71">
        <f>PlayerList[[#This Row],[Code]]*1</f>
        <v>18484</v>
      </c>
      <c r="AN730" s="71" t="str">
        <f>VLOOKUP(PlayerList[[#This Row],[NZCF ID]],$AP$2:$AQ$3850,2,FALSE)</f>
        <v>M</v>
      </c>
      <c r="AP730" s="71">
        <v>19480</v>
      </c>
      <c r="AQ730" s="71" t="s">
        <v>29</v>
      </c>
    </row>
    <row r="731" spans="13:43" x14ac:dyDescent="0.3">
      <c r="M731" s="75">
        <v>19526</v>
      </c>
      <c r="N731" s="72" t="s">
        <v>1130</v>
      </c>
      <c r="O731" s="72" t="s">
        <v>657</v>
      </c>
      <c r="P731" s="73" t="s">
        <v>33</v>
      </c>
      <c r="Q731" s="74">
        <v>2009</v>
      </c>
      <c r="R731" s="73" t="s">
        <v>135</v>
      </c>
      <c r="S731" s="72"/>
      <c r="T731" s="77" t="s">
        <v>34</v>
      </c>
      <c r="U731" s="76" t="s">
        <v>35</v>
      </c>
      <c r="V731" s="77" t="s">
        <v>36</v>
      </c>
      <c r="W731" s="77" t="s">
        <v>36</v>
      </c>
      <c r="X731" s="77" t="s">
        <v>37</v>
      </c>
      <c r="Y731" s="78" t="s">
        <v>38</v>
      </c>
      <c r="Z731" s="72"/>
      <c r="AA731" s="77">
        <v>1114</v>
      </c>
      <c r="AB731" s="76" t="s">
        <v>50</v>
      </c>
      <c r="AC731" s="77" t="s">
        <v>36</v>
      </c>
      <c r="AD731" s="77" t="s">
        <v>36</v>
      </c>
      <c r="AE731" s="77">
        <v>6</v>
      </c>
      <c r="AF731" s="78" t="s">
        <v>96</v>
      </c>
      <c r="AG731" s="72"/>
      <c r="AH731" s="77">
        <v>4324200</v>
      </c>
      <c r="AI731" s="76" t="s">
        <v>52</v>
      </c>
      <c r="AJ731" s="76" t="s">
        <v>36</v>
      </c>
      <c r="AK731" t="str">
        <f>_xlfn.CONCAT(PlayerList[[#This Row],[First Name]]," ",PlayerList[[#This Row],[Surname]])</f>
        <v>Connor Eley</v>
      </c>
      <c r="AM731" s="71">
        <f>PlayerList[[#This Row],[Code]]*1</f>
        <v>19526</v>
      </c>
      <c r="AN731" s="71" t="str">
        <f>VLOOKUP(PlayerList[[#This Row],[NZCF ID]],$AP$2:$AQ$3850,2,FALSE)</f>
        <v>M</v>
      </c>
      <c r="AP731" s="71">
        <v>18484</v>
      </c>
      <c r="AQ731" s="71" t="s">
        <v>29</v>
      </c>
    </row>
    <row r="732" spans="13:43" x14ac:dyDescent="0.3">
      <c r="M732" s="75">
        <v>17542</v>
      </c>
      <c r="N732" s="72" t="s">
        <v>1131</v>
      </c>
      <c r="O732" s="72" t="s">
        <v>1132</v>
      </c>
      <c r="P732" s="73" t="s">
        <v>67</v>
      </c>
      <c r="Q732" s="74">
        <v>1987</v>
      </c>
      <c r="R732" s="73" t="s">
        <v>35</v>
      </c>
      <c r="S732" s="72"/>
      <c r="T732" s="77" t="s">
        <v>34</v>
      </c>
      <c r="U732" s="76" t="s">
        <v>35</v>
      </c>
      <c r="V732" s="77" t="s">
        <v>36</v>
      </c>
      <c r="W732" s="77" t="s">
        <v>36</v>
      </c>
      <c r="X732" s="77" t="s">
        <v>37</v>
      </c>
      <c r="Y732" s="78" t="s">
        <v>38</v>
      </c>
      <c r="Z732" s="72"/>
      <c r="AA732" s="77">
        <v>1002</v>
      </c>
      <c r="AB732" s="76" t="s">
        <v>50</v>
      </c>
      <c r="AC732" s="77" t="s">
        <v>36</v>
      </c>
      <c r="AD732" s="77" t="s">
        <v>36</v>
      </c>
      <c r="AE732" s="77">
        <v>7</v>
      </c>
      <c r="AF732" s="78" t="s">
        <v>209</v>
      </c>
      <c r="AG732" s="72"/>
      <c r="AH732" s="77">
        <v>4314344</v>
      </c>
      <c r="AI732" s="76" t="s">
        <v>52</v>
      </c>
      <c r="AJ732" s="76" t="s">
        <v>36</v>
      </c>
      <c r="AK732" t="str">
        <f>_xlfn.CONCAT(PlayerList[[#This Row],[First Name]]," ",PlayerList[[#This Row],[Surname]])</f>
        <v>Nikolay Eliseev</v>
      </c>
      <c r="AM732" s="71">
        <f>PlayerList[[#This Row],[Code]]*1</f>
        <v>17542</v>
      </c>
      <c r="AN732" s="71" t="str">
        <f>VLOOKUP(PlayerList[[#This Row],[NZCF ID]],$AP$2:$AQ$3850,2,FALSE)</f>
        <v>M</v>
      </c>
      <c r="AP732" s="71">
        <v>19526</v>
      </c>
      <c r="AQ732" s="71" t="s">
        <v>29</v>
      </c>
    </row>
    <row r="733" spans="13:43" x14ac:dyDescent="0.3">
      <c r="M733" s="75">
        <v>19528</v>
      </c>
      <c r="N733" s="72" t="s">
        <v>1133</v>
      </c>
      <c r="O733" s="72" t="s">
        <v>1134</v>
      </c>
      <c r="P733" s="73" t="s">
        <v>956</v>
      </c>
      <c r="Q733" s="74">
        <v>1995</v>
      </c>
      <c r="R733" s="73" t="s">
        <v>35</v>
      </c>
      <c r="S733" s="72"/>
      <c r="T733" s="77" t="s">
        <v>34</v>
      </c>
      <c r="U733" s="76" t="s">
        <v>35</v>
      </c>
      <c r="V733" s="77" t="s">
        <v>36</v>
      </c>
      <c r="W733" s="77" t="s">
        <v>36</v>
      </c>
      <c r="X733" s="77" t="s">
        <v>37</v>
      </c>
      <c r="Y733" s="78" t="s">
        <v>38</v>
      </c>
      <c r="Z733" s="72"/>
      <c r="AA733" s="77">
        <v>1072</v>
      </c>
      <c r="AB733" s="76" t="s">
        <v>50</v>
      </c>
      <c r="AC733" s="77" t="s">
        <v>36</v>
      </c>
      <c r="AD733" s="77" t="s">
        <v>36</v>
      </c>
      <c r="AE733" s="77">
        <v>12</v>
      </c>
      <c r="AF733" s="78" t="s">
        <v>281</v>
      </c>
      <c r="AG733" s="72"/>
      <c r="AH733" s="77">
        <v>4324218</v>
      </c>
      <c r="AI733" s="76" t="s">
        <v>52</v>
      </c>
      <c r="AJ733" s="76" t="s">
        <v>36</v>
      </c>
      <c r="AK733" t="str">
        <f>_xlfn.CONCAT(PlayerList[[#This Row],[First Name]]," ",PlayerList[[#This Row],[Surname]])</f>
        <v>Jordan Elley</v>
      </c>
      <c r="AM733" s="71">
        <f>PlayerList[[#This Row],[Code]]*1</f>
        <v>19528</v>
      </c>
      <c r="AN733" s="71" t="str">
        <f>VLOOKUP(PlayerList[[#This Row],[NZCF ID]],$AP$2:$AQ$3850,2,FALSE)</f>
        <v>F</v>
      </c>
      <c r="AP733" s="71">
        <v>17542</v>
      </c>
      <c r="AQ733" s="71" t="s">
        <v>29</v>
      </c>
    </row>
    <row r="734" spans="13:43" x14ac:dyDescent="0.3">
      <c r="M734" s="75">
        <v>20407</v>
      </c>
      <c r="N734" s="72" t="s">
        <v>1135</v>
      </c>
      <c r="O734" s="72" t="s">
        <v>724</v>
      </c>
      <c r="P734" s="73" t="s">
        <v>74</v>
      </c>
      <c r="Q734" s="74">
        <v>2016</v>
      </c>
      <c r="R734" s="73" t="s">
        <v>135</v>
      </c>
      <c r="S734" s="72"/>
      <c r="T734" s="77">
        <v>1022</v>
      </c>
      <c r="U734" s="76" t="s">
        <v>50</v>
      </c>
      <c r="V734" s="77" t="s">
        <v>36</v>
      </c>
      <c r="W734" s="77" t="s">
        <v>36</v>
      </c>
      <c r="X734" s="77">
        <v>4</v>
      </c>
      <c r="Y734" s="78" t="s">
        <v>150</v>
      </c>
      <c r="Z734" s="72"/>
      <c r="AA734" s="77">
        <v>400</v>
      </c>
      <c r="AB734" s="76" t="s">
        <v>50</v>
      </c>
      <c r="AC734" s="77" t="s">
        <v>36</v>
      </c>
      <c r="AD734" s="77" t="s">
        <v>36</v>
      </c>
      <c r="AE734" s="77">
        <v>6</v>
      </c>
      <c r="AF734" s="78" t="s">
        <v>61</v>
      </c>
      <c r="AG734" s="72"/>
      <c r="AH734" s="77">
        <v>4328973</v>
      </c>
      <c r="AI734" s="76" t="s">
        <v>52</v>
      </c>
      <c r="AJ734" s="76" t="s">
        <v>36</v>
      </c>
      <c r="AK734" t="str">
        <f>_xlfn.CONCAT(PlayerList[[#This Row],[First Name]]," ",PlayerList[[#This Row],[Surname]])</f>
        <v>Vivaan Ellini Hemakumar</v>
      </c>
      <c r="AM734" s="71">
        <f>PlayerList[[#This Row],[Code]]*1</f>
        <v>20407</v>
      </c>
      <c r="AN734" s="71" t="str">
        <f>VLOOKUP(PlayerList[[#This Row],[NZCF ID]],$AP$2:$AQ$3850,2,FALSE)</f>
        <v>M</v>
      </c>
      <c r="AP734" s="71">
        <v>19528</v>
      </c>
      <c r="AQ734" s="71" t="s">
        <v>45</v>
      </c>
    </row>
    <row r="735" spans="13:43" x14ac:dyDescent="0.3">
      <c r="M735" s="75">
        <v>10977</v>
      </c>
      <c r="N735" s="72" t="s">
        <v>395</v>
      </c>
      <c r="O735" s="72" t="s">
        <v>1136</v>
      </c>
      <c r="P735" s="73" t="s">
        <v>161</v>
      </c>
      <c r="Q735" s="74">
        <v>1973</v>
      </c>
      <c r="R735" s="73" t="s">
        <v>124</v>
      </c>
      <c r="S735" s="72"/>
      <c r="T735" s="77">
        <v>1951</v>
      </c>
      <c r="U735" s="76" t="s">
        <v>35</v>
      </c>
      <c r="V735" s="77" t="s">
        <v>36</v>
      </c>
      <c r="W735" s="77" t="s">
        <v>36</v>
      </c>
      <c r="X735" s="77">
        <v>219</v>
      </c>
      <c r="Y735" s="78" t="s">
        <v>154</v>
      </c>
      <c r="Z735" s="72"/>
      <c r="AA735" s="77">
        <v>1935</v>
      </c>
      <c r="AB735" s="76" t="s">
        <v>35</v>
      </c>
      <c r="AC735" s="77" t="s">
        <v>36</v>
      </c>
      <c r="AD735" s="77" t="s">
        <v>36</v>
      </c>
      <c r="AE735" s="77">
        <v>60</v>
      </c>
      <c r="AF735" s="78" t="s">
        <v>209</v>
      </c>
      <c r="AG735" s="72"/>
      <c r="AH735" s="77">
        <v>4300831</v>
      </c>
      <c r="AI735" s="76" t="s">
        <v>52</v>
      </c>
      <c r="AJ735" s="76" t="s">
        <v>36</v>
      </c>
      <c r="AK735" t="str">
        <f>_xlfn.CONCAT(PlayerList[[#This Row],[First Name]]," ",PlayerList[[#This Row],[Surname]])</f>
        <v>Darryn B Elliot</v>
      </c>
      <c r="AM735" s="71">
        <f>PlayerList[[#This Row],[Code]]*1</f>
        <v>10977</v>
      </c>
      <c r="AN735" s="71" t="str">
        <f>VLOOKUP(PlayerList[[#This Row],[NZCF ID]],$AP$2:$AQ$3850,2,FALSE)</f>
        <v>M</v>
      </c>
      <c r="AP735" s="71">
        <v>20407</v>
      </c>
      <c r="AQ735" s="71" t="s">
        <v>29</v>
      </c>
    </row>
    <row r="736" spans="13:43" x14ac:dyDescent="0.3">
      <c r="M736" s="75">
        <v>18527</v>
      </c>
      <c r="N736" s="72" t="s">
        <v>1137</v>
      </c>
      <c r="O736" s="72" t="s">
        <v>532</v>
      </c>
      <c r="P736" s="73" t="s">
        <v>33</v>
      </c>
      <c r="Q736" s="74">
        <v>2009</v>
      </c>
      <c r="R736" s="73" t="s">
        <v>135</v>
      </c>
      <c r="S736" s="72"/>
      <c r="T736" s="77" t="s">
        <v>34</v>
      </c>
      <c r="U736" s="76" t="s">
        <v>35</v>
      </c>
      <c r="V736" s="77" t="s">
        <v>36</v>
      </c>
      <c r="W736" s="77" t="s">
        <v>36</v>
      </c>
      <c r="X736" s="77" t="s">
        <v>37</v>
      </c>
      <c r="Y736" s="78" t="s">
        <v>38</v>
      </c>
      <c r="Z736" s="72"/>
      <c r="AA736" s="77">
        <v>911</v>
      </c>
      <c r="AB736" s="76" t="s">
        <v>50</v>
      </c>
      <c r="AC736" s="77" t="s">
        <v>36</v>
      </c>
      <c r="AD736" s="77" t="s">
        <v>36</v>
      </c>
      <c r="AE736" s="77">
        <v>7</v>
      </c>
      <c r="AF736" s="78" t="s">
        <v>51</v>
      </c>
      <c r="AG736" s="72"/>
      <c r="AH736" s="77" t="s">
        <v>69</v>
      </c>
      <c r="AI736" s="76" t="s">
        <v>52</v>
      </c>
      <c r="AJ736" s="76" t="s">
        <v>36</v>
      </c>
      <c r="AK736" t="str">
        <f>_xlfn.CONCAT(PlayerList[[#This Row],[First Name]]," ",PlayerList[[#This Row],[Surname]])</f>
        <v>River Elliott</v>
      </c>
      <c r="AM736" s="71">
        <f>PlayerList[[#This Row],[Code]]*1</f>
        <v>18527</v>
      </c>
      <c r="AN736" s="71" t="str">
        <f>VLOOKUP(PlayerList[[#This Row],[NZCF ID]],$AP$2:$AQ$3850,2,FALSE)</f>
        <v>M</v>
      </c>
      <c r="AP736" s="71">
        <v>10977</v>
      </c>
      <c r="AQ736" s="71" t="s">
        <v>29</v>
      </c>
    </row>
    <row r="737" spans="13:43" x14ac:dyDescent="0.3">
      <c r="M737" s="75">
        <v>20917</v>
      </c>
      <c r="N737" s="72" t="s">
        <v>1138</v>
      </c>
      <c r="O737" s="72" t="s">
        <v>1139</v>
      </c>
      <c r="P737" s="73" t="s">
        <v>33</v>
      </c>
      <c r="Q737" s="74">
        <v>1984</v>
      </c>
      <c r="R737" s="73" t="s">
        <v>35</v>
      </c>
      <c r="S737" s="72"/>
      <c r="T737" s="77" t="s">
        <v>34</v>
      </c>
      <c r="U737" s="76" t="s">
        <v>35</v>
      </c>
      <c r="V737" s="77" t="s">
        <v>36</v>
      </c>
      <c r="W737" s="77" t="s">
        <v>36</v>
      </c>
      <c r="X737" s="77" t="s">
        <v>37</v>
      </c>
      <c r="Y737" s="78" t="s">
        <v>38</v>
      </c>
      <c r="Z737" s="72"/>
      <c r="AA737" s="77">
        <v>1512</v>
      </c>
      <c r="AB737" s="76" t="s">
        <v>35</v>
      </c>
      <c r="AC737" s="77">
        <v>3</v>
      </c>
      <c r="AD737" s="77">
        <v>17</v>
      </c>
      <c r="AE737" s="77">
        <v>40</v>
      </c>
      <c r="AF737" s="78" t="s">
        <v>4167</v>
      </c>
      <c r="AG737" s="72"/>
      <c r="AH737" s="77">
        <v>4331184</v>
      </c>
      <c r="AI737" s="76" t="s">
        <v>52</v>
      </c>
      <c r="AJ737" s="76" t="s">
        <v>36</v>
      </c>
      <c r="AK737" t="str">
        <f>_xlfn.CONCAT(PlayerList[[#This Row],[First Name]]," ",PlayerList[[#This Row],[Surname]])</f>
        <v>Delos Trino Elmer</v>
      </c>
      <c r="AM737" s="71">
        <f>PlayerList[[#This Row],[Code]]*1</f>
        <v>20917</v>
      </c>
      <c r="AN737" s="71" t="str">
        <f>VLOOKUP(PlayerList[[#This Row],[NZCF ID]],$AP$2:$AQ$3850,2,FALSE)</f>
        <v>M</v>
      </c>
      <c r="AP737" s="71">
        <v>18527</v>
      </c>
      <c r="AQ737" s="71" t="s">
        <v>29</v>
      </c>
    </row>
    <row r="738" spans="13:43" x14ac:dyDescent="0.3">
      <c r="M738" s="75">
        <v>22174</v>
      </c>
      <c r="N738" s="72" t="s">
        <v>2387</v>
      </c>
      <c r="O738" s="72" t="s">
        <v>416</v>
      </c>
      <c r="P738" s="73" t="s">
        <v>335</v>
      </c>
      <c r="Q738" s="74">
        <v>2014</v>
      </c>
      <c r="R738" s="73" t="s">
        <v>135</v>
      </c>
      <c r="S738" s="72"/>
      <c r="T738" s="77">
        <v>906</v>
      </c>
      <c r="U738" s="76" t="s">
        <v>50</v>
      </c>
      <c r="V738" s="77">
        <v>2</v>
      </c>
      <c r="W738" s="77">
        <v>3</v>
      </c>
      <c r="X738" s="77">
        <v>3</v>
      </c>
      <c r="Y738" s="78" t="s">
        <v>4167</v>
      </c>
      <c r="Z738" s="72"/>
      <c r="AA738" s="77" t="s">
        <v>37</v>
      </c>
      <c r="AB738" s="76" t="s">
        <v>35</v>
      </c>
      <c r="AC738" s="77" t="s">
        <v>36</v>
      </c>
      <c r="AD738" s="77" t="s">
        <v>36</v>
      </c>
      <c r="AE738" s="77" t="s">
        <v>37</v>
      </c>
      <c r="AF738" s="78" t="s">
        <v>38</v>
      </c>
      <c r="AG738" s="72"/>
      <c r="AH738" s="77" t="s">
        <v>69</v>
      </c>
      <c r="AI738" s="76" t="s">
        <v>52</v>
      </c>
      <c r="AJ738" s="76" t="s">
        <v>36</v>
      </c>
      <c r="AK738" t="str">
        <f>_xlfn.CONCAT(PlayerList[[#This Row],[First Name]]," ",PlayerList[[#This Row],[Surname]])</f>
        <v>Noah Emmanuel</v>
      </c>
      <c r="AM738" s="71">
        <f>PlayerList[[#This Row],[Code]]*1</f>
        <v>22174</v>
      </c>
      <c r="AN738" s="71" t="str">
        <f>VLOOKUP(PlayerList[[#This Row],[NZCF ID]],$AP$2:$AQ$3850,2,FALSE)</f>
        <v>M</v>
      </c>
      <c r="AP738" s="71">
        <v>20917</v>
      </c>
      <c r="AQ738" s="71" t="s">
        <v>29</v>
      </c>
    </row>
    <row r="739" spans="13:43" x14ac:dyDescent="0.3">
      <c r="M739" s="75">
        <v>17090</v>
      </c>
      <c r="N739" s="72" t="s">
        <v>1140</v>
      </c>
      <c r="O739" s="72" t="s">
        <v>1141</v>
      </c>
      <c r="P739" s="73" t="s">
        <v>83</v>
      </c>
      <c r="Q739" s="74">
        <v>1987</v>
      </c>
      <c r="R739" s="73" t="s">
        <v>35</v>
      </c>
      <c r="S739" s="72"/>
      <c r="T739" s="77">
        <v>1782</v>
      </c>
      <c r="U739" s="76" t="s">
        <v>35</v>
      </c>
      <c r="V739" s="77" t="s">
        <v>36</v>
      </c>
      <c r="W739" s="77" t="s">
        <v>36</v>
      </c>
      <c r="X739" s="77">
        <v>43</v>
      </c>
      <c r="Y739" s="78" t="s">
        <v>51</v>
      </c>
      <c r="Z739" s="72"/>
      <c r="AA739" s="77">
        <v>1594</v>
      </c>
      <c r="AB739" s="76" t="s">
        <v>35</v>
      </c>
      <c r="AC739" s="77" t="s">
        <v>36</v>
      </c>
      <c r="AD739" s="77" t="s">
        <v>36</v>
      </c>
      <c r="AE739" s="77">
        <v>5</v>
      </c>
      <c r="AF739" s="78" t="s">
        <v>219</v>
      </c>
      <c r="AG739" s="72"/>
      <c r="AH739" s="77" t="s">
        <v>69</v>
      </c>
      <c r="AI739" s="76" t="s">
        <v>52</v>
      </c>
      <c r="AJ739" s="76" t="s">
        <v>36</v>
      </c>
      <c r="AK739" t="str">
        <f>_xlfn.CONCAT(PlayerList[[#This Row],[First Name]]," ",PlayerList[[#This Row],[Surname]])</f>
        <v>Wallace Enegbuma</v>
      </c>
      <c r="AM739" s="71">
        <f>PlayerList[[#This Row],[Code]]*1</f>
        <v>17090</v>
      </c>
      <c r="AN739" s="71" t="str">
        <f>VLOOKUP(PlayerList[[#This Row],[NZCF ID]],$AP$2:$AQ$3850,2,FALSE)</f>
        <v>M</v>
      </c>
      <c r="AP739" s="71">
        <v>22174</v>
      </c>
      <c r="AQ739" s="71" t="s">
        <v>29</v>
      </c>
    </row>
    <row r="740" spans="13:43" x14ac:dyDescent="0.3">
      <c r="M740" s="75">
        <v>18140</v>
      </c>
      <c r="N740" s="72" t="s">
        <v>1142</v>
      </c>
      <c r="O740" s="72" t="s">
        <v>1143</v>
      </c>
      <c r="P740" s="73" t="s">
        <v>74</v>
      </c>
      <c r="Q740" s="74">
        <v>2011</v>
      </c>
      <c r="R740" s="73" t="s">
        <v>135</v>
      </c>
      <c r="S740" s="72"/>
      <c r="T740" s="77">
        <v>650</v>
      </c>
      <c r="U740" s="76" t="s">
        <v>50</v>
      </c>
      <c r="V740" s="77" t="s">
        <v>36</v>
      </c>
      <c r="W740" s="77" t="s">
        <v>36</v>
      </c>
      <c r="X740" s="77">
        <v>14</v>
      </c>
      <c r="Y740" s="78" t="s">
        <v>219</v>
      </c>
      <c r="Z740" s="72"/>
      <c r="AA740" s="77">
        <v>612</v>
      </c>
      <c r="AB740" s="76" t="s">
        <v>50</v>
      </c>
      <c r="AC740" s="77" t="s">
        <v>36</v>
      </c>
      <c r="AD740" s="77" t="s">
        <v>36</v>
      </c>
      <c r="AE740" s="77">
        <v>12</v>
      </c>
      <c r="AF740" s="78" t="s">
        <v>154</v>
      </c>
      <c r="AG740" s="72"/>
      <c r="AH740" s="77">
        <v>4317483</v>
      </c>
      <c r="AI740" s="76" t="s">
        <v>52</v>
      </c>
      <c r="AJ740" s="76" t="s">
        <v>36</v>
      </c>
      <c r="AK740" t="str">
        <f>_xlfn.CONCAT(PlayerList[[#This Row],[First Name]]," ",PlayerList[[#This Row],[Surname]])</f>
        <v>Mallory Zhiqi Eng</v>
      </c>
      <c r="AM740" s="71">
        <f>PlayerList[[#This Row],[Code]]*1</f>
        <v>18140</v>
      </c>
      <c r="AN740" s="71" t="str">
        <f>VLOOKUP(PlayerList[[#This Row],[NZCF ID]],$AP$2:$AQ$3850,2,FALSE)</f>
        <v>F</v>
      </c>
      <c r="AP740" s="71">
        <v>17090</v>
      </c>
      <c r="AQ740" s="71" t="s">
        <v>29</v>
      </c>
    </row>
    <row r="741" spans="13:43" x14ac:dyDescent="0.3">
      <c r="M741" s="75">
        <v>18949</v>
      </c>
      <c r="N741" s="72" t="s">
        <v>1144</v>
      </c>
      <c r="O741" s="72" t="s">
        <v>1145</v>
      </c>
      <c r="P741" s="73" t="s">
        <v>74</v>
      </c>
      <c r="Q741" s="74">
        <v>2014</v>
      </c>
      <c r="R741" s="73" t="s">
        <v>135</v>
      </c>
      <c r="S741" s="72"/>
      <c r="T741" s="77">
        <v>920</v>
      </c>
      <c r="U741" s="76" t="s">
        <v>50</v>
      </c>
      <c r="V741" s="77" t="s">
        <v>36</v>
      </c>
      <c r="W741" s="77" t="s">
        <v>36</v>
      </c>
      <c r="X741" s="77">
        <v>14</v>
      </c>
      <c r="Y741" s="78" t="s">
        <v>39</v>
      </c>
      <c r="Z741" s="72"/>
      <c r="AA741" s="77" t="s">
        <v>37</v>
      </c>
      <c r="AB741" s="76" t="s">
        <v>35</v>
      </c>
      <c r="AC741" s="77" t="s">
        <v>36</v>
      </c>
      <c r="AD741" s="77" t="s">
        <v>36</v>
      </c>
      <c r="AE741" s="77" t="s">
        <v>37</v>
      </c>
      <c r="AF741" s="78" t="s">
        <v>38</v>
      </c>
      <c r="AG741" s="72"/>
      <c r="AH741" s="77">
        <v>29983916</v>
      </c>
      <c r="AI741" s="76" t="s">
        <v>382</v>
      </c>
      <c r="AJ741" s="76" t="s">
        <v>36</v>
      </c>
      <c r="AK741" t="str">
        <f>_xlfn.CONCAT(PlayerList[[#This Row],[First Name]]," ",PlayerList[[#This Row],[Surname]])</f>
        <v>Sidasna Sithmini Epa</v>
      </c>
      <c r="AM741" s="71">
        <f>PlayerList[[#This Row],[Code]]*1</f>
        <v>18949</v>
      </c>
      <c r="AN741" s="71" t="str">
        <f>VLOOKUP(PlayerList[[#This Row],[NZCF ID]],$AP$2:$AQ$3850,2,FALSE)</f>
        <v>F</v>
      </c>
      <c r="AP741" s="71">
        <v>18140</v>
      </c>
      <c r="AQ741" s="71" t="s">
        <v>45</v>
      </c>
    </row>
    <row r="742" spans="13:43" x14ac:dyDescent="0.3">
      <c r="M742" s="75">
        <v>18948</v>
      </c>
      <c r="N742" s="72" t="s">
        <v>1144</v>
      </c>
      <c r="O742" s="72" t="s">
        <v>1146</v>
      </c>
      <c r="P742" s="73" t="s">
        <v>74</v>
      </c>
      <c r="Q742" s="74">
        <v>2010</v>
      </c>
      <c r="R742" s="73" t="s">
        <v>135</v>
      </c>
      <c r="S742" s="72"/>
      <c r="T742" s="77">
        <v>1391</v>
      </c>
      <c r="U742" s="76" t="s">
        <v>50</v>
      </c>
      <c r="V742" s="77" t="s">
        <v>36</v>
      </c>
      <c r="W742" s="77" t="s">
        <v>36</v>
      </c>
      <c r="X742" s="77">
        <v>15</v>
      </c>
      <c r="Y742" s="78" t="s">
        <v>39</v>
      </c>
      <c r="Z742" s="72"/>
      <c r="AA742" s="77" t="s">
        <v>37</v>
      </c>
      <c r="AB742" s="76" t="s">
        <v>35</v>
      </c>
      <c r="AC742" s="77" t="s">
        <v>36</v>
      </c>
      <c r="AD742" s="77" t="s">
        <v>36</v>
      </c>
      <c r="AE742" s="77" t="s">
        <v>37</v>
      </c>
      <c r="AF742" s="78" t="s">
        <v>38</v>
      </c>
      <c r="AG742" s="72"/>
      <c r="AH742" s="77">
        <v>9993592</v>
      </c>
      <c r="AI742" s="76" t="s">
        <v>382</v>
      </c>
      <c r="AJ742" s="76" t="s">
        <v>36</v>
      </c>
      <c r="AK742" t="str">
        <f>_xlfn.CONCAT(PlayerList[[#This Row],[First Name]]," ",PlayerList[[#This Row],[Surname]])</f>
        <v>Yehara Yethmini Epa</v>
      </c>
      <c r="AM742" s="71">
        <f>PlayerList[[#This Row],[Code]]*1</f>
        <v>18948</v>
      </c>
      <c r="AN742" s="71" t="str">
        <f>VLOOKUP(PlayerList[[#This Row],[NZCF ID]],$AP$2:$AQ$3850,2,FALSE)</f>
        <v>F</v>
      </c>
      <c r="AP742" s="71">
        <v>18949</v>
      </c>
      <c r="AQ742" s="71" t="s">
        <v>45</v>
      </c>
    </row>
    <row r="743" spans="13:43" x14ac:dyDescent="0.3">
      <c r="M743" s="75">
        <v>20553</v>
      </c>
      <c r="N743" s="72" t="s">
        <v>1147</v>
      </c>
      <c r="O743" s="72" t="s">
        <v>1148</v>
      </c>
      <c r="P743" s="73" t="s">
        <v>33</v>
      </c>
      <c r="Q743" s="74">
        <v>1994</v>
      </c>
      <c r="R743" s="73" t="s">
        <v>35</v>
      </c>
      <c r="S743" s="72"/>
      <c r="T743" s="77" t="s">
        <v>34</v>
      </c>
      <c r="U743" s="76" t="s">
        <v>35</v>
      </c>
      <c r="V743" s="77" t="s">
        <v>36</v>
      </c>
      <c r="W743" s="77" t="s">
        <v>36</v>
      </c>
      <c r="X743" s="77" t="s">
        <v>37</v>
      </c>
      <c r="Y743" s="78" t="s">
        <v>38</v>
      </c>
      <c r="Z743" s="72"/>
      <c r="AA743" s="77">
        <v>712</v>
      </c>
      <c r="AB743" s="76" t="s">
        <v>50</v>
      </c>
      <c r="AC743" s="77" t="s">
        <v>36</v>
      </c>
      <c r="AD743" s="77" t="s">
        <v>36</v>
      </c>
      <c r="AE743" s="77">
        <v>12</v>
      </c>
      <c r="AF743" s="78" t="s">
        <v>39</v>
      </c>
      <c r="AG743" s="72"/>
      <c r="AH743" s="77">
        <v>4329015</v>
      </c>
      <c r="AI743" s="76" t="s">
        <v>52</v>
      </c>
      <c r="AJ743" s="76" t="s">
        <v>36</v>
      </c>
      <c r="AK743" t="str">
        <f>_xlfn.CONCAT(PlayerList[[#This Row],[First Name]]," ",PlayerList[[#This Row],[Surname]])</f>
        <v>Ataberk Erdi</v>
      </c>
      <c r="AM743" s="71">
        <f>PlayerList[[#This Row],[Code]]*1</f>
        <v>20553</v>
      </c>
      <c r="AN743" s="71" t="str">
        <f>VLOOKUP(PlayerList[[#This Row],[NZCF ID]],$AP$2:$AQ$3850,2,FALSE)</f>
        <v>M</v>
      </c>
      <c r="AP743" s="71">
        <v>18948</v>
      </c>
      <c r="AQ743" s="71" t="s">
        <v>45</v>
      </c>
    </row>
    <row r="744" spans="13:43" x14ac:dyDescent="0.3">
      <c r="M744" s="75">
        <v>18930</v>
      </c>
      <c r="N744" s="72" t="s">
        <v>1149</v>
      </c>
      <c r="O744" s="72" t="s">
        <v>853</v>
      </c>
      <c r="P744" s="73" t="s">
        <v>33</v>
      </c>
      <c r="Q744" s="74">
        <v>2013</v>
      </c>
      <c r="R744" s="73" t="s">
        <v>135</v>
      </c>
      <c r="S744" s="72"/>
      <c r="T744" s="77">
        <v>1271</v>
      </c>
      <c r="U744" s="76" t="s">
        <v>50</v>
      </c>
      <c r="V744" s="77" t="s">
        <v>36</v>
      </c>
      <c r="W744" s="77" t="s">
        <v>36</v>
      </c>
      <c r="X744" s="77">
        <v>13</v>
      </c>
      <c r="Y744" s="78" t="s">
        <v>154</v>
      </c>
      <c r="Z744" s="72"/>
      <c r="AA744" s="77">
        <v>1354</v>
      </c>
      <c r="AB744" s="76" t="s">
        <v>50</v>
      </c>
      <c r="AC744" s="77" t="s">
        <v>36</v>
      </c>
      <c r="AD744" s="77" t="s">
        <v>36</v>
      </c>
      <c r="AE744" s="77">
        <v>6</v>
      </c>
      <c r="AF744" s="78" t="s">
        <v>84</v>
      </c>
      <c r="AG744" s="72"/>
      <c r="AH744" s="77">
        <v>4320875</v>
      </c>
      <c r="AI744" s="76" t="s">
        <v>52</v>
      </c>
      <c r="AJ744" s="76" t="s">
        <v>36</v>
      </c>
      <c r="AK744" t="str">
        <f>_xlfn.CONCAT(PlayerList[[#This Row],[First Name]]," ",PlayerList[[#This Row],[Surname]])</f>
        <v>Julian Estrada</v>
      </c>
      <c r="AM744" s="71">
        <f>PlayerList[[#This Row],[Code]]*1</f>
        <v>18930</v>
      </c>
      <c r="AN744" s="71" t="str">
        <f>VLOOKUP(PlayerList[[#This Row],[NZCF ID]],$AP$2:$AQ$3850,2,FALSE)</f>
        <v>M</v>
      </c>
      <c r="AP744" s="71">
        <v>20553</v>
      </c>
      <c r="AQ744" s="71" t="s">
        <v>29</v>
      </c>
    </row>
    <row r="745" spans="13:43" x14ac:dyDescent="0.3">
      <c r="M745" s="75">
        <v>18859</v>
      </c>
      <c r="N745" s="72" t="s">
        <v>1150</v>
      </c>
      <c r="O745" s="72" t="s">
        <v>1151</v>
      </c>
      <c r="P745" s="73" t="s">
        <v>33</v>
      </c>
      <c r="Q745" s="74">
        <v>2008</v>
      </c>
      <c r="R745" s="73" t="s">
        <v>135</v>
      </c>
      <c r="S745" s="72"/>
      <c r="T745" s="77" t="s">
        <v>34</v>
      </c>
      <c r="U745" s="76" t="s">
        <v>35</v>
      </c>
      <c r="V745" s="77" t="s">
        <v>36</v>
      </c>
      <c r="W745" s="77" t="s">
        <v>36</v>
      </c>
      <c r="X745" s="77" t="s">
        <v>37</v>
      </c>
      <c r="Y745" s="78" t="s">
        <v>38</v>
      </c>
      <c r="Z745" s="72"/>
      <c r="AA745" s="77">
        <v>802</v>
      </c>
      <c r="AB745" s="76" t="s">
        <v>50</v>
      </c>
      <c r="AC745" s="77" t="s">
        <v>36</v>
      </c>
      <c r="AD745" s="77" t="s">
        <v>36</v>
      </c>
      <c r="AE745" s="77">
        <v>5</v>
      </c>
      <c r="AF745" s="78" t="s">
        <v>173</v>
      </c>
      <c r="AG745" s="72"/>
      <c r="AH745" s="77">
        <v>4321430</v>
      </c>
      <c r="AI745" s="76" t="s">
        <v>52</v>
      </c>
      <c r="AJ745" s="76" t="s">
        <v>36</v>
      </c>
      <c r="AK745" t="str">
        <f>_xlfn.CONCAT(PlayerList[[#This Row],[First Name]]," ",PlayerList[[#This Row],[Surname]])</f>
        <v>Behrad Etemadipour</v>
      </c>
      <c r="AM745" s="71">
        <f>PlayerList[[#This Row],[Code]]*1</f>
        <v>18859</v>
      </c>
      <c r="AN745" s="71" t="str">
        <f>VLOOKUP(PlayerList[[#This Row],[NZCF ID]],$AP$2:$AQ$3850,2,FALSE)</f>
        <v>M</v>
      </c>
      <c r="AP745" s="71">
        <v>18930</v>
      </c>
      <c r="AQ745" s="71" t="s">
        <v>29</v>
      </c>
    </row>
    <row r="746" spans="13:43" x14ac:dyDescent="0.3">
      <c r="M746" s="75">
        <v>17485</v>
      </c>
      <c r="N746" s="72" t="s">
        <v>1150</v>
      </c>
      <c r="O746" s="72" t="s">
        <v>1152</v>
      </c>
      <c r="P746" s="73" t="s">
        <v>33</v>
      </c>
      <c r="Q746" s="74">
        <v>1975</v>
      </c>
      <c r="R746" s="73" t="s">
        <v>124</v>
      </c>
      <c r="S746" s="72"/>
      <c r="T746" s="77" t="s">
        <v>34</v>
      </c>
      <c r="U746" s="76" t="s">
        <v>35</v>
      </c>
      <c r="V746" s="77" t="s">
        <v>36</v>
      </c>
      <c r="W746" s="77" t="s">
        <v>36</v>
      </c>
      <c r="X746" s="77" t="s">
        <v>37</v>
      </c>
      <c r="Y746" s="78" t="s">
        <v>38</v>
      </c>
      <c r="Z746" s="72"/>
      <c r="AA746" s="77">
        <v>1430</v>
      </c>
      <c r="AB746" s="76" t="s">
        <v>35</v>
      </c>
      <c r="AC746" s="77" t="s">
        <v>36</v>
      </c>
      <c r="AD746" s="77" t="s">
        <v>36</v>
      </c>
      <c r="AE746" s="77">
        <v>22</v>
      </c>
      <c r="AF746" s="78" t="s">
        <v>105</v>
      </c>
      <c r="AG746" s="72"/>
      <c r="AH746" s="77">
        <v>4314352</v>
      </c>
      <c r="AI746" s="76" t="s">
        <v>52</v>
      </c>
      <c r="AJ746" s="76" t="s">
        <v>36</v>
      </c>
      <c r="AK746" t="str">
        <f>_xlfn.CONCAT(PlayerList[[#This Row],[First Name]]," ",PlayerList[[#This Row],[Surname]])</f>
        <v>Ramin Etemadipour</v>
      </c>
      <c r="AM746" s="71">
        <f>PlayerList[[#This Row],[Code]]*1</f>
        <v>17485</v>
      </c>
      <c r="AN746" s="71" t="str">
        <f>VLOOKUP(PlayerList[[#This Row],[NZCF ID]],$AP$2:$AQ$3850,2,FALSE)</f>
        <v>M</v>
      </c>
      <c r="AP746" s="71">
        <v>18859</v>
      </c>
      <c r="AQ746" s="71" t="s">
        <v>29</v>
      </c>
    </row>
    <row r="747" spans="13:43" x14ac:dyDescent="0.3">
      <c r="M747" s="75">
        <v>19523</v>
      </c>
      <c r="N747" s="72" t="s">
        <v>1153</v>
      </c>
      <c r="O747" s="72" t="s">
        <v>1154</v>
      </c>
      <c r="P747" s="73" t="s">
        <v>499</v>
      </c>
      <c r="Q747" s="74">
        <v>1956</v>
      </c>
      <c r="R747" s="73" t="s">
        <v>119</v>
      </c>
      <c r="S747" s="72"/>
      <c r="T747" s="77" t="s">
        <v>34</v>
      </c>
      <c r="U747" s="76" t="s">
        <v>35</v>
      </c>
      <c r="V747" s="77" t="s">
        <v>36</v>
      </c>
      <c r="W747" s="77" t="s">
        <v>36</v>
      </c>
      <c r="X747" s="77" t="s">
        <v>37</v>
      </c>
      <c r="Y747" s="78" t="s">
        <v>38</v>
      </c>
      <c r="Z747" s="72"/>
      <c r="AA747" s="77">
        <v>1394</v>
      </c>
      <c r="AB747" s="76" t="s">
        <v>50</v>
      </c>
      <c r="AC747" s="77" t="s">
        <v>36</v>
      </c>
      <c r="AD747" s="77" t="s">
        <v>36</v>
      </c>
      <c r="AE747" s="77">
        <v>6</v>
      </c>
      <c r="AF747" s="78" t="s">
        <v>96</v>
      </c>
      <c r="AG747" s="72"/>
      <c r="AH747" s="77">
        <v>4324226</v>
      </c>
      <c r="AI747" s="76" t="s">
        <v>52</v>
      </c>
      <c r="AJ747" s="76" t="s">
        <v>36</v>
      </c>
      <c r="AK747" t="str">
        <f>_xlfn.CONCAT(PlayerList[[#This Row],[First Name]]," ",PlayerList[[#This Row],[Surname]])</f>
        <v>Marc Ettema</v>
      </c>
      <c r="AM747" s="71">
        <f>PlayerList[[#This Row],[Code]]*1</f>
        <v>19523</v>
      </c>
      <c r="AN747" s="71" t="str">
        <f>VLOOKUP(PlayerList[[#This Row],[NZCF ID]],$AP$2:$AQ$3850,2,FALSE)</f>
        <v>M</v>
      </c>
      <c r="AP747" s="71">
        <v>17485</v>
      </c>
      <c r="AQ747" s="71" t="s">
        <v>29</v>
      </c>
    </row>
    <row r="748" spans="13:43" x14ac:dyDescent="0.3">
      <c r="M748" s="75">
        <v>20162</v>
      </c>
      <c r="N748" s="72" t="s">
        <v>1155</v>
      </c>
      <c r="O748" s="72" t="s">
        <v>208</v>
      </c>
      <c r="P748" s="73" t="s">
        <v>161</v>
      </c>
      <c r="Q748" s="74">
        <v>2013</v>
      </c>
      <c r="R748" s="73" t="s">
        <v>135</v>
      </c>
      <c r="S748" s="72"/>
      <c r="T748" s="77" t="s">
        <v>34</v>
      </c>
      <c r="U748" s="76" t="s">
        <v>35</v>
      </c>
      <c r="V748" s="77" t="s">
        <v>36</v>
      </c>
      <c r="W748" s="77" t="s">
        <v>36</v>
      </c>
      <c r="X748" s="77" t="s">
        <v>37</v>
      </c>
      <c r="Y748" s="78" t="s">
        <v>38</v>
      </c>
      <c r="Z748" s="72"/>
      <c r="AA748" s="77">
        <v>882</v>
      </c>
      <c r="AB748" s="76" t="s">
        <v>50</v>
      </c>
      <c r="AC748" s="77" t="s">
        <v>36</v>
      </c>
      <c r="AD748" s="77" t="s">
        <v>36</v>
      </c>
      <c r="AE748" s="77">
        <v>14</v>
      </c>
      <c r="AF748" s="78" t="s">
        <v>150</v>
      </c>
      <c r="AG748" s="72"/>
      <c r="AH748" s="77" t="s">
        <v>69</v>
      </c>
      <c r="AI748" s="76" t="s">
        <v>52</v>
      </c>
      <c r="AJ748" s="76" t="s">
        <v>36</v>
      </c>
      <c r="AK748" t="str">
        <f>_xlfn.CONCAT(PlayerList[[#This Row],[First Name]]," ",PlayerList[[#This Row],[Surname]])</f>
        <v>Alexander Evans</v>
      </c>
      <c r="AM748" s="71">
        <f>PlayerList[[#This Row],[Code]]*1</f>
        <v>20162</v>
      </c>
      <c r="AN748" s="71" t="str">
        <f>VLOOKUP(PlayerList[[#This Row],[NZCF ID]],$AP$2:$AQ$3850,2,FALSE)</f>
        <v>M</v>
      </c>
      <c r="AP748" s="71">
        <v>19523</v>
      </c>
      <c r="AQ748" s="71" t="s">
        <v>29</v>
      </c>
    </row>
    <row r="749" spans="13:43" x14ac:dyDescent="0.3">
      <c r="M749" s="75">
        <v>17598</v>
      </c>
      <c r="N749" s="72" t="s">
        <v>1155</v>
      </c>
      <c r="O749" s="72" t="s">
        <v>739</v>
      </c>
      <c r="P749" s="73" t="s">
        <v>161</v>
      </c>
      <c r="Q749" s="74">
        <v>2006</v>
      </c>
      <c r="R749" s="73" t="s">
        <v>135</v>
      </c>
      <c r="S749" s="72"/>
      <c r="T749" s="77">
        <v>1424</v>
      </c>
      <c r="U749" s="76" t="s">
        <v>35</v>
      </c>
      <c r="V749" s="77" t="s">
        <v>36</v>
      </c>
      <c r="W749" s="77" t="s">
        <v>36</v>
      </c>
      <c r="X749" s="77">
        <v>33</v>
      </c>
      <c r="Y749" s="78" t="s">
        <v>219</v>
      </c>
      <c r="Z749" s="72"/>
      <c r="AA749" s="77">
        <v>1649</v>
      </c>
      <c r="AB749" s="76" t="s">
        <v>50</v>
      </c>
      <c r="AC749" s="77" t="s">
        <v>36</v>
      </c>
      <c r="AD749" s="77" t="s">
        <v>36</v>
      </c>
      <c r="AE749" s="77">
        <v>13</v>
      </c>
      <c r="AF749" s="78" t="s">
        <v>825</v>
      </c>
      <c r="AG749" s="72"/>
      <c r="AH749" s="77">
        <v>4317270</v>
      </c>
      <c r="AI749" s="76" t="s">
        <v>52</v>
      </c>
      <c r="AJ749" s="76" t="s">
        <v>36</v>
      </c>
      <c r="AK749" t="str">
        <f>_xlfn.CONCAT(PlayerList[[#This Row],[First Name]]," ",PlayerList[[#This Row],[Surname]])</f>
        <v>David Evans</v>
      </c>
      <c r="AM749" s="71">
        <f>PlayerList[[#This Row],[Code]]*1</f>
        <v>17598</v>
      </c>
      <c r="AN749" s="71" t="str">
        <f>VLOOKUP(PlayerList[[#This Row],[NZCF ID]],$AP$2:$AQ$3850,2,FALSE)</f>
        <v>M</v>
      </c>
      <c r="AP749" s="71">
        <v>20162</v>
      </c>
      <c r="AQ749" s="71" t="s">
        <v>29</v>
      </c>
    </row>
    <row r="750" spans="13:43" x14ac:dyDescent="0.3">
      <c r="M750" s="75">
        <v>11309</v>
      </c>
      <c r="N750" s="72" t="s">
        <v>1155</v>
      </c>
      <c r="O750" s="72" t="s">
        <v>1156</v>
      </c>
      <c r="P750" s="73" t="s">
        <v>167</v>
      </c>
      <c r="Q750" s="74">
        <v>1961</v>
      </c>
      <c r="R750" s="73" t="s">
        <v>124</v>
      </c>
      <c r="S750" s="72"/>
      <c r="T750" s="77">
        <v>1923</v>
      </c>
      <c r="U750" s="76" t="s">
        <v>35</v>
      </c>
      <c r="V750" s="77" t="s">
        <v>36</v>
      </c>
      <c r="W750" s="77" t="s">
        <v>36</v>
      </c>
      <c r="X750" s="77">
        <v>228</v>
      </c>
      <c r="Y750" s="78" t="s">
        <v>209</v>
      </c>
      <c r="Z750" s="72"/>
      <c r="AA750" s="77">
        <v>1796</v>
      </c>
      <c r="AB750" s="76" t="s">
        <v>35</v>
      </c>
      <c r="AC750" s="77" t="s">
        <v>36</v>
      </c>
      <c r="AD750" s="77" t="s">
        <v>36</v>
      </c>
      <c r="AE750" s="77">
        <v>282</v>
      </c>
      <c r="AF750" s="78" t="s">
        <v>673</v>
      </c>
      <c r="AG750" s="72"/>
      <c r="AH750" s="77">
        <v>4300211</v>
      </c>
      <c r="AI750" s="76" t="s">
        <v>52</v>
      </c>
      <c r="AJ750" s="76" t="s">
        <v>36</v>
      </c>
      <c r="AK750" t="str">
        <f>_xlfn.CONCAT(PlayerList[[#This Row],[First Name]]," ",PlayerList[[#This Row],[Surname]])</f>
        <v>David J Evans</v>
      </c>
      <c r="AM750" s="71">
        <f>PlayerList[[#This Row],[Code]]*1</f>
        <v>11309</v>
      </c>
      <c r="AN750" s="71" t="str">
        <f>VLOOKUP(PlayerList[[#This Row],[NZCF ID]],$AP$2:$AQ$3850,2,FALSE)</f>
        <v>M</v>
      </c>
      <c r="AP750" s="71">
        <v>17598</v>
      </c>
      <c r="AQ750" s="71" t="s">
        <v>29</v>
      </c>
    </row>
    <row r="751" spans="13:43" x14ac:dyDescent="0.3">
      <c r="M751" s="75">
        <v>19379</v>
      </c>
      <c r="N751" s="72" t="s">
        <v>1155</v>
      </c>
      <c r="O751" s="72" t="s">
        <v>197</v>
      </c>
      <c r="P751" s="73" t="s">
        <v>49</v>
      </c>
      <c r="Q751" s="74">
        <v>2010</v>
      </c>
      <c r="R751" s="73" t="s">
        <v>135</v>
      </c>
      <c r="S751" s="72"/>
      <c r="T751" s="77" t="s">
        <v>34</v>
      </c>
      <c r="U751" s="76" t="s">
        <v>35</v>
      </c>
      <c r="V751" s="77" t="s">
        <v>36</v>
      </c>
      <c r="W751" s="77" t="s">
        <v>36</v>
      </c>
      <c r="X751" s="77" t="s">
        <v>37</v>
      </c>
      <c r="Y751" s="78" t="s">
        <v>38</v>
      </c>
      <c r="Z751" s="72"/>
      <c r="AA751" s="77">
        <v>734</v>
      </c>
      <c r="AB751" s="76" t="s">
        <v>50</v>
      </c>
      <c r="AC751" s="77" t="s">
        <v>36</v>
      </c>
      <c r="AD751" s="77" t="s">
        <v>36</v>
      </c>
      <c r="AE751" s="77">
        <v>12</v>
      </c>
      <c r="AF751" s="78" t="s">
        <v>169</v>
      </c>
      <c r="AG751" s="72"/>
      <c r="AH751" s="77" t="s">
        <v>69</v>
      </c>
      <c r="AI751" s="76" t="s">
        <v>52</v>
      </c>
      <c r="AJ751" s="76" t="s">
        <v>36</v>
      </c>
      <c r="AK751" t="str">
        <f>_xlfn.CONCAT(PlayerList[[#This Row],[First Name]]," ",PlayerList[[#This Row],[Surname]])</f>
        <v>Ethan Evans</v>
      </c>
      <c r="AM751" s="71">
        <f>PlayerList[[#This Row],[Code]]*1</f>
        <v>19379</v>
      </c>
      <c r="AN751" s="71" t="str">
        <f>VLOOKUP(PlayerList[[#This Row],[NZCF ID]],$AP$2:$AQ$3850,2,FALSE)</f>
        <v>M</v>
      </c>
      <c r="AP751" s="71">
        <v>11309</v>
      </c>
      <c r="AQ751" s="71" t="s">
        <v>29</v>
      </c>
    </row>
    <row r="752" spans="13:43" x14ac:dyDescent="0.3">
      <c r="M752" s="75">
        <v>18640</v>
      </c>
      <c r="N752" s="72" t="s">
        <v>1155</v>
      </c>
      <c r="O752" s="72" t="s">
        <v>1114</v>
      </c>
      <c r="P752" s="73" t="s">
        <v>335</v>
      </c>
      <c r="Q752" s="74">
        <v>2000</v>
      </c>
      <c r="R752" s="73" t="s">
        <v>35</v>
      </c>
      <c r="S752" s="72"/>
      <c r="T752" s="77">
        <v>1063</v>
      </c>
      <c r="U752" s="76" t="s">
        <v>50</v>
      </c>
      <c r="V752" s="77" t="s">
        <v>36</v>
      </c>
      <c r="W752" s="77" t="s">
        <v>36</v>
      </c>
      <c r="X752" s="77">
        <v>5</v>
      </c>
      <c r="Y752" s="78" t="s">
        <v>51</v>
      </c>
      <c r="Z752" s="72"/>
      <c r="AA752" s="77" t="s">
        <v>37</v>
      </c>
      <c r="AB752" s="76" t="s">
        <v>35</v>
      </c>
      <c r="AC752" s="77" t="s">
        <v>36</v>
      </c>
      <c r="AD752" s="77" t="s">
        <v>36</v>
      </c>
      <c r="AE752" s="77" t="s">
        <v>37</v>
      </c>
      <c r="AF752" s="78" t="s">
        <v>38</v>
      </c>
      <c r="AG752" s="72"/>
      <c r="AH752" s="77" t="s">
        <v>69</v>
      </c>
      <c r="AI752" s="76" t="s">
        <v>52</v>
      </c>
      <c r="AJ752" s="76" t="s">
        <v>36</v>
      </c>
      <c r="AK752" t="str">
        <f>_xlfn.CONCAT(PlayerList[[#This Row],[First Name]]," ",PlayerList[[#This Row],[Surname]])</f>
        <v>Mike Evans</v>
      </c>
      <c r="AM752" s="71">
        <f>PlayerList[[#This Row],[Code]]*1</f>
        <v>18640</v>
      </c>
      <c r="AN752" s="71" t="str">
        <f>VLOOKUP(PlayerList[[#This Row],[NZCF ID]],$AP$2:$AQ$3850,2,FALSE)</f>
        <v>M</v>
      </c>
      <c r="AP752" s="71">
        <v>19379</v>
      </c>
      <c r="AQ752" s="71" t="s">
        <v>29</v>
      </c>
    </row>
    <row r="753" spans="13:43" x14ac:dyDescent="0.3">
      <c r="M753" s="75">
        <v>22775</v>
      </c>
      <c r="N753" s="72" t="s">
        <v>1155</v>
      </c>
      <c r="O753" s="72" t="s">
        <v>416</v>
      </c>
      <c r="P753" s="73" t="s">
        <v>33</v>
      </c>
      <c r="Q753" s="74">
        <v>2013</v>
      </c>
      <c r="R753" s="73" t="s">
        <v>135</v>
      </c>
      <c r="S753" s="72"/>
      <c r="T753" s="77" t="s">
        <v>34</v>
      </c>
      <c r="U753" s="76" t="s">
        <v>35</v>
      </c>
      <c r="V753" s="77" t="s">
        <v>36</v>
      </c>
      <c r="W753" s="77" t="s">
        <v>36</v>
      </c>
      <c r="X753" s="77" t="s">
        <v>37</v>
      </c>
      <c r="Y753" s="78" t="s">
        <v>38</v>
      </c>
      <c r="Z753" s="72"/>
      <c r="AA753" s="77">
        <v>729</v>
      </c>
      <c r="AB753" s="76" t="s">
        <v>50</v>
      </c>
      <c r="AC753" s="77" t="s">
        <v>36</v>
      </c>
      <c r="AD753" s="77" t="s">
        <v>36</v>
      </c>
      <c r="AE753" s="77">
        <v>7</v>
      </c>
      <c r="AF753" s="78" t="s">
        <v>84</v>
      </c>
      <c r="AG753" s="72"/>
      <c r="AH753" s="77" t="s">
        <v>69</v>
      </c>
      <c r="AI753" s="76" t="s">
        <v>52</v>
      </c>
      <c r="AJ753" s="76" t="s">
        <v>36</v>
      </c>
      <c r="AK753" t="str">
        <f>_xlfn.CONCAT(PlayerList[[#This Row],[First Name]]," ",PlayerList[[#This Row],[Surname]])</f>
        <v>Noah Evans</v>
      </c>
      <c r="AM753" s="71">
        <f>PlayerList[[#This Row],[Code]]*1</f>
        <v>22775</v>
      </c>
      <c r="AN753" s="71" t="str">
        <f>VLOOKUP(PlayerList[[#This Row],[NZCF ID]],$AP$2:$AQ$3850,2,FALSE)</f>
        <v>M</v>
      </c>
      <c r="AP753" s="71">
        <v>18640</v>
      </c>
      <c r="AQ753" s="71" t="s">
        <v>29</v>
      </c>
    </row>
    <row r="754" spans="13:43" x14ac:dyDescent="0.3">
      <c r="M754" s="75">
        <v>17130</v>
      </c>
      <c r="N754" s="72" t="s">
        <v>1155</v>
      </c>
      <c r="O754" s="72" t="s">
        <v>826</v>
      </c>
      <c r="P754" s="73" t="s">
        <v>121</v>
      </c>
      <c r="Q754" s="74">
        <v>2000</v>
      </c>
      <c r="R754" s="73" t="s">
        <v>35</v>
      </c>
      <c r="S754" s="72"/>
      <c r="T754" s="77">
        <v>1517</v>
      </c>
      <c r="U754" s="76" t="s">
        <v>35</v>
      </c>
      <c r="V754" s="77" t="s">
        <v>36</v>
      </c>
      <c r="W754" s="77" t="s">
        <v>36</v>
      </c>
      <c r="X754" s="77">
        <v>87</v>
      </c>
      <c r="Y754" s="78" t="s">
        <v>84</v>
      </c>
      <c r="Z754" s="72"/>
      <c r="AA754" s="77">
        <v>1189</v>
      </c>
      <c r="AB754" s="76" t="s">
        <v>35</v>
      </c>
      <c r="AC754" s="77" t="s">
        <v>36</v>
      </c>
      <c r="AD754" s="77" t="s">
        <v>36</v>
      </c>
      <c r="AE754" s="77">
        <v>57</v>
      </c>
      <c r="AF754" s="78" t="s">
        <v>60</v>
      </c>
      <c r="AG754" s="72"/>
      <c r="AH754" s="77">
        <v>4311949</v>
      </c>
      <c r="AI754" s="76" t="s">
        <v>52</v>
      </c>
      <c r="AJ754" s="76" t="s">
        <v>36</v>
      </c>
      <c r="AK754" t="str">
        <f>_xlfn.CONCAT(PlayerList[[#This Row],[First Name]]," ",PlayerList[[#This Row],[Surname]])</f>
        <v>Oliver Evans</v>
      </c>
      <c r="AM754" s="71">
        <f>PlayerList[[#This Row],[Code]]*1</f>
        <v>17130</v>
      </c>
      <c r="AN754" s="71" t="str">
        <f>VLOOKUP(PlayerList[[#This Row],[NZCF ID]],$AP$2:$AQ$3850,2,FALSE)</f>
        <v>M</v>
      </c>
      <c r="AP754" s="71">
        <v>22775</v>
      </c>
      <c r="AQ754" s="71" t="s">
        <v>29</v>
      </c>
    </row>
    <row r="755" spans="13:43" x14ac:dyDescent="0.3">
      <c r="M755" s="75">
        <v>20929</v>
      </c>
      <c r="N755" s="72" t="s">
        <v>491</v>
      </c>
      <c r="O755" s="72" t="s">
        <v>421</v>
      </c>
      <c r="P755" s="73" t="s">
        <v>33</v>
      </c>
      <c r="Q755" s="74">
        <v>1996</v>
      </c>
      <c r="R755" s="73" t="s">
        <v>35</v>
      </c>
      <c r="S755" s="72"/>
      <c r="T755" s="77">
        <v>1180</v>
      </c>
      <c r="U755" s="76" t="s">
        <v>50</v>
      </c>
      <c r="V755" s="77" t="s">
        <v>36</v>
      </c>
      <c r="W755" s="77" t="s">
        <v>36</v>
      </c>
      <c r="X755" s="77">
        <v>5</v>
      </c>
      <c r="Y755" s="78" t="s">
        <v>60</v>
      </c>
      <c r="Z755" s="72"/>
      <c r="AA755" s="77" t="s">
        <v>37</v>
      </c>
      <c r="AB755" s="76" t="s">
        <v>35</v>
      </c>
      <c r="AC755" s="77" t="s">
        <v>36</v>
      </c>
      <c r="AD755" s="77" t="s">
        <v>36</v>
      </c>
      <c r="AE755" s="77" t="s">
        <v>37</v>
      </c>
      <c r="AF755" s="78" t="s">
        <v>38</v>
      </c>
      <c r="AG755" s="72"/>
      <c r="AH755" s="77">
        <v>4331532</v>
      </c>
      <c r="AI755" s="76" t="s">
        <v>52</v>
      </c>
      <c r="AJ755" s="76" t="s">
        <v>36</v>
      </c>
      <c r="AK755" t="str">
        <f>_xlfn.CONCAT(PlayerList[[#This Row],[First Name]]," ",PlayerList[[#This Row],[Surname]])</f>
        <v>Daniel Everett</v>
      </c>
      <c r="AM755" s="71">
        <f>PlayerList[[#This Row],[Code]]*1</f>
        <v>20929</v>
      </c>
      <c r="AN755" s="71" t="str">
        <f>VLOOKUP(PlayerList[[#This Row],[NZCF ID]],$AP$2:$AQ$3850,2,FALSE)</f>
        <v>M</v>
      </c>
      <c r="AP755" s="71">
        <v>17130</v>
      </c>
      <c r="AQ755" s="71" t="s">
        <v>29</v>
      </c>
    </row>
    <row r="756" spans="13:43" x14ac:dyDescent="0.3">
      <c r="M756" s="75">
        <v>20116</v>
      </c>
      <c r="N756" s="72" t="s">
        <v>1157</v>
      </c>
      <c r="O756" s="72" t="s">
        <v>345</v>
      </c>
      <c r="P756" s="73" t="s">
        <v>161</v>
      </c>
      <c r="Q756" s="74">
        <v>1966</v>
      </c>
      <c r="R756" s="73" t="s">
        <v>124</v>
      </c>
      <c r="S756" s="72"/>
      <c r="T756" s="77">
        <v>1024</v>
      </c>
      <c r="U756" s="76" t="s">
        <v>50</v>
      </c>
      <c r="V756" s="77" t="s">
        <v>36</v>
      </c>
      <c r="W756" s="77" t="s">
        <v>36</v>
      </c>
      <c r="X756" s="77">
        <v>13</v>
      </c>
      <c r="Y756" s="78" t="s">
        <v>84</v>
      </c>
      <c r="Z756" s="72"/>
      <c r="AA756" s="77">
        <v>779</v>
      </c>
      <c r="AB756" s="76" t="s">
        <v>50</v>
      </c>
      <c r="AC756" s="77" t="s">
        <v>36</v>
      </c>
      <c r="AD756" s="77" t="s">
        <v>36</v>
      </c>
      <c r="AE756" s="77">
        <v>4</v>
      </c>
      <c r="AF756" s="78" t="s">
        <v>75</v>
      </c>
      <c r="AG756" s="72"/>
      <c r="AH756" s="77">
        <v>4329180</v>
      </c>
      <c r="AI756" s="76" t="s">
        <v>52</v>
      </c>
      <c r="AJ756" s="76" t="s">
        <v>36</v>
      </c>
      <c r="AK756" t="str">
        <f>_xlfn.CONCAT(PlayerList[[#This Row],[First Name]]," ",PlayerList[[#This Row],[Surname]])</f>
        <v>Richard Exon</v>
      </c>
      <c r="AM756" s="71">
        <f>PlayerList[[#This Row],[Code]]*1</f>
        <v>20116</v>
      </c>
      <c r="AN756" s="71" t="str">
        <f>VLOOKUP(PlayerList[[#This Row],[NZCF ID]],$AP$2:$AQ$3850,2,FALSE)</f>
        <v>M</v>
      </c>
      <c r="AP756" s="71">
        <v>20929</v>
      </c>
      <c r="AQ756" s="71" t="s">
        <v>29</v>
      </c>
    </row>
    <row r="757" spans="13:43" x14ac:dyDescent="0.3">
      <c r="M757" s="75">
        <v>17583</v>
      </c>
      <c r="N757" s="72" t="s">
        <v>1158</v>
      </c>
      <c r="O757" s="72" t="s">
        <v>259</v>
      </c>
      <c r="P757" s="73" t="s">
        <v>33</v>
      </c>
      <c r="Q757" s="74">
        <v>1989</v>
      </c>
      <c r="R757" s="73" t="s">
        <v>35</v>
      </c>
      <c r="S757" s="72"/>
      <c r="T757" s="77" t="s">
        <v>34</v>
      </c>
      <c r="U757" s="76" t="s">
        <v>35</v>
      </c>
      <c r="V757" s="77" t="s">
        <v>36</v>
      </c>
      <c r="W757" s="77" t="s">
        <v>36</v>
      </c>
      <c r="X757" s="77" t="s">
        <v>37</v>
      </c>
      <c r="Y757" s="78" t="s">
        <v>38</v>
      </c>
      <c r="Z757" s="72"/>
      <c r="AA757" s="77">
        <v>1404</v>
      </c>
      <c r="AB757" s="76" t="s">
        <v>50</v>
      </c>
      <c r="AC757" s="77" t="s">
        <v>36</v>
      </c>
      <c r="AD757" s="77" t="s">
        <v>36</v>
      </c>
      <c r="AE757" s="77">
        <v>6</v>
      </c>
      <c r="AF757" s="78" t="s">
        <v>232</v>
      </c>
      <c r="AG757" s="72"/>
      <c r="AH757" s="77">
        <v>4314786</v>
      </c>
      <c r="AI757" s="76" t="s">
        <v>52</v>
      </c>
      <c r="AJ757" s="76" t="s">
        <v>36</v>
      </c>
      <c r="AK757" t="str">
        <f>_xlfn.CONCAT(PlayerList[[#This Row],[First Name]]," ",PlayerList[[#This Row],[Surname]])</f>
        <v>Sam Ezadmanesh</v>
      </c>
      <c r="AM757" s="71">
        <f>PlayerList[[#This Row],[Code]]*1</f>
        <v>17583</v>
      </c>
      <c r="AN757" s="71" t="str">
        <f>VLOOKUP(PlayerList[[#This Row],[NZCF ID]],$AP$2:$AQ$3850,2,FALSE)</f>
        <v>M</v>
      </c>
      <c r="AP757" s="71">
        <v>20116</v>
      </c>
      <c r="AQ757" s="71" t="s">
        <v>29</v>
      </c>
    </row>
    <row r="758" spans="13:43" x14ac:dyDescent="0.3">
      <c r="M758" s="75">
        <v>20077</v>
      </c>
      <c r="N758" s="72" t="s">
        <v>1159</v>
      </c>
      <c r="O758" s="72" t="s">
        <v>1160</v>
      </c>
      <c r="P758" s="73" t="s">
        <v>335</v>
      </c>
      <c r="Q758" s="74">
        <v>2008</v>
      </c>
      <c r="R758" s="73" t="s">
        <v>135</v>
      </c>
      <c r="S758" s="72"/>
      <c r="T758" s="77">
        <v>1625</v>
      </c>
      <c r="U758" s="76" t="s">
        <v>35</v>
      </c>
      <c r="V758" s="77">
        <v>3</v>
      </c>
      <c r="W758" s="77">
        <v>16</v>
      </c>
      <c r="X758" s="77">
        <v>132</v>
      </c>
      <c r="Y758" s="78" t="s">
        <v>4167</v>
      </c>
      <c r="Z758" s="72"/>
      <c r="AA758" s="77">
        <v>1617</v>
      </c>
      <c r="AB758" s="76" t="s">
        <v>35</v>
      </c>
      <c r="AC758" s="77">
        <v>3</v>
      </c>
      <c r="AD758" s="77">
        <v>17</v>
      </c>
      <c r="AE758" s="77">
        <v>94</v>
      </c>
      <c r="AF758" s="78" t="s">
        <v>4167</v>
      </c>
      <c r="AG758" s="72"/>
      <c r="AH758" s="77">
        <v>4326504</v>
      </c>
      <c r="AI758" s="76" t="s">
        <v>52</v>
      </c>
      <c r="AJ758" s="76" t="s">
        <v>36</v>
      </c>
      <c r="AK758" t="str">
        <f>_xlfn.CONCAT(PlayerList[[#This Row],[First Name]]," ",PlayerList[[#This Row],[Surname]])</f>
        <v>Jenre Angelo Fabay</v>
      </c>
      <c r="AM758" s="71">
        <f>PlayerList[[#This Row],[Code]]*1</f>
        <v>20077</v>
      </c>
      <c r="AN758" s="71" t="str">
        <f>VLOOKUP(PlayerList[[#This Row],[NZCF ID]],$AP$2:$AQ$3850,2,FALSE)</f>
        <v>M</v>
      </c>
      <c r="AP758" s="71">
        <v>17583</v>
      </c>
      <c r="AQ758" s="71" t="s">
        <v>29</v>
      </c>
    </row>
    <row r="759" spans="13:43" x14ac:dyDescent="0.3">
      <c r="M759" s="75">
        <v>18697</v>
      </c>
      <c r="N759" s="72" t="s">
        <v>1161</v>
      </c>
      <c r="O759" s="72" t="s">
        <v>1162</v>
      </c>
      <c r="P759" s="73" t="s">
        <v>83</v>
      </c>
      <c r="Q759" s="74">
        <v>1979</v>
      </c>
      <c r="R759" s="73" t="s">
        <v>35</v>
      </c>
      <c r="S759" s="72"/>
      <c r="T759" s="77">
        <v>557</v>
      </c>
      <c r="U759" s="76" t="s">
        <v>35</v>
      </c>
      <c r="V759" s="77" t="s">
        <v>36</v>
      </c>
      <c r="W759" s="77" t="s">
        <v>36</v>
      </c>
      <c r="X759" s="77">
        <v>52</v>
      </c>
      <c r="Y759" s="78" t="s">
        <v>150</v>
      </c>
      <c r="Z759" s="72"/>
      <c r="AA759" s="77">
        <v>801</v>
      </c>
      <c r="AB759" s="76" t="s">
        <v>50</v>
      </c>
      <c r="AC759" s="77" t="s">
        <v>36</v>
      </c>
      <c r="AD759" s="77" t="s">
        <v>36</v>
      </c>
      <c r="AE759" s="77">
        <v>14</v>
      </c>
      <c r="AF759" s="78" t="s">
        <v>75</v>
      </c>
      <c r="AG759" s="72"/>
      <c r="AH759" s="77" t="s">
        <v>69</v>
      </c>
      <c r="AI759" s="76" t="s">
        <v>52</v>
      </c>
      <c r="AJ759" s="76" t="s">
        <v>36</v>
      </c>
      <c r="AK759" t="str">
        <f>_xlfn.CONCAT(PlayerList[[#This Row],[First Name]]," ",PlayerList[[#This Row],[Surname]])</f>
        <v>Rebecca Fairbrother</v>
      </c>
      <c r="AM759" s="71">
        <f>PlayerList[[#This Row],[Code]]*1</f>
        <v>18697</v>
      </c>
      <c r="AN759" s="71" t="str">
        <f>VLOOKUP(PlayerList[[#This Row],[NZCF ID]],$AP$2:$AQ$3850,2,FALSE)</f>
        <v>F</v>
      </c>
      <c r="AP759" s="71">
        <v>20077</v>
      </c>
      <c r="AQ759" s="71" t="s">
        <v>29</v>
      </c>
    </row>
    <row r="760" spans="13:43" x14ac:dyDescent="0.3">
      <c r="M760" s="75">
        <v>12902</v>
      </c>
      <c r="N760" s="72" t="s">
        <v>1163</v>
      </c>
      <c r="O760" s="72" t="s">
        <v>1164</v>
      </c>
      <c r="P760" s="73" t="s">
        <v>74</v>
      </c>
      <c r="Q760" s="74">
        <v>1988</v>
      </c>
      <c r="R760" s="73" t="s">
        <v>35</v>
      </c>
      <c r="S760" s="72"/>
      <c r="T760" s="77">
        <v>1613</v>
      </c>
      <c r="U760" s="76" t="s">
        <v>35</v>
      </c>
      <c r="V760" s="77" t="s">
        <v>36</v>
      </c>
      <c r="W760" s="77" t="s">
        <v>36</v>
      </c>
      <c r="X760" s="77">
        <v>230</v>
      </c>
      <c r="Y760" s="78" t="s">
        <v>96</v>
      </c>
      <c r="Z760" s="72"/>
      <c r="AA760" s="77">
        <v>1587</v>
      </c>
      <c r="AB760" s="76" t="s">
        <v>35</v>
      </c>
      <c r="AC760" s="77" t="s">
        <v>36</v>
      </c>
      <c r="AD760" s="77" t="s">
        <v>36</v>
      </c>
      <c r="AE760" s="77">
        <v>58</v>
      </c>
      <c r="AF760" s="78" t="s">
        <v>1165</v>
      </c>
      <c r="AG760" s="72"/>
      <c r="AH760" s="77">
        <v>4301439</v>
      </c>
      <c r="AI760" s="76" t="s">
        <v>52</v>
      </c>
      <c r="AJ760" s="76" t="s">
        <v>539</v>
      </c>
      <c r="AK760" t="str">
        <f>_xlfn.CONCAT(PlayerList[[#This Row],[First Name]]," ",PlayerList[[#This Row],[Surname]])</f>
        <v>Natasha Fairley</v>
      </c>
      <c r="AM760" s="71">
        <f>PlayerList[[#This Row],[Code]]*1</f>
        <v>12902</v>
      </c>
      <c r="AN760" s="71" t="str">
        <f>VLOOKUP(PlayerList[[#This Row],[NZCF ID]],$AP$2:$AQ$3850,2,FALSE)</f>
        <v>F</v>
      </c>
      <c r="AP760" s="71">
        <v>18697</v>
      </c>
      <c r="AQ760" s="71" t="s">
        <v>45</v>
      </c>
    </row>
    <row r="761" spans="13:43" x14ac:dyDescent="0.3">
      <c r="M761" s="75">
        <v>17320</v>
      </c>
      <c r="N761" s="72" t="s">
        <v>1166</v>
      </c>
      <c r="O761" s="72" t="s">
        <v>1167</v>
      </c>
      <c r="P761" s="73" t="s">
        <v>252</v>
      </c>
      <c r="Q761" s="74">
        <v>2009</v>
      </c>
      <c r="R761" s="73" t="s">
        <v>135</v>
      </c>
      <c r="S761" s="72"/>
      <c r="T761" s="77">
        <v>813</v>
      </c>
      <c r="U761" s="76" t="s">
        <v>35</v>
      </c>
      <c r="V761" s="77" t="s">
        <v>36</v>
      </c>
      <c r="W761" s="77" t="s">
        <v>36</v>
      </c>
      <c r="X761" s="77">
        <v>42</v>
      </c>
      <c r="Y761" s="78" t="s">
        <v>173</v>
      </c>
      <c r="Z761" s="72"/>
      <c r="AA761" s="77">
        <v>751</v>
      </c>
      <c r="AB761" s="76" t="s">
        <v>35</v>
      </c>
      <c r="AC761" s="77" t="s">
        <v>36</v>
      </c>
      <c r="AD761" s="77" t="s">
        <v>36</v>
      </c>
      <c r="AE761" s="77">
        <v>67</v>
      </c>
      <c r="AF761" s="78" t="s">
        <v>61</v>
      </c>
      <c r="AG761" s="72"/>
      <c r="AH761" s="77">
        <v>4312740</v>
      </c>
      <c r="AI761" s="76" t="s">
        <v>52</v>
      </c>
      <c r="AJ761" s="76" t="s">
        <v>36</v>
      </c>
      <c r="AK761" t="str">
        <f>_xlfn.CONCAT(PlayerList[[#This Row],[First Name]]," ",PlayerList[[#This Row],[Surname]])</f>
        <v>Benedict Fala</v>
      </c>
      <c r="AM761" s="71">
        <f>PlayerList[[#This Row],[Code]]*1</f>
        <v>17320</v>
      </c>
      <c r="AN761" s="71" t="str">
        <f>VLOOKUP(PlayerList[[#This Row],[NZCF ID]],$AP$2:$AQ$3850,2,FALSE)</f>
        <v>M</v>
      </c>
      <c r="AP761" s="71">
        <v>12902</v>
      </c>
      <c r="AQ761" s="71" t="s">
        <v>45</v>
      </c>
    </row>
    <row r="762" spans="13:43" x14ac:dyDescent="0.3">
      <c r="M762" s="75">
        <v>21148</v>
      </c>
      <c r="N762" s="72" t="s">
        <v>1168</v>
      </c>
      <c r="O762" s="72" t="s">
        <v>486</v>
      </c>
      <c r="P762" s="73" t="s">
        <v>33</v>
      </c>
      <c r="Q762" s="74">
        <v>1986</v>
      </c>
      <c r="R762" s="73" t="s">
        <v>35</v>
      </c>
      <c r="S762" s="72"/>
      <c r="T762" s="77" t="s">
        <v>34</v>
      </c>
      <c r="U762" s="76" t="s">
        <v>35</v>
      </c>
      <c r="V762" s="77" t="s">
        <v>36</v>
      </c>
      <c r="W762" s="77" t="s">
        <v>36</v>
      </c>
      <c r="X762" s="77" t="s">
        <v>37</v>
      </c>
      <c r="Y762" s="78" t="s">
        <v>38</v>
      </c>
      <c r="Z762" s="72"/>
      <c r="AA762" s="77">
        <v>1078</v>
      </c>
      <c r="AB762" s="76" t="s">
        <v>50</v>
      </c>
      <c r="AC762" s="77" t="s">
        <v>36</v>
      </c>
      <c r="AD762" s="77" t="s">
        <v>36</v>
      </c>
      <c r="AE762" s="77">
        <v>6</v>
      </c>
      <c r="AF762" s="78" t="s">
        <v>84</v>
      </c>
      <c r="AG762" s="72"/>
      <c r="AH762" s="77">
        <v>4331990</v>
      </c>
      <c r="AI762" s="76" t="s">
        <v>52</v>
      </c>
      <c r="AJ762" s="76" t="s">
        <v>36</v>
      </c>
      <c r="AK762" t="str">
        <f>_xlfn.CONCAT(PlayerList[[#This Row],[First Name]]," ",PlayerList[[#This Row],[Surname]])</f>
        <v>Harry Falaminiano</v>
      </c>
      <c r="AM762" s="71">
        <f>PlayerList[[#This Row],[Code]]*1</f>
        <v>21148</v>
      </c>
      <c r="AN762" s="71" t="str">
        <f>VLOOKUP(PlayerList[[#This Row],[NZCF ID]],$AP$2:$AQ$3850,2,FALSE)</f>
        <v>M</v>
      </c>
      <c r="AP762" s="71">
        <v>17320</v>
      </c>
      <c r="AQ762" s="71" t="s">
        <v>29</v>
      </c>
    </row>
    <row r="763" spans="13:43" x14ac:dyDescent="0.3">
      <c r="M763" s="75">
        <v>20665</v>
      </c>
      <c r="N763" s="72" t="s">
        <v>1169</v>
      </c>
      <c r="O763" s="72" t="s">
        <v>197</v>
      </c>
      <c r="P763" s="73" t="s">
        <v>33</v>
      </c>
      <c r="Q763" s="74">
        <v>2015</v>
      </c>
      <c r="R763" s="73" t="s">
        <v>135</v>
      </c>
      <c r="S763" s="72"/>
      <c r="T763" s="77" t="s">
        <v>34</v>
      </c>
      <c r="U763" s="76" t="s">
        <v>35</v>
      </c>
      <c r="V763" s="77" t="s">
        <v>36</v>
      </c>
      <c r="W763" s="77" t="s">
        <v>36</v>
      </c>
      <c r="X763" s="77" t="s">
        <v>37</v>
      </c>
      <c r="Y763" s="78" t="s">
        <v>38</v>
      </c>
      <c r="Z763" s="72"/>
      <c r="AA763" s="77">
        <v>400</v>
      </c>
      <c r="AB763" s="76" t="s">
        <v>50</v>
      </c>
      <c r="AC763" s="77" t="s">
        <v>36</v>
      </c>
      <c r="AD763" s="77" t="s">
        <v>36</v>
      </c>
      <c r="AE763" s="77">
        <v>6</v>
      </c>
      <c r="AF763" s="78" t="s">
        <v>61</v>
      </c>
      <c r="AG763" s="72"/>
      <c r="AH763" s="77" t="s">
        <v>69</v>
      </c>
      <c r="AI763" s="76" t="s">
        <v>52</v>
      </c>
      <c r="AJ763" s="76" t="s">
        <v>36</v>
      </c>
      <c r="AK763" t="str">
        <f>_xlfn.CONCAT(PlayerList[[#This Row],[First Name]]," ",PlayerList[[#This Row],[Surname]])</f>
        <v>Ethan Falconer</v>
      </c>
      <c r="AM763" s="71">
        <f>PlayerList[[#This Row],[Code]]*1</f>
        <v>20665</v>
      </c>
      <c r="AN763" s="71" t="str">
        <f>VLOOKUP(PlayerList[[#This Row],[NZCF ID]],$AP$2:$AQ$3850,2,FALSE)</f>
        <v>M</v>
      </c>
      <c r="AP763" s="71">
        <v>21148</v>
      </c>
      <c r="AQ763" s="71" t="s">
        <v>29</v>
      </c>
    </row>
    <row r="764" spans="13:43" x14ac:dyDescent="0.3">
      <c r="M764" s="75">
        <v>20177</v>
      </c>
      <c r="N764" s="72" t="s">
        <v>1170</v>
      </c>
      <c r="O764" s="72" t="s">
        <v>705</v>
      </c>
      <c r="P764" s="73" t="s">
        <v>83</v>
      </c>
      <c r="Q764" s="74">
        <v>1995</v>
      </c>
      <c r="R764" s="73" t="s">
        <v>35</v>
      </c>
      <c r="S764" s="72"/>
      <c r="T764" s="77" t="s">
        <v>34</v>
      </c>
      <c r="U764" s="76" t="s">
        <v>35</v>
      </c>
      <c r="V764" s="77" t="s">
        <v>36</v>
      </c>
      <c r="W764" s="77" t="s">
        <v>36</v>
      </c>
      <c r="X764" s="77" t="s">
        <v>37</v>
      </c>
      <c r="Y764" s="78" t="s">
        <v>38</v>
      </c>
      <c r="Z764" s="72"/>
      <c r="AA764" s="77">
        <v>920</v>
      </c>
      <c r="AB764" s="76" t="s">
        <v>50</v>
      </c>
      <c r="AC764" s="77" t="s">
        <v>36</v>
      </c>
      <c r="AD764" s="77" t="s">
        <v>36</v>
      </c>
      <c r="AE764" s="77">
        <v>3</v>
      </c>
      <c r="AF764" s="78" t="s">
        <v>75</v>
      </c>
      <c r="AG764" s="72"/>
      <c r="AH764" s="77" t="s">
        <v>69</v>
      </c>
      <c r="AI764" s="76" t="s">
        <v>52</v>
      </c>
      <c r="AJ764" s="76" t="s">
        <v>36</v>
      </c>
      <c r="AK764" t="str">
        <f>_xlfn.CONCAT(PlayerList[[#This Row],[First Name]]," ",PlayerList[[#This Row],[Surname]])</f>
        <v>Luke Falvey</v>
      </c>
      <c r="AM764" s="71">
        <f>PlayerList[[#This Row],[Code]]*1</f>
        <v>20177</v>
      </c>
      <c r="AN764" s="71" t="str">
        <f>VLOOKUP(PlayerList[[#This Row],[NZCF ID]],$AP$2:$AQ$3850,2,FALSE)</f>
        <v>M</v>
      </c>
      <c r="AP764" s="71">
        <v>20665</v>
      </c>
      <c r="AQ764" s="71" t="s">
        <v>29</v>
      </c>
    </row>
    <row r="765" spans="13:43" x14ac:dyDescent="0.3">
      <c r="M765" s="75">
        <v>17645</v>
      </c>
      <c r="N765" s="72" t="s">
        <v>1171</v>
      </c>
      <c r="O765" s="72" t="s">
        <v>523</v>
      </c>
      <c r="P765" s="73" t="s">
        <v>115</v>
      </c>
      <c r="Q765" s="74">
        <v>1974</v>
      </c>
      <c r="R765" s="73" t="s">
        <v>124</v>
      </c>
      <c r="S765" s="72"/>
      <c r="T765" s="77">
        <v>1600</v>
      </c>
      <c r="U765" s="76" t="s">
        <v>35</v>
      </c>
      <c r="V765" s="77" t="s">
        <v>36</v>
      </c>
      <c r="W765" s="77" t="s">
        <v>36</v>
      </c>
      <c r="X765" s="77">
        <v>117</v>
      </c>
      <c r="Y765" s="78" t="s">
        <v>84</v>
      </c>
      <c r="Z765" s="72"/>
      <c r="AA765" s="77">
        <v>1448</v>
      </c>
      <c r="AB765" s="76" t="s">
        <v>35</v>
      </c>
      <c r="AC765" s="77" t="s">
        <v>36</v>
      </c>
      <c r="AD765" s="77" t="s">
        <v>36</v>
      </c>
      <c r="AE765" s="77">
        <v>101</v>
      </c>
      <c r="AF765" s="78" t="s">
        <v>84</v>
      </c>
      <c r="AG765" s="72"/>
      <c r="AH765" s="77">
        <v>4317190</v>
      </c>
      <c r="AI765" s="76" t="s">
        <v>52</v>
      </c>
      <c r="AJ765" s="76" t="s">
        <v>36</v>
      </c>
      <c r="AK765" t="str">
        <f>_xlfn.CONCAT(PlayerList[[#This Row],[First Name]]," ",PlayerList[[#This Row],[Surname]])</f>
        <v>Gregory Familton</v>
      </c>
      <c r="AM765" s="71">
        <f>PlayerList[[#This Row],[Code]]*1</f>
        <v>17645</v>
      </c>
      <c r="AN765" s="71" t="str">
        <f>VLOOKUP(PlayerList[[#This Row],[NZCF ID]],$AP$2:$AQ$3850,2,FALSE)</f>
        <v>M</v>
      </c>
      <c r="AP765" s="71">
        <v>20177</v>
      </c>
      <c r="AQ765" s="71" t="s">
        <v>29</v>
      </c>
    </row>
    <row r="766" spans="13:43" x14ac:dyDescent="0.3">
      <c r="M766" s="75">
        <v>14853</v>
      </c>
      <c r="N766" s="72" t="s">
        <v>1172</v>
      </c>
      <c r="O766" s="72" t="s">
        <v>1173</v>
      </c>
      <c r="P766" s="73" t="s">
        <v>74</v>
      </c>
      <c r="Q766" s="74">
        <v>2004</v>
      </c>
      <c r="R766" s="73" t="s">
        <v>35</v>
      </c>
      <c r="S766" s="72"/>
      <c r="T766" s="77">
        <v>2165</v>
      </c>
      <c r="U766" s="76" t="s">
        <v>35</v>
      </c>
      <c r="V766" s="77" t="s">
        <v>36</v>
      </c>
      <c r="W766" s="77" t="s">
        <v>36</v>
      </c>
      <c r="X766" s="77">
        <v>678</v>
      </c>
      <c r="Y766" s="78" t="s">
        <v>105</v>
      </c>
      <c r="Z766" s="72"/>
      <c r="AA766" s="77">
        <v>2072</v>
      </c>
      <c r="AB766" s="76" t="s">
        <v>35</v>
      </c>
      <c r="AC766" s="77" t="s">
        <v>36</v>
      </c>
      <c r="AD766" s="77" t="s">
        <v>36</v>
      </c>
      <c r="AE766" s="77">
        <v>403</v>
      </c>
      <c r="AF766" s="78" t="s">
        <v>105</v>
      </c>
      <c r="AG766" s="72"/>
      <c r="AH766" s="77">
        <v>4304128</v>
      </c>
      <c r="AI766" s="76" t="s">
        <v>52</v>
      </c>
      <c r="AJ766" s="76" t="s">
        <v>263</v>
      </c>
      <c r="AK766" t="str">
        <f>_xlfn.CONCAT(PlayerList[[#This Row],[First Name]]," ",PlayerList[[#This Row],[Surname]])</f>
        <v>Allen Chi Zhou Fan</v>
      </c>
      <c r="AM766" s="71">
        <f>PlayerList[[#This Row],[Code]]*1</f>
        <v>14853</v>
      </c>
      <c r="AN766" s="71" t="str">
        <f>VLOOKUP(PlayerList[[#This Row],[NZCF ID]],$AP$2:$AQ$3850,2,FALSE)</f>
        <v>M</v>
      </c>
      <c r="AP766" s="71">
        <v>17645</v>
      </c>
      <c r="AQ766" s="71" t="s">
        <v>29</v>
      </c>
    </row>
    <row r="767" spans="13:43" x14ac:dyDescent="0.3">
      <c r="M767" s="75">
        <v>17444</v>
      </c>
      <c r="N767" s="72" t="s">
        <v>1172</v>
      </c>
      <c r="O767" s="72" t="s">
        <v>1174</v>
      </c>
      <c r="P767" s="73" t="s">
        <v>33</v>
      </c>
      <c r="Q767" s="74">
        <v>2013</v>
      </c>
      <c r="R767" s="73" t="s">
        <v>135</v>
      </c>
      <c r="S767" s="72"/>
      <c r="T767" s="77" t="s">
        <v>34</v>
      </c>
      <c r="U767" s="76" t="s">
        <v>35</v>
      </c>
      <c r="V767" s="77" t="s">
        <v>36</v>
      </c>
      <c r="W767" s="77" t="s">
        <v>36</v>
      </c>
      <c r="X767" s="77" t="s">
        <v>37</v>
      </c>
      <c r="Y767" s="78" t="s">
        <v>38</v>
      </c>
      <c r="Z767" s="72"/>
      <c r="AA767" s="77">
        <v>400</v>
      </c>
      <c r="AB767" s="76" t="s">
        <v>50</v>
      </c>
      <c r="AC767" s="77" t="s">
        <v>36</v>
      </c>
      <c r="AD767" s="77" t="s">
        <v>36</v>
      </c>
      <c r="AE767" s="77">
        <v>11</v>
      </c>
      <c r="AF767" s="78" t="s">
        <v>209</v>
      </c>
      <c r="AG767" s="72"/>
      <c r="AH767" s="77">
        <v>4313720</v>
      </c>
      <c r="AI767" s="76" t="s">
        <v>52</v>
      </c>
      <c r="AJ767" s="76" t="s">
        <v>36</v>
      </c>
      <c r="AK767" t="str">
        <f>_xlfn.CONCAT(PlayerList[[#This Row],[First Name]]," ",PlayerList[[#This Row],[Surname]])</f>
        <v>Chongxian Fan</v>
      </c>
      <c r="AM767" s="71">
        <f>PlayerList[[#This Row],[Code]]*1</f>
        <v>17444</v>
      </c>
      <c r="AN767" s="71" t="str">
        <f>VLOOKUP(PlayerList[[#This Row],[NZCF ID]],$AP$2:$AQ$3850,2,FALSE)</f>
        <v>M</v>
      </c>
      <c r="AP767" s="71">
        <v>14853</v>
      </c>
      <c r="AQ767" s="71" t="s">
        <v>29</v>
      </c>
    </row>
    <row r="768" spans="13:43" x14ac:dyDescent="0.3">
      <c r="M768" s="75">
        <v>21013</v>
      </c>
      <c r="N768" s="72" t="s">
        <v>1172</v>
      </c>
      <c r="O768" s="72" t="s">
        <v>850</v>
      </c>
      <c r="P768" s="73" t="s">
        <v>67</v>
      </c>
      <c r="Q768" s="74">
        <v>2017</v>
      </c>
      <c r="R768" s="73" t="s">
        <v>135</v>
      </c>
      <c r="S768" s="72"/>
      <c r="T768" s="77" t="s">
        <v>34</v>
      </c>
      <c r="U768" s="76" t="s">
        <v>35</v>
      </c>
      <c r="V768" s="77" t="s">
        <v>36</v>
      </c>
      <c r="W768" s="77" t="s">
        <v>36</v>
      </c>
      <c r="X768" s="77" t="s">
        <v>37</v>
      </c>
      <c r="Y768" s="78" t="s">
        <v>38</v>
      </c>
      <c r="Z768" s="72"/>
      <c r="AA768" s="77">
        <v>810</v>
      </c>
      <c r="AB768" s="76" t="s">
        <v>50</v>
      </c>
      <c r="AC768" s="77" t="s">
        <v>36</v>
      </c>
      <c r="AD768" s="77" t="s">
        <v>36</v>
      </c>
      <c r="AE768" s="77">
        <v>6</v>
      </c>
      <c r="AF768" s="78" t="s">
        <v>60</v>
      </c>
      <c r="AG768" s="72"/>
      <c r="AH768" s="77">
        <v>4331796</v>
      </c>
      <c r="AI768" s="76" t="s">
        <v>52</v>
      </c>
      <c r="AJ768" s="76" t="s">
        <v>36</v>
      </c>
      <c r="AK768" t="str">
        <f>_xlfn.CONCAT(PlayerList[[#This Row],[First Name]]," ",PlayerList[[#This Row],[Surname]])</f>
        <v>Coen Fan</v>
      </c>
      <c r="AM768" s="71">
        <f>PlayerList[[#This Row],[Code]]*1</f>
        <v>21013</v>
      </c>
      <c r="AN768" s="71" t="str">
        <f>VLOOKUP(PlayerList[[#This Row],[NZCF ID]],$AP$2:$AQ$3850,2,FALSE)</f>
        <v>M</v>
      </c>
      <c r="AP768" s="71">
        <v>17444</v>
      </c>
      <c r="AQ768" s="71" t="s">
        <v>29</v>
      </c>
    </row>
    <row r="769" spans="13:43" x14ac:dyDescent="0.3">
      <c r="M769" s="75">
        <v>17030</v>
      </c>
      <c r="N769" s="72" t="s">
        <v>1172</v>
      </c>
      <c r="O769" s="72" t="s">
        <v>689</v>
      </c>
      <c r="P769" s="73" t="s">
        <v>74</v>
      </c>
      <c r="Q769" s="74">
        <v>2009</v>
      </c>
      <c r="R769" s="73" t="s">
        <v>135</v>
      </c>
      <c r="S769" s="72"/>
      <c r="T769" s="77">
        <v>1280</v>
      </c>
      <c r="U769" s="76" t="s">
        <v>35</v>
      </c>
      <c r="V769" s="77">
        <v>1</v>
      </c>
      <c r="W769" s="77">
        <v>3</v>
      </c>
      <c r="X769" s="77">
        <v>216</v>
      </c>
      <c r="Y769" s="78" t="s">
        <v>4167</v>
      </c>
      <c r="Z769" s="72"/>
      <c r="AA769" s="77">
        <v>1049</v>
      </c>
      <c r="AB769" s="76" t="s">
        <v>35</v>
      </c>
      <c r="AC769" s="77" t="s">
        <v>36</v>
      </c>
      <c r="AD769" s="77" t="s">
        <v>36</v>
      </c>
      <c r="AE769" s="77">
        <v>109</v>
      </c>
      <c r="AF769" s="78" t="s">
        <v>75</v>
      </c>
      <c r="AG769" s="72"/>
      <c r="AH769" s="77">
        <v>4311566</v>
      </c>
      <c r="AI769" s="76" t="s">
        <v>52</v>
      </c>
      <c r="AJ769" s="76" t="s">
        <v>36</v>
      </c>
      <c r="AK769" t="str">
        <f>_xlfn.CONCAT(PlayerList[[#This Row],[First Name]]," ",PlayerList[[#This Row],[Surname]])</f>
        <v>Eric Fan</v>
      </c>
      <c r="AM769" s="71">
        <f>PlayerList[[#This Row],[Code]]*1</f>
        <v>17030</v>
      </c>
      <c r="AN769" s="71" t="str">
        <f>VLOOKUP(PlayerList[[#This Row],[NZCF ID]],$AP$2:$AQ$3850,2,FALSE)</f>
        <v>M</v>
      </c>
      <c r="AP769" s="71">
        <v>21013</v>
      </c>
      <c r="AQ769" s="71" t="s">
        <v>29</v>
      </c>
    </row>
    <row r="770" spans="13:43" x14ac:dyDescent="0.3">
      <c r="M770" s="75">
        <v>20159</v>
      </c>
      <c r="N770" s="72" t="s">
        <v>1172</v>
      </c>
      <c r="O770" s="72" t="s">
        <v>694</v>
      </c>
      <c r="P770" s="73" t="s">
        <v>74</v>
      </c>
      <c r="Q770" s="74">
        <v>2013</v>
      </c>
      <c r="R770" s="73" t="s">
        <v>135</v>
      </c>
      <c r="S770" s="72"/>
      <c r="T770" s="77" t="s">
        <v>34</v>
      </c>
      <c r="U770" s="76" t="s">
        <v>35</v>
      </c>
      <c r="V770" s="77" t="s">
        <v>36</v>
      </c>
      <c r="W770" s="77" t="s">
        <v>36</v>
      </c>
      <c r="X770" s="77" t="s">
        <v>37</v>
      </c>
      <c r="Y770" s="78" t="s">
        <v>38</v>
      </c>
      <c r="Z770" s="72"/>
      <c r="AA770" s="77">
        <v>664</v>
      </c>
      <c r="AB770" s="76" t="s">
        <v>50</v>
      </c>
      <c r="AC770" s="77" t="s">
        <v>36</v>
      </c>
      <c r="AD770" s="77" t="s">
        <v>36</v>
      </c>
      <c r="AE770" s="77">
        <v>10</v>
      </c>
      <c r="AF770" s="78" t="s">
        <v>61</v>
      </c>
      <c r="AG770" s="72"/>
      <c r="AH770" s="77">
        <v>4326709</v>
      </c>
      <c r="AI770" s="76" t="s">
        <v>52</v>
      </c>
      <c r="AJ770" s="76" t="s">
        <v>36</v>
      </c>
      <c r="AK770" t="str">
        <f>_xlfn.CONCAT(PlayerList[[#This Row],[First Name]]," ",PlayerList[[#This Row],[Surname]])</f>
        <v>Sheldon Fan</v>
      </c>
      <c r="AM770" s="71">
        <f>PlayerList[[#This Row],[Code]]*1</f>
        <v>20159</v>
      </c>
      <c r="AN770" s="71" t="str">
        <f>VLOOKUP(PlayerList[[#This Row],[NZCF ID]],$AP$2:$AQ$3850,2,FALSE)</f>
        <v>M</v>
      </c>
      <c r="AP770" s="71">
        <v>17030</v>
      </c>
      <c r="AQ770" s="71" t="s">
        <v>29</v>
      </c>
    </row>
    <row r="771" spans="13:43" x14ac:dyDescent="0.3">
      <c r="M771" s="75">
        <v>17393</v>
      </c>
      <c r="N771" s="72" t="s">
        <v>1172</v>
      </c>
      <c r="O771" s="72" t="s">
        <v>1175</v>
      </c>
      <c r="P771" s="73" t="s">
        <v>161</v>
      </c>
      <c r="Q771" s="74">
        <v>2007</v>
      </c>
      <c r="R771" s="73" t="s">
        <v>135</v>
      </c>
      <c r="S771" s="72"/>
      <c r="T771" s="77">
        <v>1057</v>
      </c>
      <c r="U771" s="76" t="s">
        <v>35</v>
      </c>
      <c r="V771" s="77" t="s">
        <v>36</v>
      </c>
      <c r="W771" s="77" t="s">
        <v>36</v>
      </c>
      <c r="X771" s="77">
        <v>30</v>
      </c>
      <c r="Y771" s="78" t="s">
        <v>90</v>
      </c>
      <c r="Z771" s="72"/>
      <c r="AA771" s="77">
        <v>1211</v>
      </c>
      <c r="AB771" s="76" t="s">
        <v>50</v>
      </c>
      <c r="AC771" s="77" t="s">
        <v>36</v>
      </c>
      <c r="AD771" s="77" t="s">
        <v>36</v>
      </c>
      <c r="AE771" s="77">
        <v>9</v>
      </c>
      <c r="AF771" s="78" t="s">
        <v>209</v>
      </c>
      <c r="AG771" s="72"/>
      <c r="AH771" s="77">
        <v>4315294</v>
      </c>
      <c r="AI771" s="76" t="s">
        <v>52</v>
      </c>
      <c r="AJ771" s="76" t="s">
        <v>36</v>
      </c>
      <c r="AK771" t="str">
        <f>_xlfn.CONCAT(PlayerList[[#This Row],[First Name]]," ",PlayerList[[#This Row],[Surname]])</f>
        <v>Wenbo Fan</v>
      </c>
      <c r="AM771" s="71">
        <f>PlayerList[[#This Row],[Code]]*1</f>
        <v>17393</v>
      </c>
      <c r="AN771" s="71" t="str">
        <f>VLOOKUP(PlayerList[[#This Row],[NZCF ID]],$AP$2:$AQ$3850,2,FALSE)</f>
        <v>M</v>
      </c>
      <c r="AP771" s="71">
        <v>20159</v>
      </c>
      <c r="AQ771" s="71" t="s">
        <v>29</v>
      </c>
    </row>
    <row r="772" spans="13:43" x14ac:dyDescent="0.3">
      <c r="M772" s="75">
        <v>22974</v>
      </c>
      <c r="N772" s="72" t="s">
        <v>1176</v>
      </c>
      <c r="O772" s="72" t="s">
        <v>744</v>
      </c>
      <c r="P772" s="73" t="s">
        <v>167</v>
      </c>
      <c r="Q772" s="74">
        <v>2018</v>
      </c>
      <c r="R772" s="73" t="s">
        <v>135</v>
      </c>
      <c r="S772" s="72"/>
      <c r="T772" s="77" t="s">
        <v>34</v>
      </c>
      <c r="U772" s="76" t="s">
        <v>35</v>
      </c>
      <c r="V772" s="77" t="s">
        <v>36</v>
      </c>
      <c r="W772" s="77" t="s">
        <v>36</v>
      </c>
      <c r="X772" s="77" t="s">
        <v>37</v>
      </c>
      <c r="Y772" s="78" t="s">
        <v>38</v>
      </c>
      <c r="Z772" s="72"/>
      <c r="AA772" s="77">
        <v>622</v>
      </c>
      <c r="AB772" s="76" t="s">
        <v>50</v>
      </c>
      <c r="AC772" s="77">
        <v>1</v>
      </c>
      <c r="AD772" s="77">
        <v>4</v>
      </c>
      <c r="AE772" s="77">
        <v>4</v>
      </c>
      <c r="AF772" s="78" t="s">
        <v>4167</v>
      </c>
      <c r="AG772" s="72"/>
      <c r="AH772" s="77" t="s">
        <v>69</v>
      </c>
      <c r="AI772" s="76" t="s">
        <v>52</v>
      </c>
      <c r="AJ772" s="76" t="s">
        <v>36</v>
      </c>
      <c r="AK772" t="str">
        <f>_xlfn.CONCAT(PlayerList[[#This Row],[First Name]]," ",PlayerList[[#This Row],[Surname]])</f>
        <v>Ian Fang</v>
      </c>
      <c r="AM772" s="71">
        <f>PlayerList[[#This Row],[Code]]*1</f>
        <v>22974</v>
      </c>
      <c r="AN772" s="71" t="str">
        <f>VLOOKUP(PlayerList[[#This Row],[NZCF ID]],$AP$2:$AQ$3850,2,FALSE)</f>
        <v>M</v>
      </c>
      <c r="AP772" s="71">
        <v>17393</v>
      </c>
      <c r="AQ772" s="71" t="s">
        <v>29</v>
      </c>
    </row>
    <row r="773" spans="13:43" x14ac:dyDescent="0.3">
      <c r="M773" s="75">
        <v>20072</v>
      </c>
      <c r="N773" s="72" t="s">
        <v>1176</v>
      </c>
      <c r="O773" s="72" t="s">
        <v>1177</v>
      </c>
      <c r="P773" s="73" t="s">
        <v>33</v>
      </c>
      <c r="Q773" s="74">
        <v>2012</v>
      </c>
      <c r="R773" s="73" t="s">
        <v>135</v>
      </c>
      <c r="S773" s="72"/>
      <c r="T773" s="77" t="s">
        <v>34</v>
      </c>
      <c r="U773" s="76" t="s">
        <v>35</v>
      </c>
      <c r="V773" s="77" t="s">
        <v>36</v>
      </c>
      <c r="W773" s="77" t="s">
        <v>36</v>
      </c>
      <c r="X773" s="77" t="s">
        <v>37</v>
      </c>
      <c r="Y773" s="78" t="s">
        <v>38</v>
      </c>
      <c r="Z773" s="72"/>
      <c r="AA773" s="77">
        <v>367</v>
      </c>
      <c r="AB773" s="76" t="s">
        <v>35</v>
      </c>
      <c r="AC773" s="77" t="s">
        <v>36</v>
      </c>
      <c r="AD773" s="77" t="s">
        <v>36</v>
      </c>
      <c r="AE773" s="77">
        <v>47</v>
      </c>
      <c r="AF773" s="78" t="s">
        <v>39</v>
      </c>
      <c r="AG773" s="72"/>
      <c r="AH773" s="77">
        <v>4329570</v>
      </c>
      <c r="AI773" s="76" t="s">
        <v>52</v>
      </c>
      <c r="AJ773" s="76" t="s">
        <v>36</v>
      </c>
      <c r="AK773" t="str">
        <f>_xlfn.CONCAT(PlayerList[[#This Row],[First Name]]," ",PlayerList[[#This Row],[Surname]])</f>
        <v>Isaac Zhi Fang</v>
      </c>
      <c r="AM773" s="71">
        <f>PlayerList[[#This Row],[Code]]*1</f>
        <v>20072</v>
      </c>
      <c r="AN773" s="71" t="str">
        <f>VLOOKUP(PlayerList[[#This Row],[NZCF ID]],$AP$2:$AQ$3850,2,FALSE)</f>
        <v>M</v>
      </c>
      <c r="AP773" s="71">
        <v>22974</v>
      </c>
      <c r="AQ773" s="71" t="s">
        <v>29</v>
      </c>
    </row>
    <row r="774" spans="13:43" x14ac:dyDescent="0.3">
      <c r="M774" s="75">
        <v>20059</v>
      </c>
      <c r="N774" s="72" t="s">
        <v>1176</v>
      </c>
      <c r="O774" s="72" t="s">
        <v>1178</v>
      </c>
      <c r="P774" s="73" t="s">
        <v>74</v>
      </c>
      <c r="Q774" s="74">
        <v>2012</v>
      </c>
      <c r="R774" s="73" t="s">
        <v>135</v>
      </c>
      <c r="S774" s="72"/>
      <c r="T774" s="77">
        <v>1567</v>
      </c>
      <c r="U774" s="76" t="s">
        <v>35</v>
      </c>
      <c r="V774" s="77">
        <v>1</v>
      </c>
      <c r="W774" s="77">
        <v>3</v>
      </c>
      <c r="X774" s="77">
        <v>99</v>
      </c>
      <c r="Y774" s="78" t="s">
        <v>4167</v>
      </c>
      <c r="Z774" s="72"/>
      <c r="AA774" s="77">
        <v>1676</v>
      </c>
      <c r="AB774" s="76" t="s">
        <v>35</v>
      </c>
      <c r="AC774" s="77">
        <v>4</v>
      </c>
      <c r="AD774" s="77">
        <v>20</v>
      </c>
      <c r="AE774" s="77">
        <v>138</v>
      </c>
      <c r="AF774" s="78" t="s">
        <v>4167</v>
      </c>
      <c r="AG774" s="72"/>
      <c r="AH774" s="77">
        <v>4326288</v>
      </c>
      <c r="AI774" s="76" t="s">
        <v>52</v>
      </c>
      <c r="AJ774" s="76" t="s">
        <v>36</v>
      </c>
      <c r="AK774" t="str">
        <f>_xlfn.CONCAT(PlayerList[[#This Row],[First Name]]," ",PlayerList[[#This Row],[Surname]])</f>
        <v>Maximilian Fang</v>
      </c>
      <c r="AM774" s="71">
        <f>PlayerList[[#This Row],[Code]]*1</f>
        <v>20059</v>
      </c>
      <c r="AN774" s="71" t="str">
        <f>VLOOKUP(PlayerList[[#This Row],[NZCF ID]],$AP$2:$AQ$3850,2,FALSE)</f>
        <v>M</v>
      </c>
      <c r="AP774" s="71">
        <v>20072</v>
      </c>
      <c r="AQ774" s="71" t="s">
        <v>29</v>
      </c>
    </row>
    <row r="775" spans="13:43" x14ac:dyDescent="0.3">
      <c r="M775" s="75">
        <v>17788</v>
      </c>
      <c r="N775" s="72" t="s">
        <v>1176</v>
      </c>
      <c r="O775" s="72" t="s">
        <v>626</v>
      </c>
      <c r="P775" s="73" t="s">
        <v>161</v>
      </c>
      <c r="Q775" s="74">
        <v>2012</v>
      </c>
      <c r="R775" s="73" t="s">
        <v>135</v>
      </c>
      <c r="S775" s="72"/>
      <c r="T775" s="77">
        <v>1136</v>
      </c>
      <c r="U775" s="76" t="s">
        <v>50</v>
      </c>
      <c r="V775" s="77" t="s">
        <v>36</v>
      </c>
      <c r="W775" s="77" t="s">
        <v>36</v>
      </c>
      <c r="X775" s="77">
        <v>17</v>
      </c>
      <c r="Y775" s="78" t="s">
        <v>154</v>
      </c>
      <c r="Z775" s="72"/>
      <c r="AA775" s="77">
        <v>1100</v>
      </c>
      <c r="AB775" s="76" t="s">
        <v>35</v>
      </c>
      <c r="AC775" s="77" t="s">
        <v>36</v>
      </c>
      <c r="AD775" s="77" t="s">
        <v>36</v>
      </c>
      <c r="AE775" s="77">
        <v>23</v>
      </c>
      <c r="AF775" s="78" t="s">
        <v>281</v>
      </c>
      <c r="AG775" s="72"/>
      <c r="AH775" s="77">
        <v>4317254</v>
      </c>
      <c r="AI775" s="76" t="s">
        <v>52</v>
      </c>
      <c r="AJ775" s="76" t="s">
        <v>36</v>
      </c>
      <c r="AK775" t="str">
        <f>_xlfn.CONCAT(PlayerList[[#This Row],[First Name]]," ",PlayerList[[#This Row],[Surname]])</f>
        <v>Will Fang</v>
      </c>
      <c r="AM775" s="71">
        <f>PlayerList[[#This Row],[Code]]*1</f>
        <v>17788</v>
      </c>
      <c r="AN775" s="71" t="str">
        <f>VLOOKUP(PlayerList[[#This Row],[NZCF ID]],$AP$2:$AQ$3850,2,FALSE)</f>
        <v>M</v>
      </c>
      <c r="AP775" s="71">
        <v>20059</v>
      </c>
      <c r="AQ775" s="71" t="s">
        <v>29</v>
      </c>
    </row>
    <row r="776" spans="13:43" x14ac:dyDescent="0.3">
      <c r="M776" s="75">
        <v>20449</v>
      </c>
      <c r="N776" s="72" t="s">
        <v>1179</v>
      </c>
      <c r="O776" s="72" t="s">
        <v>1180</v>
      </c>
      <c r="P776" s="73" t="s">
        <v>33</v>
      </c>
      <c r="Q776" s="74">
        <v>2012</v>
      </c>
      <c r="R776" s="73" t="s">
        <v>135</v>
      </c>
      <c r="S776" s="72"/>
      <c r="T776" s="77" t="s">
        <v>34</v>
      </c>
      <c r="U776" s="76" t="s">
        <v>35</v>
      </c>
      <c r="V776" s="77" t="s">
        <v>36</v>
      </c>
      <c r="W776" s="77" t="s">
        <v>36</v>
      </c>
      <c r="X776" s="77" t="s">
        <v>37</v>
      </c>
      <c r="Y776" s="78" t="s">
        <v>38</v>
      </c>
      <c r="Z776" s="72"/>
      <c r="AA776" s="77">
        <v>765</v>
      </c>
      <c r="AB776" s="76" t="s">
        <v>50</v>
      </c>
      <c r="AC776" s="77" t="s">
        <v>36</v>
      </c>
      <c r="AD776" s="77" t="s">
        <v>36</v>
      </c>
      <c r="AE776" s="77">
        <v>7</v>
      </c>
      <c r="AF776" s="78" t="s">
        <v>150</v>
      </c>
      <c r="AG776" s="72"/>
      <c r="AH776" s="77" t="s">
        <v>69</v>
      </c>
      <c r="AI776" s="76" t="s">
        <v>52</v>
      </c>
      <c r="AJ776" s="76" t="s">
        <v>36</v>
      </c>
      <c r="AK776" t="str">
        <f>_xlfn.CONCAT(PlayerList[[#This Row],[First Name]]," ",PlayerList[[#This Row],[Surname]])</f>
        <v>Luka Faria</v>
      </c>
      <c r="AM776" s="71">
        <f>PlayerList[[#This Row],[Code]]*1</f>
        <v>20449</v>
      </c>
      <c r="AN776" s="71" t="str">
        <f>VLOOKUP(PlayerList[[#This Row],[NZCF ID]],$AP$2:$AQ$3850,2,FALSE)</f>
        <v>M</v>
      </c>
      <c r="AP776" s="71">
        <v>17788</v>
      </c>
      <c r="AQ776" s="71" t="s">
        <v>29</v>
      </c>
    </row>
    <row r="777" spans="13:43" x14ac:dyDescent="0.3">
      <c r="M777" s="75">
        <v>11164</v>
      </c>
      <c r="N777" s="72" t="s">
        <v>1181</v>
      </c>
      <c r="O777" s="72" t="s">
        <v>1182</v>
      </c>
      <c r="P777" s="73" t="s">
        <v>83</v>
      </c>
      <c r="Q777" s="74">
        <v>1952</v>
      </c>
      <c r="R777" s="73" t="s">
        <v>119</v>
      </c>
      <c r="S777" s="72"/>
      <c r="T777" s="77">
        <v>1476</v>
      </c>
      <c r="U777" s="76" t="s">
        <v>35</v>
      </c>
      <c r="V777" s="77">
        <v>1</v>
      </c>
      <c r="W777" s="77">
        <v>9</v>
      </c>
      <c r="X777" s="77">
        <v>1145</v>
      </c>
      <c r="Y777" s="78" t="s">
        <v>4167</v>
      </c>
      <c r="Z777" s="72"/>
      <c r="AA777" s="77">
        <v>1438</v>
      </c>
      <c r="AB777" s="76" t="s">
        <v>35</v>
      </c>
      <c r="AC777" s="77" t="s">
        <v>36</v>
      </c>
      <c r="AD777" s="77" t="s">
        <v>36</v>
      </c>
      <c r="AE777" s="77">
        <v>805</v>
      </c>
      <c r="AF777" s="78" t="s">
        <v>60</v>
      </c>
      <c r="AG777" s="72"/>
      <c r="AH777" s="77">
        <v>4301749</v>
      </c>
      <c r="AI777" s="76" t="s">
        <v>52</v>
      </c>
      <c r="AJ777" s="76" t="s">
        <v>36</v>
      </c>
      <c r="AK777" t="str">
        <f>_xlfn.CONCAT(PlayerList[[#This Row],[First Name]]," ",PlayerList[[#This Row],[Surname]])</f>
        <v>Lawrence B Farrington</v>
      </c>
      <c r="AM777" s="71">
        <f>PlayerList[[#This Row],[Code]]*1</f>
        <v>11164</v>
      </c>
      <c r="AN777" s="71" t="str">
        <f>VLOOKUP(PlayerList[[#This Row],[NZCF ID]],$AP$2:$AQ$3850,2,FALSE)</f>
        <v>M</v>
      </c>
      <c r="AP777" s="71">
        <v>20449</v>
      </c>
      <c r="AQ777" s="71" t="s">
        <v>29</v>
      </c>
    </row>
    <row r="778" spans="13:43" x14ac:dyDescent="0.3">
      <c r="M778" s="75">
        <v>20600</v>
      </c>
      <c r="N778" s="72" t="s">
        <v>1183</v>
      </c>
      <c r="O778" s="72" t="s">
        <v>1184</v>
      </c>
      <c r="P778" s="73" t="s">
        <v>83</v>
      </c>
      <c r="Q778" s="74">
        <v>2010</v>
      </c>
      <c r="R778" s="73" t="s">
        <v>135</v>
      </c>
      <c r="S778" s="72"/>
      <c r="T778" s="77">
        <v>1365</v>
      </c>
      <c r="U778" s="76" t="s">
        <v>50</v>
      </c>
      <c r="V778" s="77" t="s">
        <v>36</v>
      </c>
      <c r="W778" s="77" t="s">
        <v>36</v>
      </c>
      <c r="X778" s="77">
        <v>15</v>
      </c>
      <c r="Y778" s="78" t="s">
        <v>84</v>
      </c>
      <c r="Z778" s="72"/>
      <c r="AA778" s="77">
        <v>1342</v>
      </c>
      <c r="AB778" s="76" t="s">
        <v>50</v>
      </c>
      <c r="AC778" s="77">
        <v>1</v>
      </c>
      <c r="AD778" s="77">
        <v>6</v>
      </c>
      <c r="AE778" s="77">
        <v>12</v>
      </c>
      <c r="AF778" s="78" t="s">
        <v>4167</v>
      </c>
      <c r="AG778" s="72"/>
      <c r="AH778" s="77">
        <v>4331281</v>
      </c>
      <c r="AI778" s="76" t="s">
        <v>52</v>
      </c>
      <c r="AJ778" s="76" t="s">
        <v>36</v>
      </c>
      <c r="AK778" t="str">
        <f>_xlfn.CONCAT(PlayerList[[#This Row],[First Name]]," ",PlayerList[[#This Row],[Surname]])</f>
        <v>Hoorad Farrokh</v>
      </c>
      <c r="AM778" s="71">
        <f>PlayerList[[#This Row],[Code]]*1</f>
        <v>20600</v>
      </c>
      <c r="AN778" s="71" t="str">
        <f>VLOOKUP(PlayerList[[#This Row],[NZCF ID]],$AP$2:$AQ$3850,2,FALSE)</f>
        <v>M</v>
      </c>
      <c r="AP778" s="71">
        <v>11164</v>
      </c>
      <c r="AQ778" s="71" t="s">
        <v>29</v>
      </c>
    </row>
    <row r="779" spans="13:43" x14ac:dyDescent="0.3">
      <c r="M779" s="75">
        <v>20829</v>
      </c>
      <c r="N779" s="72" t="s">
        <v>1185</v>
      </c>
      <c r="O779" s="72" t="s">
        <v>1186</v>
      </c>
      <c r="P779" s="73" t="s">
        <v>178</v>
      </c>
      <c r="Q779" s="74">
        <v>1992</v>
      </c>
      <c r="R779" s="73" t="s">
        <v>35</v>
      </c>
      <c r="S779" s="72"/>
      <c r="T779" s="77">
        <v>1360</v>
      </c>
      <c r="U779" s="76" t="s">
        <v>50</v>
      </c>
      <c r="V779" s="77" t="s">
        <v>36</v>
      </c>
      <c r="W779" s="77" t="s">
        <v>36</v>
      </c>
      <c r="X779" s="77">
        <v>3</v>
      </c>
      <c r="Y779" s="78" t="s">
        <v>39</v>
      </c>
      <c r="Z779" s="72"/>
      <c r="AA779" s="77" t="s">
        <v>37</v>
      </c>
      <c r="AB779" s="76" t="s">
        <v>35</v>
      </c>
      <c r="AC779" s="77" t="s">
        <v>36</v>
      </c>
      <c r="AD779" s="77" t="s">
        <v>36</v>
      </c>
      <c r="AE779" s="77" t="s">
        <v>37</v>
      </c>
      <c r="AF779" s="78" t="s">
        <v>38</v>
      </c>
      <c r="AG779" s="72"/>
      <c r="AH779" s="77" t="s">
        <v>69</v>
      </c>
      <c r="AI779" s="76" t="s">
        <v>52</v>
      </c>
      <c r="AJ779" s="76" t="s">
        <v>36</v>
      </c>
      <c r="AK779" t="str">
        <f>_xlfn.CONCAT(PlayerList[[#This Row],[First Name]]," ",PlayerList[[#This Row],[Surname]])</f>
        <v>Andrej Fasko-rudas</v>
      </c>
      <c r="AM779" s="71">
        <f>PlayerList[[#This Row],[Code]]*1</f>
        <v>20829</v>
      </c>
      <c r="AN779" s="71" t="str">
        <f>VLOOKUP(PlayerList[[#This Row],[NZCF ID]],$AP$2:$AQ$3850,2,FALSE)</f>
        <v>M</v>
      </c>
      <c r="AP779" s="71">
        <v>20600</v>
      </c>
      <c r="AQ779" s="71" t="s">
        <v>29</v>
      </c>
    </row>
    <row r="780" spans="13:43" x14ac:dyDescent="0.3">
      <c r="M780" s="75">
        <v>20150</v>
      </c>
      <c r="N780" s="72" t="s">
        <v>1187</v>
      </c>
      <c r="O780" s="72" t="s">
        <v>421</v>
      </c>
      <c r="P780" s="73" t="s">
        <v>426</v>
      </c>
      <c r="Q780" s="74">
        <v>2008</v>
      </c>
      <c r="R780" s="73" t="s">
        <v>135</v>
      </c>
      <c r="S780" s="72"/>
      <c r="T780" s="77" t="s">
        <v>34</v>
      </c>
      <c r="U780" s="76" t="s">
        <v>35</v>
      </c>
      <c r="V780" s="77" t="s">
        <v>36</v>
      </c>
      <c r="W780" s="77" t="s">
        <v>36</v>
      </c>
      <c r="X780" s="77" t="s">
        <v>37</v>
      </c>
      <c r="Y780" s="78" t="s">
        <v>38</v>
      </c>
      <c r="Z780" s="72"/>
      <c r="AA780" s="77">
        <v>1132</v>
      </c>
      <c r="AB780" s="76" t="s">
        <v>50</v>
      </c>
      <c r="AC780" s="77" t="s">
        <v>36</v>
      </c>
      <c r="AD780" s="77" t="s">
        <v>36</v>
      </c>
      <c r="AE780" s="77">
        <v>9</v>
      </c>
      <c r="AF780" s="78" t="s">
        <v>75</v>
      </c>
      <c r="AG780" s="72"/>
      <c r="AH780" s="77">
        <v>4326725</v>
      </c>
      <c r="AI780" s="76" t="s">
        <v>52</v>
      </c>
      <c r="AJ780" s="76" t="s">
        <v>36</v>
      </c>
      <c r="AK780" t="str">
        <f>_xlfn.CONCAT(PlayerList[[#This Row],[First Name]]," ",PlayerList[[#This Row],[Surname]])</f>
        <v>Daniel Fay</v>
      </c>
      <c r="AM780" s="71">
        <f>PlayerList[[#This Row],[Code]]*1</f>
        <v>20150</v>
      </c>
      <c r="AN780" s="71" t="str">
        <f>VLOOKUP(PlayerList[[#This Row],[NZCF ID]],$AP$2:$AQ$3850,2,FALSE)</f>
        <v>M</v>
      </c>
      <c r="AP780" s="71">
        <v>20829</v>
      </c>
      <c r="AQ780" s="71" t="s">
        <v>29</v>
      </c>
    </row>
    <row r="781" spans="13:43" x14ac:dyDescent="0.3">
      <c r="M781" s="75">
        <v>19544</v>
      </c>
      <c r="N781" s="72" t="s">
        <v>1188</v>
      </c>
      <c r="O781" s="72" t="s">
        <v>508</v>
      </c>
      <c r="P781" s="73" t="s">
        <v>33</v>
      </c>
      <c r="Q781" s="74">
        <v>2006</v>
      </c>
      <c r="R781" s="73" t="s">
        <v>135</v>
      </c>
      <c r="S781" s="72"/>
      <c r="T781" s="77" t="s">
        <v>34</v>
      </c>
      <c r="U781" s="76" t="s">
        <v>35</v>
      </c>
      <c r="V781" s="77" t="s">
        <v>36</v>
      </c>
      <c r="W781" s="77" t="s">
        <v>36</v>
      </c>
      <c r="X781" s="77" t="s">
        <v>37</v>
      </c>
      <c r="Y781" s="78" t="s">
        <v>38</v>
      </c>
      <c r="Z781" s="72"/>
      <c r="AA781" s="77">
        <v>945</v>
      </c>
      <c r="AB781" s="76" t="s">
        <v>50</v>
      </c>
      <c r="AC781" s="77" t="s">
        <v>36</v>
      </c>
      <c r="AD781" s="77" t="s">
        <v>36</v>
      </c>
      <c r="AE781" s="77">
        <v>7</v>
      </c>
      <c r="AF781" s="78" t="s">
        <v>96</v>
      </c>
      <c r="AG781" s="72"/>
      <c r="AH781" s="77" t="s">
        <v>69</v>
      </c>
      <c r="AI781" s="76" t="s">
        <v>52</v>
      </c>
      <c r="AJ781" s="76" t="s">
        <v>36</v>
      </c>
      <c r="AK781" t="str">
        <f>_xlfn.CONCAT(PlayerList[[#This Row],[First Name]]," ",PlayerList[[#This Row],[Surname]])</f>
        <v>Alex Fayerman</v>
      </c>
      <c r="AM781" s="71">
        <f>PlayerList[[#This Row],[Code]]*1</f>
        <v>19544</v>
      </c>
      <c r="AN781" s="71" t="str">
        <f>VLOOKUP(PlayerList[[#This Row],[NZCF ID]],$AP$2:$AQ$3850,2,FALSE)</f>
        <v>M</v>
      </c>
      <c r="AP781" s="71">
        <v>20150</v>
      </c>
      <c r="AQ781" s="71" t="s">
        <v>29</v>
      </c>
    </row>
    <row r="782" spans="13:43" x14ac:dyDescent="0.3">
      <c r="M782" s="75">
        <v>17582</v>
      </c>
      <c r="N782" s="72" t="s">
        <v>1189</v>
      </c>
      <c r="O782" s="72" t="s">
        <v>517</v>
      </c>
      <c r="P782" s="73" t="s">
        <v>49</v>
      </c>
      <c r="Q782" s="74">
        <v>1993</v>
      </c>
      <c r="R782" s="73" t="s">
        <v>35</v>
      </c>
      <c r="S782" s="72"/>
      <c r="T782" s="77" t="s">
        <v>34</v>
      </c>
      <c r="U782" s="76" t="s">
        <v>35</v>
      </c>
      <c r="V782" s="77" t="s">
        <v>36</v>
      </c>
      <c r="W782" s="77" t="s">
        <v>36</v>
      </c>
      <c r="X782" s="77" t="s">
        <v>37</v>
      </c>
      <c r="Y782" s="78" t="s">
        <v>38</v>
      </c>
      <c r="Z782" s="72"/>
      <c r="AA782" s="77">
        <v>1301</v>
      </c>
      <c r="AB782" s="76" t="s">
        <v>50</v>
      </c>
      <c r="AC782" s="77" t="s">
        <v>36</v>
      </c>
      <c r="AD782" s="77" t="s">
        <v>36</v>
      </c>
      <c r="AE782" s="77">
        <v>12</v>
      </c>
      <c r="AF782" s="78" t="s">
        <v>232</v>
      </c>
      <c r="AG782" s="72"/>
      <c r="AH782" s="77">
        <v>4314816</v>
      </c>
      <c r="AI782" s="76" t="s">
        <v>52</v>
      </c>
      <c r="AJ782" s="76" t="s">
        <v>36</v>
      </c>
      <c r="AK782" t="str">
        <f>_xlfn.CONCAT(PlayerList[[#This Row],[First Name]]," ",PlayerList[[#This Row],[Surname]])</f>
        <v>Luca Federici</v>
      </c>
      <c r="AM782" s="71">
        <f>PlayerList[[#This Row],[Code]]*1</f>
        <v>17582</v>
      </c>
      <c r="AN782" s="71" t="str">
        <f>VLOOKUP(PlayerList[[#This Row],[NZCF ID]],$AP$2:$AQ$3850,2,FALSE)</f>
        <v>M</v>
      </c>
      <c r="AP782" s="71">
        <v>19544</v>
      </c>
      <c r="AQ782" s="71" t="s">
        <v>29</v>
      </c>
    </row>
    <row r="783" spans="13:43" x14ac:dyDescent="0.3">
      <c r="M783" s="75">
        <v>17820</v>
      </c>
      <c r="N783" s="72" t="s">
        <v>1190</v>
      </c>
      <c r="O783" s="72" t="s">
        <v>1191</v>
      </c>
      <c r="P783" s="73" t="s">
        <v>604</v>
      </c>
      <c r="Q783" s="74">
        <v>2010</v>
      </c>
      <c r="R783" s="73" t="s">
        <v>135</v>
      </c>
      <c r="S783" s="72"/>
      <c r="T783" s="77">
        <v>1075</v>
      </c>
      <c r="U783" s="76" t="s">
        <v>35</v>
      </c>
      <c r="V783" s="77" t="s">
        <v>36</v>
      </c>
      <c r="W783" s="77" t="s">
        <v>36</v>
      </c>
      <c r="X783" s="77">
        <v>21</v>
      </c>
      <c r="Y783" s="78" t="s">
        <v>60</v>
      </c>
      <c r="Z783" s="72"/>
      <c r="AA783" s="77">
        <v>859</v>
      </c>
      <c r="AB783" s="76" t="s">
        <v>50</v>
      </c>
      <c r="AC783" s="77" t="s">
        <v>36</v>
      </c>
      <c r="AD783" s="77" t="s">
        <v>36</v>
      </c>
      <c r="AE783" s="77">
        <v>13</v>
      </c>
      <c r="AF783" s="78" t="s">
        <v>219</v>
      </c>
      <c r="AG783" s="72"/>
      <c r="AH783" s="77">
        <v>4331575</v>
      </c>
      <c r="AI783" s="76" t="s">
        <v>52</v>
      </c>
      <c r="AJ783" s="76" t="s">
        <v>36</v>
      </c>
      <c r="AK783" t="str">
        <f>_xlfn.CONCAT(PlayerList[[#This Row],[First Name]]," ",PlayerList[[#This Row],[Surname]])</f>
        <v>Nikolai Fedorov</v>
      </c>
      <c r="AM783" s="71">
        <f>PlayerList[[#This Row],[Code]]*1</f>
        <v>17820</v>
      </c>
      <c r="AN783" s="71" t="str">
        <f>VLOOKUP(PlayerList[[#This Row],[NZCF ID]],$AP$2:$AQ$3850,2,FALSE)</f>
        <v>M</v>
      </c>
      <c r="AP783" s="71">
        <v>17582</v>
      </c>
      <c r="AQ783" s="71" t="s">
        <v>29</v>
      </c>
    </row>
    <row r="784" spans="13:43" x14ac:dyDescent="0.3">
      <c r="M784" s="75">
        <v>12593</v>
      </c>
      <c r="N784" s="72" t="s">
        <v>1192</v>
      </c>
      <c r="O784" s="72" t="s">
        <v>1193</v>
      </c>
      <c r="P784" s="73" t="s">
        <v>354</v>
      </c>
      <c r="Q784" s="74">
        <v>1991</v>
      </c>
      <c r="R784" s="73" t="s">
        <v>35</v>
      </c>
      <c r="S784" s="72"/>
      <c r="T784" s="77">
        <v>1189</v>
      </c>
      <c r="U784" s="76" t="s">
        <v>35</v>
      </c>
      <c r="V784" s="77" t="s">
        <v>36</v>
      </c>
      <c r="W784" s="77" t="s">
        <v>36</v>
      </c>
      <c r="X784" s="77">
        <v>32</v>
      </c>
      <c r="Y784" s="78" t="s">
        <v>1194</v>
      </c>
      <c r="Z784" s="72"/>
      <c r="AA784" s="77">
        <v>1060</v>
      </c>
      <c r="AB784" s="76" t="s">
        <v>35</v>
      </c>
      <c r="AC784" s="77" t="s">
        <v>36</v>
      </c>
      <c r="AD784" s="77" t="s">
        <v>36</v>
      </c>
      <c r="AE784" s="77">
        <v>38</v>
      </c>
      <c r="AF784" s="78" t="s">
        <v>105</v>
      </c>
      <c r="AG784" s="72"/>
      <c r="AH784" s="77">
        <v>4314360</v>
      </c>
      <c r="AI784" s="76" t="s">
        <v>52</v>
      </c>
      <c r="AJ784" s="76" t="s">
        <v>36</v>
      </c>
      <c r="AK784" t="str">
        <f>_xlfn.CONCAT(PlayerList[[#This Row],[First Name]]," ",PlayerList[[#This Row],[Surname]])</f>
        <v>Bole Feng</v>
      </c>
      <c r="AM784" s="71">
        <f>PlayerList[[#This Row],[Code]]*1</f>
        <v>12593</v>
      </c>
      <c r="AN784" s="71" t="str">
        <f>VLOOKUP(PlayerList[[#This Row],[NZCF ID]],$AP$2:$AQ$3850,2,FALSE)</f>
        <v>M</v>
      </c>
      <c r="AP784" s="71">
        <v>17820</v>
      </c>
      <c r="AQ784" s="71" t="s">
        <v>29</v>
      </c>
    </row>
    <row r="785" spans="13:43" x14ac:dyDescent="0.3">
      <c r="M785" s="75">
        <v>16883</v>
      </c>
      <c r="N785" s="72" t="s">
        <v>1192</v>
      </c>
      <c r="O785" s="72" t="s">
        <v>1195</v>
      </c>
      <c r="P785" s="73" t="s">
        <v>33</v>
      </c>
      <c r="Q785" s="74">
        <v>2011</v>
      </c>
      <c r="R785" s="73" t="s">
        <v>135</v>
      </c>
      <c r="S785" s="72"/>
      <c r="T785" s="77" t="s">
        <v>34</v>
      </c>
      <c r="U785" s="76" t="s">
        <v>35</v>
      </c>
      <c r="V785" s="77" t="s">
        <v>36</v>
      </c>
      <c r="W785" s="77" t="s">
        <v>36</v>
      </c>
      <c r="X785" s="77" t="s">
        <v>37</v>
      </c>
      <c r="Y785" s="78" t="s">
        <v>38</v>
      </c>
      <c r="Z785" s="72"/>
      <c r="AA785" s="77">
        <v>878</v>
      </c>
      <c r="AB785" s="76" t="s">
        <v>35</v>
      </c>
      <c r="AC785" s="77" t="s">
        <v>36</v>
      </c>
      <c r="AD785" s="77" t="s">
        <v>36</v>
      </c>
      <c r="AE785" s="77">
        <v>52</v>
      </c>
      <c r="AF785" s="78" t="s">
        <v>105</v>
      </c>
      <c r="AG785" s="72"/>
      <c r="AH785" s="77">
        <v>4310594</v>
      </c>
      <c r="AI785" s="76" t="s">
        <v>52</v>
      </c>
      <c r="AJ785" s="76" t="s">
        <v>36</v>
      </c>
      <c r="AK785" t="str">
        <f>_xlfn.CONCAT(PlayerList[[#This Row],[First Name]]," ",PlayerList[[#This Row],[Surname]])</f>
        <v>Justin Feng</v>
      </c>
      <c r="AM785" s="71">
        <f>PlayerList[[#This Row],[Code]]*1</f>
        <v>16883</v>
      </c>
      <c r="AN785" s="71" t="str">
        <f>VLOOKUP(PlayerList[[#This Row],[NZCF ID]],$AP$2:$AQ$3850,2,FALSE)</f>
        <v>M</v>
      </c>
      <c r="AP785" s="71">
        <v>12593</v>
      </c>
      <c r="AQ785" s="71" t="s">
        <v>29</v>
      </c>
    </row>
    <row r="786" spans="13:43" x14ac:dyDescent="0.3">
      <c r="M786" s="75">
        <v>20446</v>
      </c>
      <c r="N786" s="72" t="s">
        <v>1192</v>
      </c>
      <c r="O786" s="72" t="s">
        <v>1196</v>
      </c>
      <c r="P786" s="73" t="s">
        <v>74</v>
      </c>
      <c r="Q786" s="74">
        <v>2013</v>
      </c>
      <c r="R786" s="73" t="s">
        <v>135</v>
      </c>
      <c r="S786" s="72"/>
      <c r="T786" s="77" t="s">
        <v>34</v>
      </c>
      <c r="U786" s="76" t="s">
        <v>35</v>
      </c>
      <c r="V786" s="77" t="s">
        <v>36</v>
      </c>
      <c r="W786" s="77" t="s">
        <v>36</v>
      </c>
      <c r="X786" s="77" t="s">
        <v>37</v>
      </c>
      <c r="Y786" s="78" t="s">
        <v>38</v>
      </c>
      <c r="Z786" s="72"/>
      <c r="AA786" s="77">
        <v>596</v>
      </c>
      <c r="AB786" s="76" t="s">
        <v>50</v>
      </c>
      <c r="AC786" s="77" t="s">
        <v>36</v>
      </c>
      <c r="AD786" s="77" t="s">
        <v>36</v>
      </c>
      <c r="AE786" s="77">
        <v>6</v>
      </c>
      <c r="AF786" s="78" t="s">
        <v>61</v>
      </c>
      <c r="AG786" s="72"/>
      <c r="AH786" s="77" t="s">
        <v>69</v>
      </c>
      <c r="AI786" s="76" t="s">
        <v>52</v>
      </c>
      <c r="AJ786" s="76" t="s">
        <v>36</v>
      </c>
      <c r="AK786" t="str">
        <f>_xlfn.CONCAT(PlayerList[[#This Row],[First Name]]," ",PlayerList[[#This Row],[Surname]])</f>
        <v>Kaiqi Feng</v>
      </c>
      <c r="AM786" s="71">
        <f>PlayerList[[#This Row],[Code]]*1</f>
        <v>20446</v>
      </c>
      <c r="AN786" s="71" t="str">
        <f>VLOOKUP(PlayerList[[#This Row],[NZCF ID]],$AP$2:$AQ$3850,2,FALSE)</f>
        <v>M</v>
      </c>
      <c r="AP786" s="71">
        <v>16883</v>
      </c>
      <c r="AQ786" s="71" t="s">
        <v>29</v>
      </c>
    </row>
    <row r="787" spans="13:43" x14ac:dyDescent="0.3">
      <c r="M787" s="75">
        <v>19073</v>
      </c>
      <c r="N787" s="72" t="s">
        <v>1192</v>
      </c>
      <c r="O787" s="72" t="s">
        <v>1197</v>
      </c>
      <c r="P787" s="73" t="s">
        <v>33</v>
      </c>
      <c r="Q787" s="74">
        <v>2013</v>
      </c>
      <c r="R787" s="73" t="s">
        <v>135</v>
      </c>
      <c r="S787" s="72"/>
      <c r="T787" s="77" t="s">
        <v>34</v>
      </c>
      <c r="U787" s="76" t="s">
        <v>35</v>
      </c>
      <c r="V787" s="77" t="s">
        <v>36</v>
      </c>
      <c r="W787" s="77" t="s">
        <v>36</v>
      </c>
      <c r="X787" s="77" t="s">
        <v>37</v>
      </c>
      <c r="Y787" s="78" t="s">
        <v>38</v>
      </c>
      <c r="Z787" s="72"/>
      <c r="AA787" s="77">
        <v>400</v>
      </c>
      <c r="AB787" s="76" t="s">
        <v>50</v>
      </c>
      <c r="AC787" s="77" t="s">
        <v>36</v>
      </c>
      <c r="AD787" s="77" t="s">
        <v>36</v>
      </c>
      <c r="AE787" s="77">
        <v>7</v>
      </c>
      <c r="AF787" s="78" t="s">
        <v>154</v>
      </c>
      <c r="AG787" s="72"/>
      <c r="AH787" s="77" t="s">
        <v>69</v>
      </c>
      <c r="AI787" s="76" t="s">
        <v>52</v>
      </c>
      <c r="AJ787" s="76" t="s">
        <v>36</v>
      </c>
      <c r="AK787" t="str">
        <f>_xlfn.CONCAT(PlayerList[[#This Row],[First Name]]," ",PlayerList[[#This Row],[Surname]])</f>
        <v>Ryan Hao Fun Feng</v>
      </c>
      <c r="AM787" s="71">
        <f>PlayerList[[#This Row],[Code]]*1</f>
        <v>19073</v>
      </c>
      <c r="AN787" s="71" t="str">
        <f>VLOOKUP(PlayerList[[#This Row],[NZCF ID]],$AP$2:$AQ$3850,2,FALSE)</f>
        <v>M</v>
      </c>
      <c r="AP787" s="71">
        <v>20446</v>
      </c>
      <c r="AQ787" s="71" t="s">
        <v>29</v>
      </c>
    </row>
    <row r="788" spans="13:43" x14ac:dyDescent="0.3">
      <c r="M788" s="75">
        <v>17295</v>
      </c>
      <c r="N788" s="72" t="s">
        <v>1192</v>
      </c>
      <c r="O788" s="72" t="s">
        <v>1198</v>
      </c>
      <c r="P788" s="73" t="s">
        <v>74</v>
      </c>
      <c r="Q788" s="74">
        <v>2010</v>
      </c>
      <c r="R788" s="73" t="s">
        <v>135</v>
      </c>
      <c r="S788" s="72"/>
      <c r="T788" s="77">
        <v>1749</v>
      </c>
      <c r="U788" s="76" t="s">
        <v>35</v>
      </c>
      <c r="V788" s="77">
        <v>3</v>
      </c>
      <c r="W788" s="77">
        <v>15</v>
      </c>
      <c r="X788" s="77">
        <v>229</v>
      </c>
      <c r="Y788" s="78" t="s">
        <v>4167</v>
      </c>
      <c r="Z788" s="72"/>
      <c r="AA788" s="77">
        <v>1510</v>
      </c>
      <c r="AB788" s="76" t="s">
        <v>35</v>
      </c>
      <c r="AC788" s="77" t="s">
        <v>36</v>
      </c>
      <c r="AD788" s="77" t="s">
        <v>36</v>
      </c>
      <c r="AE788" s="77">
        <v>187</v>
      </c>
      <c r="AF788" s="78" t="s">
        <v>60</v>
      </c>
      <c r="AG788" s="72"/>
      <c r="AH788" s="77">
        <v>4312635</v>
      </c>
      <c r="AI788" s="76" t="s">
        <v>52</v>
      </c>
      <c r="AJ788" s="76" t="s">
        <v>1199</v>
      </c>
      <c r="AK788" t="str">
        <f>_xlfn.CONCAT(PlayerList[[#This Row],[First Name]]," ",PlayerList[[#This Row],[Surname]])</f>
        <v>Sophia Feng</v>
      </c>
      <c r="AM788" s="71">
        <f>PlayerList[[#This Row],[Code]]*1</f>
        <v>17295</v>
      </c>
      <c r="AN788" s="71" t="str">
        <f>VLOOKUP(PlayerList[[#This Row],[NZCF ID]],$AP$2:$AQ$3850,2,FALSE)</f>
        <v>F</v>
      </c>
      <c r="AP788" s="71">
        <v>19073</v>
      </c>
      <c r="AQ788" s="71" t="s">
        <v>29</v>
      </c>
    </row>
    <row r="789" spans="13:43" x14ac:dyDescent="0.3">
      <c r="M789" s="75">
        <v>18789</v>
      </c>
      <c r="N789" s="72" t="s">
        <v>1192</v>
      </c>
      <c r="O789" s="72" t="s">
        <v>1200</v>
      </c>
      <c r="P789" s="73" t="s">
        <v>33</v>
      </c>
      <c r="Q789" s="74">
        <v>2012</v>
      </c>
      <c r="R789" s="73" t="s">
        <v>135</v>
      </c>
      <c r="S789" s="72"/>
      <c r="T789" s="77" t="s">
        <v>34</v>
      </c>
      <c r="U789" s="76" t="s">
        <v>35</v>
      </c>
      <c r="V789" s="77" t="s">
        <v>36</v>
      </c>
      <c r="W789" s="77" t="s">
        <v>36</v>
      </c>
      <c r="X789" s="77" t="s">
        <v>37</v>
      </c>
      <c r="Y789" s="78" t="s">
        <v>38</v>
      </c>
      <c r="Z789" s="72"/>
      <c r="AA789" s="77">
        <v>400</v>
      </c>
      <c r="AB789" s="76" t="s">
        <v>50</v>
      </c>
      <c r="AC789" s="77" t="s">
        <v>36</v>
      </c>
      <c r="AD789" s="77" t="s">
        <v>36</v>
      </c>
      <c r="AE789" s="77">
        <v>7</v>
      </c>
      <c r="AF789" s="78" t="s">
        <v>51</v>
      </c>
      <c r="AG789" s="72"/>
      <c r="AH789" s="77" t="s">
        <v>69</v>
      </c>
      <c r="AI789" s="76" t="s">
        <v>52</v>
      </c>
      <c r="AJ789" s="76" t="s">
        <v>36</v>
      </c>
      <c r="AK789" t="str">
        <f>_xlfn.CONCAT(PlayerList[[#This Row],[First Name]]," ",PlayerList[[#This Row],[Surname]])</f>
        <v>Venky Feng</v>
      </c>
      <c r="AM789" s="71">
        <f>PlayerList[[#This Row],[Code]]*1</f>
        <v>18789</v>
      </c>
      <c r="AN789" s="71" t="str">
        <f>VLOOKUP(PlayerList[[#This Row],[NZCF ID]],$AP$2:$AQ$3850,2,FALSE)</f>
        <v>M</v>
      </c>
      <c r="AP789" s="71">
        <v>17295</v>
      </c>
      <c r="AQ789" s="71" t="s">
        <v>45</v>
      </c>
    </row>
    <row r="790" spans="13:43" x14ac:dyDescent="0.3">
      <c r="M790" s="75">
        <v>17339</v>
      </c>
      <c r="N790" s="72" t="s">
        <v>1192</v>
      </c>
      <c r="O790" s="72" t="s">
        <v>1201</v>
      </c>
      <c r="P790" s="73" t="s">
        <v>335</v>
      </c>
      <c r="Q790" s="74">
        <v>1992</v>
      </c>
      <c r="R790" s="73" t="s">
        <v>35</v>
      </c>
      <c r="S790" s="72"/>
      <c r="T790" s="77">
        <v>1618</v>
      </c>
      <c r="U790" s="76" t="s">
        <v>50</v>
      </c>
      <c r="V790" s="77" t="s">
        <v>36</v>
      </c>
      <c r="W790" s="77" t="s">
        <v>36</v>
      </c>
      <c r="X790" s="77">
        <v>18</v>
      </c>
      <c r="Y790" s="78" t="s">
        <v>209</v>
      </c>
      <c r="Z790" s="72"/>
      <c r="AA790" s="77" t="s">
        <v>37</v>
      </c>
      <c r="AB790" s="76" t="s">
        <v>35</v>
      </c>
      <c r="AC790" s="77" t="s">
        <v>36</v>
      </c>
      <c r="AD790" s="77" t="s">
        <v>36</v>
      </c>
      <c r="AE790" s="77" t="s">
        <v>37</v>
      </c>
      <c r="AF790" s="78" t="s">
        <v>38</v>
      </c>
      <c r="AG790" s="72"/>
      <c r="AH790" s="77" t="s">
        <v>69</v>
      </c>
      <c r="AI790" s="76" t="s">
        <v>52</v>
      </c>
      <c r="AJ790" s="76" t="s">
        <v>36</v>
      </c>
      <c r="AK790" t="str">
        <f>_xlfn.CONCAT(PlayerList[[#This Row],[First Name]]," ",PlayerList[[#This Row],[Surname]])</f>
        <v>Yuchen Feng</v>
      </c>
      <c r="AM790" s="71">
        <f>PlayerList[[#This Row],[Code]]*1</f>
        <v>17339</v>
      </c>
      <c r="AN790" s="71" t="str">
        <f>VLOOKUP(PlayerList[[#This Row],[NZCF ID]],$AP$2:$AQ$3850,2,FALSE)</f>
        <v>M</v>
      </c>
      <c r="AP790" s="71">
        <v>18789</v>
      </c>
      <c r="AQ790" s="71" t="s">
        <v>29</v>
      </c>
    </row>
    <row r="791" spans="13:43" x14ac:dyDescent="0.3">
      <c r="M791" s="75">
        <v>20026</v>
      </c>
      <c r="N791" s="72" t="s">
        <v>1202</v>
      </c>
      <c r="O791" s="72" t="s">
        <v>744</v>
      </c>
      <c r="P791" s="73" t="s">
        <v>354</v>
      </c>
      <c r="Q791" s="74">
        <v>1962</v>
      </c>
      <c r="R791" s="73" t="s">
        <v>124</v>
      </c>
      <c r="S791" s="72"/>
      <c r="T791" s="77">
        <v>929</v>
      </c>
      <c r="U791" s="76" t="s">
        <v>50</v>
      </c>
      <c r="V791" s="77" t="s">
        <v>36</v>
      </c>
      <c r="W791" s="77" t="s">
        <v>36</v>
      </c>
      <c r="X791" s="77">
        <v>4</v>
      </c>
      <c r="Y791" s="78" t="s">
        <v>75</v>
      </c>
      <c r="Z791" s="72"/>
      <c r="AA791" s="77">
        <v>750</v>
      </c>
      <c r="AB791" s="76" t="s">
        <v>50</v>
      </c>
      <c r="AC791" s="77" t="s">
        <v>36</v>
      </c>
      <c r="AD791" s="77" t="s">
        <v>36</v>
      </c>
      <c r="AE791" s="77">
        <v>12</v>
      </c>
      <c r="AF791" s="78" t="s">
        <v>39</v>
      </c>
      <c r="AG791" s="72"/>
      <c r="AH791" s="77">
        <v>4326130</v>
      </c>
      <c r="AI791" s="76" t="s">
        <v>52</v>
      </c>
      <c r="AJ791" s="76" t="s">
        <v>36</v>
      </c>
      <c r="AK791" t="str">
        <f>_xlfn.CONCAT(PlayerList[[#This Row],[First Name]]," ",PlayerList[[#This Row],[Surname]])</f>
        <v>Ian Ferenback</v>
      </c>
      <c r="AM791" s="71">
        <f>PlayerList[[#This Row],[Code]]*1</f>
        <v>20026</v>
      </c>
      <c r="AN791" s="71" t="str">
        <f>VLOOKUP(PlayerList[[#This Row],[NZCF ID]],$AP$2:$AQ$3850,2,FALSE)</f>
        <v>M</v>
      </c>
      <c r="AP791" s="71">
        <v>17339</v>
      </c>
      <c r="AQ791" s="71" t="s">
        <v>29</v>
      </c>
    </row>
    <row r="792" spans="13:43" x14ac:dyDescent="0.3">
      <c r="M792" s="75">
        <v>18816</v>
      </c>
      <c r="N792" s="72" t="s">
        <v>1202</v>
      </c>
      <c r="O792" s="72" t="s">
        <v>82</v>
      </c>
      <c r="P792" s="73" t="s">
        <v>354</v>
      </c>
      <c r="Q792" s="74">
        <v>2011</v>
      </c>
      <c r="R792" s="73" t="s">
        <v>135</v>
      </c>
      <c r="S792" s="72"/>
      <c r="T792" s="77">
        <v>1315</v>
      </c>
      <c r="U792" s="76" t="s">
        <v>35</v>
      </c>
      <c r="V792" s="77">
        <v>1</v>
      </c>
      <c r="W792" s="77">
        <v>5</v>
      </c>
      <c r="X792" s="77">
        <v>55</v>
      </c>
      <c r="Y792" s="78" t="s">
        <v>4167</v>
      </c>
      <c r="Z792" s="72"/>
      <c r="AA792" s="77">
        <v>1132</v>
      </c>
      <c r="AB792" s="76" t="s">
        <v>35</v>
      </c>
      <c r="AC792" s="77" t="s">
        <v>36</v>
      </c>
      <c r="AD792" s="77" t="s">
        <v>36</v>
      </c>
      <c r="AE792" s="77">
        <v>40</v>
      </c>
      <c r="AF792" s="78" t="s">
        <v>84</v>
      </c>
      <c r="AG792" s="72"/>
      <c r="AH792" s="77">
        <v>4321740</v>
      </c>
      <c r="AI792" s="76" t="s">
        <v>52</v>
      </c>
      <c r="AJ792" s="76" t="s">
        <v>36</v>
      </c>
      <c r="AK792" t="str">
        <f>_xlfn.CONCAT(PlayerList[[#This Row],[First Name]]," ",PlayerList[[#This Row],[Surname]])</f>
        <v>Sebastian Ferenback</v>
      </c>
      <c r="AM792" s="71">
        <f>PlayerList[[#This Row],[Code]]*1</f>
        <v>18816</v>
      </c>
      <c r="AN792" s="71" t="str">
        <f>VLOOKUP(PlayerList[[#This Row],[NZCF ID]],$AP$2:$AQ$3850,2,FALSE)</f>
        <v>M</v>
      </c>
      <c r="AP792" s="71">
        <v>20026</v>
      </c>
      <c r="AQ792" s="71" t="s">
        <v>29</v>
      </c>
    </row>
    <row r="793" spans="13:43" x14ac:dyDescent="0.3">
      <c r="M793" s="75">
        <v>18026</v>
      </c>
      <c r="N793" s="72" t="s">
        <v>1203</v>
      </c>
      <c r="O793" s="72" t="s">
        <v>504</v>
      </c>
      <c r="P793" s="73" t="s">
        <v>33</v>
      </c>
      <c r="Q793" s="74">
        <v>2007</v>
      </c>
      <c r="R793" s="73" t="s">
        <v>135</v>
      </c>
      <c r="S793" s="72"/>
      <c r="T793" s="77">
        <v>1033</v>
      </c>
      <c r="U793" s="76" t="s">
        <v>50</v>
      </c>
      <c r="V793" s="77" t="s">
        <v>36</v>
      </c>
      <c r="W793" s="77" t="s">
        <v>36</v>
      </c>
      <c r="X793" s="77">
        <v>6</v>
      </c>
      <c r="Y793" s="78" t="s">
        <v>154</v>
      </c>
      <c r="Z793" s="72"/>
      <c r="AA793" s="77">
        <v>989</v>
      </c>
      <c r="AB793" s="76" t="s">
        <v>50</v>
      </c>
      <c r="AC793" s="77" t="s">
        <v>36</v>
      </c>
      <c r="AD793" s="77" t="s">
        <v>36</v>
      </c>
      <c r="AE793" s="77">
        <v>6</v>
      </c>
      <c r="AF793" s="78" t="s">
        <v>96</v>
      </c>
      <c r="AG793" s="72"/>
      <c r="AH793" s="77">
        <v>4316541</v>
      </c>
      <c r="AI793" s="76" t="s">
        <v>52</v>
      </c>
      <c r="AJ793" s="76" t="s">
        <v>36</v>
      </c>
      <c r="AK793" t="str">
        <f>_xlfn.CONCAT(PlayerList[[#This Row],[First Name]]," ",PlayerList[[#This Row],[Surname]])</f>
        <v>Nathan Fernandes</v>
      </c>
      <c r="AM793" s="71">
        <f>PlayerList[[#This Row],[Code]]*1</f>
        <v>18026</v>
      </c>
      <c r="AN793" s="71" t="str">
        <f>VLOOKUP(PlayerList[[#This Row],[NZCF ID]],$AP$2:$AQ$3850,2,FALSE)</f>
        <v>M</v>
      </c>
      <c r="AP793" s="71">
        <v>18816</v>
      </c>
      <c r="AQ793" s="71" t="s">
        <v>29</v>
      </c>
    </row>
    <row r="794" spans="13:43" x14ac:dyDescent="0.3">
      <c r="M794" s="75">
        <v>18546</v>
      </c>
      <c r="N794" s="72" t="s">
        <v>1204</v>
      </c>
      <c r="O794" s="72" t="s">
        <v>82</v>
      </c>
      <c r="P794" s="73" t="s">
        <v>49</v>
      </c>
      <c r="Q794" s="74">
        <v>2010</v>
      </c>
      <c r="R794" s="73" t="s">
        <v>135</v>
      </c>
      <c r="S794" s="72"/>
      <c r="T794" s="77" t="s">
        <v>34</v>
      </c>
      <c r="U794" s="76" t="s">
        <v>35</v>
      </c>
      <c r="V794" s="77" t="s">
        <v>36</v>
      </c>
      <c r="W794" s="77" t="s">
        <v>36</v>
      </c>
      <c r="X794" s="77" t="s">
        <v>37</v>
      </c>
      <c r="Y794" s="78" t="s">
        <v>38</v>
      </c>
      <c r="Z794" s="72"/>
      <c r="AA794" s="77">
        <v>444</v>
      </c>
      <c r="AB794" s="76" t="s">
        <v>50</v>
      </c>
      <c r="AC794" s="77" t="s">
        <v>36</v>
      </c>
      <c r="AD794" s="77" t="s">
        <v>36</v>
      </c>
      <c r="AE794" s="77">
        <v>7</v>
      </c>
      <c r="AF794" s="78" t="s">
        <v>51</v>
      </c>
      <c r="AG794" s="72"/>
      <c r="AH794" s="77" t="s">
        <v>69</v>
      </c>
      <c r="AI794" s="76" t="s">
        <v>52</v>
      </c>
      <c r="AJ794" s="76" t="s">
        <v>36</v>
      </c>
      <c r="AK794" t="str">
        <f>_xlfn.CONCAT(PlayerList[[#This Row],[First Name]]," ",PlayerList[[#This Row],[Surname]])</f>
        <v>Sebastian Fernandez</v>
      </c>
      <c r="AM794" s="71">
        <f>PlayerList[[#This Row],[Code]]*1</f>
        <v>18546</v>
      </c>
      <c r="AN794" s="71" t="str">
        <f>VLOOKUP(PlayerList[[#This Row],[NZCF ID]],$AP$2:$AQ$3850,2,FALSE)</f>
        <v>M</v>
      </c>
      <c r="AP794" s="71">
        <v>18026</v>
      </c>
      <c r="AQ794" s="71" t="s">
        <v>29</v>
      </c>
    </row>
    <row r="795" spans="13:43" x14ac:dyDescent="0.3">
      <c r="M795" s="75">
        <v>19900</v>
      </c>
      <c r="N795" s="72" t="s">
        <v>1205</v>
      </c>
      <c r="O795" s="72" t="s">
        <v>1206</v>
      </c>
      <c r="P795" s="73" t="s">
        <v>33</v>
      </c>
      <c r="Q795" s="74">
        <v>2012</v>
      </c>
      <c r="R795" s="73" t="s">
        <v>135</v>
      </c>
      <c r="S795" s="72"/>
      <c r="T795" s="77" t="s">
        <v>34</v>
      </c>
      <c r="U795" s="76" t="s">
        <v>35</v>
      </c>
      <c r="V795" s="77" t="s">
        <v>36</v>
      </c>
      <c r="W795" s="77" t="s">
        <v>36</v>
      </c>
      <c r="X795" s="77" t="s">
        <v>37</v>
      </c>
      <c r="Y795" s="78" t="s">
        <v>38</v>
      </c>
      <c r="Z795" s="72"/>
      <c r="AA795" s="77">
        <v>925</v>
      </c>
      <c r="AB795" s="76" t="s">
        <v>50</v>
      </c>
      <c r="AC795" s="77" t="s">
        <v>36</v>
      </c>
      <c r="AD795" s="77" t="s">
        <v>36</v>
      </c>
      <c r="AE795" s="77">
        <v>6</v>
      </c>
      <c r="AF795" s="78" t="s">
        <v>281</v>
      </c>
      <c r="AG795" s="72"/>
      <c r="AH795" s="77" t="s">
        <v>69</v>
      </c>
      <c r="AI795" s="76" t="s">
        <v>52</v>
      </c>
      <c r="AJ795" s="76" t="s">
        <v>36</v>
      </c>
      <c r="AK795" t="str">
        <f>_xlfn.CONCAT(PlayerList[[#This Row],[First Name]]," ",PlayerList[[#This Row],[Surname]])</f>
        <v>Christwin Fernando</v>
      </c>
      <c r="AM795" s="71">
        <f>PlayerList[[#This Row],[Code]]*1</f>
        <v>19900</v>
      </c>
      <c r="AN795" s="71" t="str">
        <f>VLOOKUP(PlayerList[[#This Row],[NZCF ID]],$AP$2:$AQ$3850,2,FALSE)</f>
        <v>M</v>
      </c>
      <c r="AP795" s="71">
        <v>18546</v>
      </c>
      <c r="AQ795" s="71" t="s">
        <v>29</v>
      </c>
    </row>
    <row r="796" spans="13:43" x14ac:dyDescent="0.3">
      <c r="M796" s="75">
        <v>14297</v>
      </c>
      <c r="N796" s="72" t="s">
        <v>4249</v>
      </c>
      <c r="O796" s="72" t="s">
        <v>120</v>
      </c>
      <c r="P796" s="73" t="s">
        <v>167</v>
      </c>
      <c r="Q796" s="74">
        <v>1991</v>
      </c>
      <c r="R796" s="73" t="s">
        <v>35</v>
      </c>
      <c r="S796" s="72"/>
      <c r="T796" s="77">
        <v>1745</v>
      </c>
      <c r="U796" s="76" t="s">
        <v>35</v>
      </c>
      <c r="V796" s="77" t="s">
        <v>36</v>
      </c>
      <c r="W796" s="77" t="s">
        <v>36</v>
      </c>
      <c r="X796" s="77">
        <v>63</v>
      </c>
      <c r="Y796" s="78" t="s">
        <v>168</v>
      </c>
      <c r="Z796" s="72"/>
      <c r="AA796" s="77">
        <v>1607</v>
      </c>
      <c r="AB796" s="76" t="s">
        <v>35</v>
      </c>
      <c r="AC796" s="77" t="s">
        <v>36</v>
      </c>
      <c r="AD796" s="77" t="s">
        <v>36</v>
      </c>
      <c r="AE796" s="77">
        <v>57</v>
      </c>
      <c r="AF796" s="78" t="s">
        <v>530</v>
      </c>
      <c r="AG796" s="72"/>
      <c r="AH796" s="77" t="s">
        <v>69</v>
      </c>
      <c r="AI796" s="76" t="s">
        <v>52</v>
      </c>
      <c r="AJ796" s="76" t="s">
        <v>36</v>
      </c>
      <c r="AK796" t="str">
        <f>_xlfn.CONCAT(PlayerList[[#This Row],[First Name]]," ",PlayerList[[#This Row],[Surname]])</f>
        <v>Ryan Feyter</v>
      </c>
      <c r="AM796" s="71">
        <f>PlayerList[[#This Row],[Code]]*1</f>
        <v>14297</v>
      </c>
      <c r="AN796" s="71" t="str">
        <f>VLOOKUP(PlayerList[[#This Row],[NZCF ID]],$AP$2:$AQ$3850,2,FALSE)</f>
        <v>M</v>
      </c>
      <c r="AP796" s="71">
        <v>19900</v>
      </c>
      <c r="AQ796" s="71" t="s">
        <v>29</v>
      </c>
    </row>
    <row r="797" spans="13:43" x14ac:dyDescent="0.3">
      <c r="M797" s="75">
        <v>17655</v>
      </c>
      <c r="N797" s="72" t="s">
        <v>1207</v>
      </c>
      <c r="O797" s="72" t="s">
        <v>416</v>
      </c>
      <c r="P797" s="73" t="s">
        <v>33</v>
      </c>
      <c r="Q797" s="74">
        <v>2007</v>
      </c>
      <c r="R797" s="73" t="s">
        <v>135</v>
      </c>
      <c r="S797" s="72"/>
      <c r="T797" s="77" t="s">
        <v>34</v>
      </c>
      <c r="U797" s="76" t="s">
        <v>35</v>
      </c>
      <c r="V797" s="77" t="s">
        <v>36</v>
      </c>
      <c r="W797" s="77" t="s">
        <v>36</v>
      </c>
      <c r="X797" s="77" t="s">
        <v>37</v>
      </c>
      <c r="Y797" s="78" t="s">
        <v>38</v>
      </c>
      <c r="Z797" s="72"/>
      <c r="AA797" s="77">
        <v>986</v>
      </c>
      <c r="AB797" s="76" t="s">
        <v>50</v>
      </c>
      <c r="AC797" s="77" t="s">
        <v>36</v>
      </c>
      <c r="AD797" s="77" t="s">
        <v>36</v>
      </c>
      <c r="AE797" s="77">
        <v>5</v>
      </c>
      <c r="AF797" s="78" t="s">
        <v>232</v>
      </c>
      <c r="AG797" s="72"/>
      <c r="AH797" s="77" t="s">
        <v>69</v>
      </c>
      <c r="AI797" s="76" t="s">
        <v>52</v>
      </c>
      <c r="AJ797" s="76" t="s">
        <v>36</v>
      </c>
      <c r="AK797" t="str">
        <f>_xlfn.CONCAT(PlayerList[[#This Row],[First Name]]," ",PlayerList[[#This Row],[Surname]])</f>
        <v>Noah Fifita</v>
      </c>
      <c r="AM797" s="71">
        <f>PlayerList[[#This Row],[Code]]*1</f>
        <v>17655</v>
      </c>
      <c r="AN797" s="71" t="str">
        <f>VLOOKUP(PlayerList[[#This Row],[NZCF ID]],$AP$2:$AQ$3850,2,FALSE)</f>
        <v>M</v>
      </c>
      <c r="AP797" s="71">
        <v>14297</v>
      </c>
      <c r="AQ797" s="71" t="s">
        <v>29</v>
      </c>
    </row>
    <row r="798" spans="13:43" x14ac:dyDescent="0.3">
      <c r="M798" s="75">
        <v>19976</v>
      </c>
      <c r="N798" s="72" t="s">
        <v>1208</v>
      </c>
      <c r="O798" s="72" t="s">
        <v>1209</v>
      </c>
      <c r="P798" s="73" t="s">
        <v>161</v>
      </c>
      <c r="Q798" s="74">
        <v>2011</v>
      </c>
      <c r="R798" s="73" t="s">
        <v>135</v>
      </c>
      <c r="S798" s="72"/>
      <c r="T798" s="77" t="s">
        <v>34</v>
      </c>
      <c r="U798" s="76" t="s">
        <v>35</v>
      </c>
      <c r="V798" s="77" t="s">
        <v>36</v>
      </c>
      <c r="W798" s="77" t="s">
        <v>36</v>
      </c>
      <c r="X798" s="77" t="s">
        <v>37</v>
      </c>
      <c r="Y798" s="78" t="s">
        <v>38</v>
      </c>
      <c r="Z798" s="72"/>
      <c r="AA798" s="77">
        <v>801</v>
      </c>
      <c r="AB798" s="76" t="s">
        <v>50</v>
      </c>
      <c r="AC798" s="77" t="s">
        <v>36</v>
      </c>
      <c r="AD798" s="77" t="s">
        <v>36</v>
      </c>
      <c r="AE798" s="77">
        <v>5</v>
      </c>
      <c r="AF798" s="78" t="s">
        <v>281</v>
      </c>
      <c r="AG798" s="72"/>
      <c r="AH798" s="77" t="s">
        <v>69</v>
      </c>
      <c r="AI798" s="76" t="s">
        <v>52</v>
      </c>
      <c r="AJ798" s="76" t="s">
        <v>36</v>
      </c>
      <c r="AK798" t="str">
        <f>_xlfn.CONCAT(PlayerList[[#This Row],[First Name]]," ",PlayerList[[#This Row],[Surname]])</f>
        <v>Tomoki Filshie</v>
      </c>
      <c r="AM798" s="71">
        <f>PlayerList[[#This Row],[Code]]*1</f>
        <v>19976</v>
      </c>
      <c r="AN798" s="71" t="str">
        <f>VLOOKUP(PlayerList[[#This Row],[NZCF ID]],$AP$2:$AQ$3850,2,FALSE)</f>
        <v>M</v>
      </c>
      <c r="AP798" s="71">
        <v>17655</v>
      </c>
      <c r="AQ798" s="71" t="s">
        <v>29</v>
      </c>
    </row>
    <row r="799" spans="13:43" x14ac:dyDescent="0.3">
      <c r="M799" s="75">
        <v>16216</v>
      </c>
      <c r="N799" s="72" t="s">
        <v>1210</v>
      </c>
      <c r="O799" s="72" t="s">
        <v>1040</v>
      </c>
      <c r="P799" s="73" t="s">
        <v>178</v>
      </c>
      <c r="Q799" s="74">
        <v>1962</v>
      </c>
      <c r="R799" s="73" t="s">
        <v>124</v>
      </c>
      <c r="S799" s="72"/>
      <c r="T799" s="77">
        <v>1859</v>
      </c>
      <c r="U799" s="76" t="s">
        <v>35</v>
      </c>
      <c r="V799" s="77" t="s">
        <v>36</v>
      </c>
      <c r="W799" s="77" t="s">
        <v>36</v>
      </c>
      <c r="X799" s="77">
        <v>107</v>
      </c>
      <c r="Y799" s="78" t="s">
        <v>51</v>
      </c>
      <c r="Z799" s="72"/>
      <c r="AA799" s="77">
        <v>1689</v>
      </c>
      <c r="AB799" s="76" t="s">
        <v>35</v>
      </c>
      <c r="AC799" s="77" t="s">
        <v>36</v>
      </c>
      <c r="AD799" s="77" t="s">
        <v>36</v>
      </c>
      <c r="AE799" s="77">
        <v>64</v>
      </c>
      <c r="AF799" s="78" t="s">
        <v>902</v>
      </c>
      <c r="AG799" s="72"/>
      <c r="AH799" s="77">
        <v>4307054</v>
      </c>
      <c r="AI799" s="76" t="s">
        <v>52</v>
      </c>
      <c r="AJ799" s="76" t="s">
        <v>36</v>
      </c>
      <c r="AK799" t="str">
        <f>_xlfn.CONCAT(PlayerList[[#This Row],[First Name]]," ",PlayerList[[#This Row],[Surname]])</f>
        <v>John Findlay</v>
      </c>
      <c r="AM799" s="71">
        <f>PlayerList[[#This Row],[Code]]*1</f>
        <v>16216</v>
      </c>
      <c r="AN799" s="71" t="str">
        <f>VLOOKUP(PlayerList[[#This Row],[NZCF ID]],$AP$2:$AQ$3850,2,FALSE)</f>
        <v>M</v>
      </c>
      <c r="AP799" s="71">
        <v>19976</v>
      </c>
      <c r="AQ799" s="71" t="s">
        <v>29</v>
      </c>
    </row>
    <row r="800" spans="13:43" x14ac:dyDescent="0.3">
      <c r="M800" s="75">
        <v>17438</v>
      </c>
      <c r="N800" s="72" t="s">
        <v>1211</v>
      </c>
      <c r="O800" s="72" t="s">
        <v>159</v>
      </c>
      <c r="P800" s="73" t="s">
        <v>49</v>
      </c>
      <c r="Q800" s="74">
        <v>1993</v>
      </c>
      <c r="R800" s="73" t="s">
        <v>35</v>
      </c>
      <c r="S800" s="72"/>
      <c r="T800" s="77" t="s">
        <v>34</v>
      </c>
      <c r="U800" s="76" t="s">
        <v>35</v>
      </c>
      <c r="V800" s="77" t="s">
        <v>36</v>
      </c>
      <c r="W800" s="77" t="s">
        <v>36</v>
      </c>
      <c r="X800" s="77" t="s">
        <v>37</v>
      </c>
      <c r="Y800" s="78" t="s">
        <v>38</v>
      </c>
      <c r="Z800" s="72"/>
      <c r="AA800" s="77">
        <v>1448</v>
      </c>
      <c r="AB800" s="76" t="s">
        <v>35</v>
      </c>
      <c r="AC800" s="77" t="s">
        <v>36</v>
      </c>
      <c r="AD800" s="77" t="s">
        <v>36</v>
      </c>
      <c r="AE800" s="77">
        <v>24</v>
      </c>
      <c r="AF800" s="78" t="s">
        <v>39</v>
      </c>
      <c r="AG800" s="72"/>
      <c r="AH800" s="77">
        <v>4313623</v>
      </c>
      <c r="AI800" s="76" t="s">
        <v>52</v>
      </c>
      <c r="AJ800" s="76" t="s">
        <v>36</v>
      </c>
      <c r="AK800" t="str">
        <f>_xlfn.CONCAT(PlayerList[[#This Row],[First Name]]," ",PlayerList[[#This Row],[Surname]])</f>
        <v>Benjamin Firestone</v>
      </c>
      <c r="AM800" s="71">
        <f>PlayerList[[#This Row],[Code]]*1</f>
        <v>17438</v>
      </c>
      <c r="AN800" s="71" t="str">
        <f>VLOOKUP(PlayerList[[#This Row],[NZCF ID]],$AP$2:$AQ$3850,2,FALSE)</f>
        <v>M</v>
      </c>
      <c r="AP800" s="71">
        <v>16216</v>
      </c>
      <c r="AQ800" s="71" t="s">
        <v>29</v>
      </c>
    </row>
    <row r="801" spans="13:43" x14ac:dyDescent="0.3">
      <c r="M801" s="75">
        <v>18584</v>
      </c>
      <c r="N801" s="72" t="s">
        <v>1212</v>
      </c>
      <c r="O801" s="72" t="s">
        <v>388</v>
      </c>
      <c r="P801" s="73" t="s">
        <v>190</v>
      </c>
      <c r="Q801" s="74" t="s">
        <v>37</v>
      </c>
      <c r="R801" s="73" t="s">
        <v>35</v>
      </c>
      <c r="S801" s="72"/>
      <c r="T801" s="77" t="s">
        <v>34</v>
      </c>
      <c r="U801" s="76" t="s">
        <v>35</v>
      </c>
      <c r="V801" s="77" t="s">
        <v>36</v>
      </c>
      <c r="W801" s="77" t="s">
        <v>36</v>
      </c>
      <c r="X801" s="77" t="s">
        <v>37</v>
      </c>
      <c r="Y801" s="78" t="s">
        <v>38</v>
      </c>
      <c r="Z801" s="72"/>
      <c r="AA801" s="77">
        <v>1321</v>
      </c>
      <c r="AB801" s="76" t="s">
        <v>50</v>
      </c>
      <c r="AC801" s="77" t="s">
        <v>36</v>
      </c>
      <c r="AD801" s="77" t="s">
        <v>36</v>
      </c>
      <c r="AE801" s="77">
        <v>4</v>
      </c>
      <c r="AF801" s="78" t="s">
        <v>68</v>
      </c>
      <c r="AG801" s="72"/>
      <c r="AH801" s="77" t="s">
        <v>69</v>
      </c>
      <c r="AI801" s="76" t="s">
        <v>52</v>
      </c>
      <c r="AJ801" s="76" t="s">
        <v>36</v>
      </c>
      <c r="AK801" t="str">
        <f>_xlfn.CONCAT(PlayerList[[#This Row],[First Name]]," ",PlayerList[[#This Row],[Surname]])</f>
        <v>Jonathan Fischer</v>
      </c>
      <c r="AM801" s="71">
        <f>PlayerList[[#This Row],[Code]]*1</f>
        <v>18584</v>
      </c>
      <c r="AN801" s="71" t="str">
        <f>VLOOKUP(PlayerList[[#This Row],[NZCF ID]],$AP$2:$AQ$3850,2,FALSE)</f>
        <v>M</v>
      </c>
      <c r="AP801" s="71">
        <v>17438</v>
      </c>
      <c r="AQ801" s="71" t="s">
        <v>29</v>
      </c>
    </row>
    <row r="802" spans="13:43" x14ac:dyDescent="0.3">
      <c r="M802" s="75">
        <v>18435</v>
      </c>
      <c r="N802" s="72" t="s">
        <v>1213</v>
      </c>
      <c r="O802" s="72" t="s">
        <v>1214</v>
      </c>
      <c r="P802" s="73" t="s">
        <v>33</v>
      </c>
      <c r="Q802" s="74">
        <v>1996</v>
      </c>
      <c r="R802" s="73" t="s">
        <v>35</v>
      </c>
      <c r="S802" s="72"/>
      <c r="T802" s="77" t="s">
        <v>34</v>
      </c>
      <c r="U802" s="76" t="s">
        <v>35</v>
      </c>
      <c r="V802" s="77" t="s">
        <v>36</v>
      </c>
      <c r="W802" s="77" t="s">
        <v>36</v>
      </c>
      <c r="X802" s="77" t="s">
        <v>37</v>
      </c>
      <c r="Y802" s="78" t="s">
        <v>38</v>
      </c>
      <c r="Z802" s="72"/>
      <c r="AA802" s="77">
        <v>1487</v>
      </c>
      <c r="AB802" s="76" t="s">
        <v>50</v>
      </c>
      <c r="AC802" s="77" t="s">
        <v>36</v>
      </c>
      <c r="AD802" s="77" t="s">
        <v>36</v>
      </c>
      <c r="AE802" s="77">
        <v>5</v>
      </c>
      <c r="AF802" s="78" t="s">
        <v>68</v>
      </c>
      <c r="AG802" s="72"/>
      <c r="AH802" s="77" t="s">
        <v>69</v>
      </c>
      <c r="AI802" s="76" t="s">
        <v>52</v>
      </c>
      <c r="AJ802" s="76" t="s">
        <v>36</v>
      </c>
      <c r="AK802" t="str">
        <f>_xlfn.CONCAT(PlayerList[[#This Row],[First Name]]," ",PlayerList[[#This Row],[Surname]])</f>
        <v>Samuel J Fisher</v>
      </c>
      <c r="AM802" s="71">
        <f>PlayerList[[#This Row],[Code]]*1</f>
        <v>18435</v>
      </c>
      <c r="AN802" s="71" t="str">
        <f>VLOOKUP(PlayerList[[#This Row],[NZCF ID]],$AP$2:$AQ$3850,2,FALSE)</f>
        <v>M</v>
      </c>
      <c r="AP802" s="71">
        <v>18584</v>
      </c>
      <c r="AQ802" s="71" t="s">
        <v>29</v>
      </c>
    </row>
    <row r="803" spans="13:43" x14ac:dyDescent="0.3">
      <c r="M803" s="75">
        <v>19901</v>
      </c>
      <c r="N803" s="72" t="s">
        <v>1213</v>
      </c>
      <c r="O803" s="72" t="s">
        <v>1215</v>
      </c>
      <c r="P803" s="73" t="s">
        <v>83</v>
      </c>
      <c r="Q803" s="74">
        <v>2010</v>
      </c>
      <c r="R803" s="73" t="s">
        <v>135</v>
      </c>
      <c r="S803" s="72"/>
      <c r="T803" s="77">
        <v>1427</v>
      </c>
      <c r="U803" s="76" t="s">
        <v>50</v>
      </c>
      <c r="V803" s="77" t="s">
        <v>36</v>
      </c>
      <c r="W803" s="77" t="s">
        <v>36</v>
      </c>
      <c r="X803" s="77">
        <v>8</v>
      </c>
      <c r="Y803" s="78" t="s">
        <v>75</v>
      </c>
      <c r="Z803" s="72"/>
      <c r="AA803" s="77">
        <v>1311</v>
      </c>
      <c r="AB803" s="76" t="s">
        <v>50</v>
      </c>
      <c r="AC803" s="77" t="s">
        <v>36</v>
      </c>
      <c r="AD803" s="77" t="s">
        <v>36</v>
      </c>
      <c r="AE803" s="77">
        <v>15</v>
      </c>
      <c r="AF803" s="78" t="s">
        <v>169</v>
      </c>
      <c r="AG803" s="72"/>
      <c r="AH803" s="77">
        <v>4325621</v>
      </c>
      <c r="AI803" s="76" t="s">
        <v>52</v>
      </c>
      <c r="AJ803" s="76" t="s">
        <v>36</v>
      </c>
      <c r="AK803" t="str">
        <f>_xlfn.CONCAT(PlayerList[[#This Row],[First Name]]," ",PlayerList[[#This Row],[Surname]])</f>
        <v>Theodore Calexico Fisher</v>
      </c>
      <c r="AM803" s="71">
        <f>PlayerList[[#This Row],[Code]]*1</f>
        <v>19901</v>
      </c>
      <c r="AN803" s="71" t="str">
        <f>VLOOKUP(PlayerList[[#This Row],[NZCF ID]],$AP$2:$AQ$3850,2,FALSE)</f>
        <v>M</v>
      </c>
      <c r="AP803" s="71">
        <v>18435</v>
      </c>
      <c r="AQ803" s="71" t="s">
        <v>29</v>
      </c>
    </row>
    <row r="804" spans="13:43" x14ac:dyDescent="0.3">
      <c r="M804" s="75">
        <v>15494</v>
      </c>
      <c r="N804" s="72" t="s">
        <v>1213</v>
      </c>
      <c r="O804" s="72" t="s">
        <v>1216</v>
      </c>
      <c r="P804" s="73" t="s">
        <v>161</v>
      </c>
      <c r="Q804" s="74">
        <v>1980</v>
      </c>
      <c r="R804" s="73" t="s">
        <v>35</v>
      </c>
      <c r="S804" s="72"/>
      <c r="T804" s="77">
        <v>1334</v>
      </c>
      <c r="U804" s="76" t="s">
        <v>35</v>
      </c>
      <c r="V804" s="77" t="s">
        <v>36</v>
      </c>
      <c r="W804" s="77" t="s">
        <v>36</v>
      </c>
      <c r="X804" s="77">
        <v>31</v>
      </c>
      <c r="Y804" s="78" t="s">
        <v>154</v>
      </c>
      <c r="Z804" s="72"/>
      <c r="AA804" s="77">
        <v>1294</v>
      </c>
      <c r="AB804" s="76" t="s">
        <v>50</v>
      </c>
      <c r="AC804" s="77" t="s">
        <v>36</v>
      </c>
      <c r="AD804" s="77" t="s">
        <v>36</v>
      </c>
      <c r="AE804" s="77">
        <v>9</v>
      </c>
      <c r="AF804" s="78" t="s">
        <v>825</v>
      </c>
      <c r="AG804" s="72"/>
      <c r="AH804" s="77">
        <v>4317173</v>
      </c>
      <c r="AI804" s="76" t="s">
        <v>52</v>
      </c>
      <c r="AJ804" s="76" t="s">
        <v>36</v>
      </c>
      <c r="AK804" t="str">
        <f>_xlfn.CONCAT(PlayerList[[#This Row],[First Name]]," ",PlayerList[[#This Row],[Surname]])</f>
        <v>Vaclav Fisher</v>
      </c>
      <c r="AM804" s="71">
        <f>PlayerList[[#This Row],[Code]]*1</f>
        <v>15494</v>
      </c>
      <c r="AN804" s="71" t="str">
        <f>VLOOKUP(PlayerList[[#This Row],[NZCF ID]],$AP$2:$AQ$3850,2,FALSE)</f>
        <v>M</v>
      </c>
      <c r="AP804" s="71">
        <v>19901</v>
      </c>
      <c r="AQ804" s="71" t="s">
        <v>29</v>
      </c>
    </row>
    <row r="805" spans="13:43" x14ac:dyDescent="0.3">
      <c r="M805" s="75">
        <v>20591</v>
      </c>
      <c r="N805" s="72" t="s">
        <v>1217</v>
      </c>
      <c r="O805" s="72" t="s">
        <v>1218</v>
      </c>
      <c r="P805" s="73" t="s">
        <v>426</v>
      </c>
      <c r="Q805" s="74">
        <v>2009</v>
      </c>
      <c r="R805" s="73" t="s">
        <v>135</v>
      </c>
      <c r="S805" s="72"/>
      <c r="T805" s="77">
        <v>1622</v>
      </c>
      <c r="U805" s="76" t="s">
        <v>50</v>
      </c>
      <c r="V805" s="77">
        <v>2</v>
      </c>
      <c r="W805" s="77">
        <v>14</v>
      </c>
      <c r="X805" s="77">
        <v>19</v>
      </c>
      <c r="Y805" s="78" t="s">
        <v>4167</v>
      </c>
      <c r="Z805" s="72"/>
      <c r="AA805" s="77">
        <v>1545</v>
      </c>
      <c r="AB805" s="76" t="s">
        <v>35</v>
      </c>
      <c r="AC805" s="77">
        <v>2</v>
      </c>
      <c r="AD805" s="77">
        <v>12</v>
      </c>
      <c r="AE805" s="77">
        <v>58</v>
      </c>
      <c r="AF805" s="78" t="s">
        <v>4167</v>
      </c>
      <c r="AG805" s="72"/>
      <c r="AH805" s="77">
        <v>4329724</v>
      </c>
      <c r="AI805" s="76" t="s">
        <v>52</v>
      </c>
      <c r="AJ805" s="76" t="s">
        <v>36</v>
      </c>
      <c r="AK805" t="str">
        <f>_xlfn.CONCAT(PlayerList[[#This Row],[First Name]]," ",PlayerList[[#This Row],[Surname]])</f>
        <v>Stanley Fitton</v>
      </c>
      <c r="AM805" s="71">
        <f>PlayerList[[#This Row],[Code]]*1</f>
        <v>20591</v>
      </c>
      <c r="AN805" s="71" t="str">
        <f>VLOOKUP(PlayerList[[#This Row],[NZCF ID]],$AP$2:$AQ$3850,2,FALSE)</f>
        <v>M</v>
      </c>
      <c r="AP805" s="71">
        <v>15494</v>
      </c>
      <c r="AQ805" s="71" t="s">
        <v>29</v>
      </c>
    </row>
    <row r="806" spans="13:43" x14ac:dyDescent="0.3">
      <c r="M806" s="75">
        <v>20927</v>
      </c>
      <c r="N806" s="72" t="s">
        <v>1219</v>
      </c>
      <c r="O806" s="72" t="s">
        <v>189</v>
      </c>
      <c r="P806" s="73" t="s">
        <v>161</v>
      </c>
      <c r="Q806" s="74">
        <v>2009</v>
      </c>
      <c r="R806" s="73" t="s">
        <v>135</v>
      </c>
      <c r="S806" s="72"/>
      <c r="T806" s="77">
        <v>1401</v>
      </c>
      <c r="U806" s="76" t="s">
        <v>50</v>
      </c>
      <c r="V806" s="77" t="s">
        <v>36</v>
      </c>
      <c r="W806" s="77" t="s">
        <v>36</v>
      </c>
      <c r="X806" s="77">
        <v>6</v>
      </c>
      <c r="Y806" s="78" t="s">
        <v>60</v>
      </c>
      <c r="Z806" s="72"/>
      <c r="AA806" s="77" t="s">
        <v>37</v>
      </c>
      <c r="AB806" s="76" t="s">
        <v>35</v>
      </c>
      <c r="AC806" s="77" t="s">
        <v>36</v>
      </c>
      <c r="AD806" s="77" t="s">
        <v>36</v>
      </c>
      <c r="AE806" s="77" t="s">
        <v>37</v>
      </c>
      <c r="AF806" s="78" t="s">
        <v>38</v>
      </c>
      <c r="AG806" s="72"/>
      <c r="AH806" s="77">
        <v>4331249</v>
      </c>
      <c r="AI806" s="76" t="s">
        <v>52</v>
      </c>
      <c r="AJ806" s="76" t="s">
        <v>36</v>
      </c>
      <c r="AK806" t="str">
        <f>_xlfn.CONCAT(PlayerList[[#This Row],[First Name]]," ",PlayerList[[#This Row],[Surname]])</f>
        <v>Liam Fiveash</v>
      </c>
      <c r="AM806" s="71">
        <f>PlayerList[[#This Row],[Code]]*1</f>
        <v>20927</v>
      </c>
      <c r="AN806" s="71" t="str">
        <f>VLOOKUP(PlayerList[[#This Row],[NZCF ID]],$AP$2:$AQ$3850,2,FALSE)</f>
        <v>M</v>
      </c>
      <c r="AP806" s="71">
        <v>20591</v>
      </c>
      <c r="AQ806" s="71" t="s">
        <v>29</v>
      </c>
    </row>
    <row r="807" spans="13:43" x14ac:dyDescent="0.3">
      <c r="M807" s="75">
        <v>19542</v>
      </c>
      <c r="N807" s="72" t="s">
        <v>1220</v>
      </c>
      <c r="O807" s="72" t="s">
        <v>421</v>
      </c>
      <c r="P807" s="73" t="s">
        <v>33</v>
      </c>
      <c r="Q807" s="74">
        <v>2006</v>
      </c>
      <c r="R807" s="73" t="s">
        <v>135</v>
      </c>
      <c r="S807" s="72"/>
      <c r="T807" s="77" t="s">
        <v>34</v>
      </c>
      <c r="U807" s="76" t="s">
        <v>35</v>
      </c>
      <c r="V807" s="77" t="s">
        <v>36</v>
      </c>
      <c r="W807" s="77" t="s">
        <v>36</v>
      </c>
      <c r="X807" s="77" t="s">
        <v>37</v>
      </c>
      <c r="Y807" s="78" t="s">
        <v>38</v>
      </c>
      <c r="Z807" s="72"/>
      <c r="AA807" s="77">
        <v>1191</v>
      </c>
      <c r="AB807" s="76" t="s">
        <v>50</v>
      </c>
      <c r="AC807" s="77" t="s">
        <v>36</v>
      </c>
      <c r="AD807" s="77" t="s">
        <v>36</v>
      </c>
      <c r="AE807" s="77">
        <v>7</v>
      </c>
      <c r="AF807" s="78" t="s">
        <v>96</v>
      </c>
      <c r="AG807" s="72"/>
      <c r="AH807" s="77" t="s">
        <v>69</v>
      </c>
      <c r="AI807" s="76" t="s">
        <v>52</v>
      </c>
      <c r="AJ807" s="76" t="s">
        <v>36</v>
      </c>
      <c r="AK807" t="str">
        <f>_xlfn.CONCAT(PlayerList[[#This Row],[First Name]]," ",PlayerList[[#This Row],[Surname]])</f>
        <v>Daniel Fletcher</v>
      </c>
      <c r="AM807" s="71">
        <f>PlayerList[[#This Row],[Code]]*1</f>
        <v>19542</v>
      </c>
      <c r="AN807" s="71" t="str">
        <f>VLOOKUP(PlayerList[[#This Row],[NZCF ID]],$AP$2:$AQ$3850,2,FALSE)</f>
        <v>M</v>
      </c>
      <c r="AP807" s="71">
        <v>20927</v>
      </c>
      <c r="AQ807" s="71" t="s">
        <v>29</v>
      </c>
    </row>
    <row r="808" spans="13:43" x14ac:dyDescent="0.3">
      <c r="M808" s="75">
        <v>17766</v>
      </c>
      <c r="N808" s="72" t="s">
        <v>1221</v>
      </c>
      <c r="O808" s="72" t="s">
        <v>1222</v>
      </c>
      <c r="P808" s="73" t="s">
        <v>115</v>
      </c>
      <c r="Q808" s="74">
        <v>1998</v>
      </c>
      <c r="R808" s="73" t="s">
        <v>35</v>
      </c>
      <c r="S808" s="72"/>
      <c r="T808" s="77">
        <v>1203</v>
      </c>
      <c r="U808" s="76" t="s">
        <v>50</v>
      </c>
      <c r="V808" s="77" t="s">
        <v>36</v>
      </c>
      <c r="W808" s="77" t="s">
        <v>36</v>
      </c>
      <c r="X808" s="77">
        <v>6</v>
      </c>
      <c r="Y808" s="78" t="s">
        <v>105</v>
      </c>
      <c r="Z808" s="72"/>
      <c r="AA808" s="77" t="s">
        <v>37</v>
      </c>
      <c r="AB808" s="76" t="s">
        <v>35</v>
      </c>
      <c r="AC808" s="77" t="s">
        <v>36</v>
      </c>
      <c r="AD808" s="77" t="s">
        <v>36</v>
      </c>
      <c r="AE808" s="77" t="s">
        <v>37</v>
      </c>
      <c r="AF808" s="78" t="s">
        <v>38</v>
      </c>
      <c r="AG808" s="72"/>
      <c r="AH808" s="77" t="s">
        <v>69</v>
      </c>
      <c r="AI808" s="76" t="s">
        <v>52</v>
      </c>
      <c r="AJ808" s="76" t="s">
        <v>36</v>
      </c>
      <c r="AK808" t="str">
        <f>_xlfn.CONCAT(PlayerList[[#This Row],[First Name]]," ",PlayerList[[#This Row],[Surname]])</f>
        <v>Lou Flight</v>
      </c>
      <c r="AM808" s="71">
        <f>PlayerList[[#This Row],[Code]]*1</f>
        <v>17766</v>
      </c>
      <c r="AN808" s="71" t="str">
        <f>VLOOKUP(PlayerList[[#This Row],[NZCF ID]],$AP$2:$AQ$3850,2,FALSE)</f>
        <v>M</v>
      </c>
      <c r="AP808" s="71">
        <v>19542</v>
      </c>
      <c r="AQ808" s="71" t="s">
        <v>29</v>
      </c>
    </row>
    <row r="809" spans="13:43" x14ac:dyDescent="0.3">
      <c r="M809" s="75">
        <v>18115</v>
      </c>
      <c r="N809" s="72" t="s">
        <v>1223</v>
      </c>
      <c r="O809" s="72" t="s">
        <v>1224</v>
      </c>
      <c r="P809" s="73" t="s">
        <v>161</v>
      </c>
      <c r="Q809" s="74">
        <v>2007</v>
      </c>
      <c r="R809" s="73" t="s">
        <v>135</v>
      </c>
      <c r="S809" s="72"/>
      <c r="T809" s="77" t="s">
        <v>34</v>
      </c>
      <c r="U809" s="76" t="s">
        <v>35</v>
      </c>
      <c r="V809" s="77" t="s">
        <v>36</v>
      </c>
      <c r="W809" s="77" t="s">
        <v>36</v>
      </c>
      <c r="X809" s="77" t="s">
        <v>37</v>
      </c>
      <c r="Y809" s="78" t="s">
        <v>38</v>
      </c>
      <c r="Z809" s="72"/>
      <c r="AA809" s="77">
        <v>1103</v>
      </c>
      <c r="AB809" s="76" t="s">
        <v>50</v>
      </c>
      <c r="AC809" s="77" t="s">
        <v>36</v>
      </c>
      <c r="AD809" s="77" t="s">
        <v>36</v>
      </c>
      <c r="AE809" s="77">
        <v>18</v>
      </c>
      <c r="AF809" s="78" t="s">
        <v>219</v>
      </c>
      <c r="AG809" s="72"/>
      <c r="AH809" s="77">
        <v>4317335</v>
      </c>
      <c r="AI809" s="76" t="s">
        <v>52</v>
      </c>
      <c r="AJ809" s="76" t="s">
        <v>36</v>
      </c>
      <c r="AK809" t="str">
        <f>_xlfn.CONCAT(PlayerList[[#This Row],[First Name]]," ",PlayerList[[#This Row],[Surname]])</f>
        <v>Owen Follington</v>
      </c>
      <c r="AM809" s="71">
        <f>PlayerList[[#This Row],[Code]]*1</f>
        <v>18115</v>
      </c>
      <c r="AN809" s="71" t="str">
        <f>VLOOKUP(PlayerList[[#This Row],[NZCF ID]],$AP$2:$AQ$3850,2,FALSE)</f>
        <v>M</v>
      </c>
      <c r="AP809" s="71">
        <v>17766</v>
      </c>
      <c r="AQ809" s="71" t="s">
        <v>29</v>
      </c>
    </row>
    <row r="810" spans="13:43" x14ac:dyDescent="0.3">
      <c r="M810" s="75">
        <v>20472</v>
      </c>
      <c r="N810" s="72" t="s">
        <v>1225</v>
      </c>
      <c r="O810" s="72" t="s">
        <v>1198</v>
      </c>
      <c r="P810" s="73" t="s">
        <v>33</v>
      </c>
      <c r="Q810" s="74">
        <v>2013</v>
      </c>
      <c r="R810" s="73" t="s">
        <v>135</v>
      </c>
      <c r="S810" s="72"/>
      <c r="T810" s="77" t="s">
        <v>34</v>
      </c>
      <c r="U810" s="76" t="s">
        <v>35</v>
      </c>
      <c r="V810" s="77" t="s">
        <v>36</v>
      </c>
      <c r="W810" s="77" t="s">
        <v>36</v>
      </c>
      <c r="X810" s="77" t="s">
        <v>37</v>
      </c>
      <c r="Y810" s="78" t="s">
        <v>38</v>
      </c>
      <c r="Z810" s="72"/>
      <c r="AA810" s="77">
        <v>748</v>
      </c>
      <c r="AB810" s="76" t="s">
        <v>50</v>
      </c>
      <c r="AC810" s="77">
        <v>1</v>
      </c>
      <c r="AD810" s="77">
        <v>6</v>
      </c>
      <c r="AE810" s="77">
        <v>13</v>
      </c>
      <c r="AF810" s="78" t="s">
        <v>4167</v>
      </c>
      <c r="AG810" s="72"/>
      <c r="AH810" s="77">
        <v>4333322</v>
      </c>
      <c r="AI810" s="76" t="s">
        <v>52</v>
      </c>
      <c r="AJ810" s="76" t="s">
        <v>36</v>
      </c>
      <c r="AK810" t="str">
        <f>_xlfn.CONCAT(PlayerList[[#This Row],[First Name]]," ",PlayerList[[#This Row],[Surname]])</f>
        <v>Sophia Fonoimoana</v>
      </c>
      <c r="AM810" s="71">
        <f>PlayerList[[#This Row],[Code]]*1</f>
        <v>20472</v>
      </c>
      <c r="AN810" s="71" t="str">
        <f>VLOOKUP(PlayerList[[#This Row],[NZCF ID]],$AP$2:$AQ$3850,2,FALSE)</f>
        <v>F</v>
      </c>
      <c r="AP810" s="71">
        <v>18115</v>
      </c>
      <c r="AQ810" s="71" t="s">
        <v>29</v>
      </c>
    </row>
    <row r="811" spans="13:43" x14ac:dyDescent="0.3">
      <c r="M811" s="75">
        <v>22978</v>
      </c>
      <c r="N811" s="72" t="s">
        <v>4250</v>
      </c>
      <c r="O811" s="72" t="s">
        <v>4251</v>
      </c>
      <c r="P811" s="73" t="s">
        <v>167</v>
      </c>
      <c r="Q811" s="74">
        <v>2017</v>
      </c>
      <c r="R811" s="73" t="s">
        <v>135</v>
      </c>
      <c r="S811" s="72"/>
      <c r="T811" s="77" t="s">
        <v>34</v>
      </c>
      <c r="U811" s="76" t="s">
        <v>35</v>
      </c>
      <c r="V811" s="77" t="s">
        <v>36</v>
      </c>
      <c r="W811" s="77" t="s">
        <v>36</v>
      </c>
      <c r="X811" s="77" t="s">
        <v>37</v>
      </c>
      <c r="Y811" s="78" t="s">
        <v>38</v>
      </c>
      <c r="Z811" s="72"/>
      <c r="AA811" s="77">
        <v>400</v>
      </c>
      <c r="AB811" s="76" t="s">
        <v>50</v>
      </c>
      <c r="AC811" s="77">
        <v>1</v>
      </c>
      <c r="AD811" s="77">
        <v>5</v>
      </c>
      <c r="AE811" s="77">
        <v>5</v>
      </c>
      <c r="AF811" s="78" t="s">
        <v>4167</v>
      </c>
      <c r="AG811" s="72"/>
      <c r="AH811" s="77" t="s">
        <v>69</v>
      </c>
      <c r="AI811" s="76" t="s">
        <v>52</v>
      </c>
      <c r="AJ811" s="76" t="s">
        <v>36</v>
      </c>
      <c r="AK811" t="str">
        <f>_xlfn.CONCAT(PlayerList[[#This Row],[First Name]]," ",PlayerList[[#This Row],[Surname]])</f>
        <v>Sash Fonseka</v>
      </c>
      <c r="AM811" s="71">
        <f>PlayerList[[#This Row],[Code]]*1</f>
        <v>22978</v>
      </c>
      <c r="AN811" s="71" t="str">
        <f>VLOOKUP(PlayerList[[#This Row],[NZCF ID]],$AP$2:$AQ$3850,2,FALSE)</f>
        <v>M</v>
      </c>
      <c r="AP811" s="71">
        <v>20472</v>
      </c>
      <c r="AQ811" s="71" t="s">
        <v>45</v>
      </c>
    </row>
    <row r="812" spans="13:43" x14ac:dyDescent="0.3">
      <c r="M812" s="75">
        <v>18574</v>
      </c>
      <c r="N812" s="72" t="s">
        <v>1226</v>
      </c>
      <c r="O812" s="72" t="s">
        <v>265</v>
      </c>
      <c r="P812" s="73" t="s">
        <v>33</v>
      </c>
      <c r="Q812" s="74">
        <v>2004</v>
      </c>
      <c r="R812" s="73" t="s">
        <v>35</v>
      </c>
      <c r="S812" s="72"/>
      <c r="T812" s="77" t="s">
        <v>34</v>
      </c>
      <c r="U812" s="76" t="s">
        <v>35</v>
      </c>
      <c r="V812" s="77" t="s">
        <v>36</v>
      </c>
      <c r="W812" s="77" t="s">
        <v>36</v>
      </c>
      <c r="X812" s="77" t="s">
        <v>37</v>
      </c>
      <c r="Y812" s="78" t="s">
        <v>38</v>
      </c>
      <c r="Z812" s="72"/>
      <c r="AA812" s="77">
        <v>902</v>
      </c>
      <c r="AB812" s="76" t="s">
        <v>50</v>
      </c>
      <c r="AC812" s="77" t="s">
        <v>36</v>
      </c>
      <c r="AD812" s="77" t="s">
        <v>36</v>
      </c>
      <c r="AE812" s="77">
        <v>6</v>
      </c>
      <c r="AF812" s="78" t="s">
        <v>51</v>
      </c>
      <c r="AG812" s="72"/>
      <c r="AH812" s="77" t="s">
        <v>69</v>
      </c>
      <c r="AI812" s="76" t="s">
        <v>52</v>
      </c>
      <c r="AJ812" s="76" t="s">
        <v>36</v>
      </c>
      <c r="AK812" t="str">
        <f>_xlfn.CONCAT(PlayerList[[#This Row],[First Name]]," ",PlayerList[[#This Row],[Surname]])</f>
        <v>Jackson Fontaine</v>
      </c>
      <c r="AM812" s="71">
        <f>PlayerList[[#This Row],[Code]]*1</f>
        <v>18574</v>
      </c>
      <c r="AN812" s="71" t="str">
        <f>VLOOKUP(PlayerList[[#This Row],[NZCF ID]],$AP$2:$AQ$3850,2,FALSE)</f>
        <v>M</v>
      </c>
      <c r="AP812" s="71">
        <v>22978</v>
      </c>
      <c r="AQ812" s="71" t="s">
        <v>29</v>
      </c>
    </row>
    <row r="813" spans="13:43" x14ac:dyDescent="0.3">
      <c r="M813" s="75">
        <v>13388</v>
      </c>
      <c r="N813" s="72" t="s">
        <v>4252</v>
      </c>
      <c r="O813" s="72" t="s">
        <v>4253</v>
      </c>
      <c r="P813" s="73" t="s">
        <v>83</v>
      </c>
      <c r="Q813" s="74">
        <v>1994</v>
      </c>
      <c r="R813" s="73" t="s">
        <v>35</v>
      </c>
      <c r="S813" s="72"/>
      <c r="T813" s="77">
        <v>1501</v>
      </c>
      <c r="U813" s="76" t="s">
        <v>35</v>
      </c>
      <c r="V813" s="77" t="s">
        <v>36</v>
      </c>
      <c r="W813" s="77" t="s">
        <v>36</v>
      </c>
      <c r="X813" s="77">
        <v>97</v>
      </c>
      <c r="Y813" s="78" t="s">
        <v>560</v>
      </c>
      <c r="Z813" s="72"/>
      <c r="AA813" s="77">
        <v>1437</v>
      </c>
      <c r="AB813" s="76" t="s">
        <v>35</v>
      </c>
      <c r="AC813" s="77" t="s">
        <v>36</v>
      </c>
      <c r="AD813" s="77" t="s">
        <v>36</v>
      </c>
      <c r="AE813" s="77">
        <v>21</v>
      </c>
      <c r="AF813" s="78" t="s">
        <v>667</v>
      </c>
      <c r="AG813" s="72"/>
      <c r="AH813" s="77">
        <v>4306961</v>
      </c>
      <c r="AI813" s="76" t="s">
        <v>52</v>
      </c>
      <c r="AJ813" s="76" t="s">
        <v>36</v>
      </c>
      <c r="AK813" t="str">
        <f>_xlfn.CONCAT(PlayerList[[#This Row],[First Name]]," ",PlayerList[[#This Row],[Surname]])</f>
        <v>Colwyn Forlong-Ford</v>
      </c>
      <c r="AM813" s="71">
        <f>PlayerList[[#This Row],[Code]]*1</f>
        <v>13388</v>
      </c>
      <c r="AN813" s="71" t="str">
        <f>VLOOKUP(PlayerList[[#This Row],[NZCF ID]],$AP$2:$AQ$3850,2,FALSE)</f>
        <v>M</v>
      </c>
      <c r="AP813" s="71">
        <v>18574</v>
      </c>
      <c r="AQ813" s="71" t="s">
        <v>29</v>
      </c>
    </row>
    <row r="814" spans="13:43" x14ac:dyDescent="0.3">
      <c r="M814" s="75">
        <v>10927</v>
      </c>
      <c r="N814" s="72" t="s">
        <v>1227</v>
      </c>
      <c r="O814" s="72" t="s">
        <v>89</v>
      </c>
      <c r="P814" s="73" t="s">
        <v>83</v>
      </c>
      <c r="Q814" s="74">
        <v>1960</v>
      </c>
      <c r="R814" s="73" t="s">
        <v>119</v>
      </c>
      <c r="S814" s="72"/>
      <c r="T814" s="77">
        <v>1752</v>
      </c>
      <c r="U814" s="76" t="s">
        <v>35</v>
      </c>
      <c r="V814" s="77">
        <v>4</v>
      </c>
      <c r="W814" s="77">
        <v>21</v>
      </c>
      <c r="X814" s="77">
        <v>1052</v>
      </c>
      <c r="Y814" s="78" t="s">
        <v>4167</v>
      </c>
      <c r="Z814" s="72"/>
      <c r="AA814" s="77">
        <v>1649</v>
      </c>
      <c r="AB814" s="76" t="s">
        <v>35</v>
      </c>
      <c r="AC814" s="77" t="s">
        <v>36</v>
      </c>
      <c r="AD814" s="77" t="s">
        <v>36</v>
      </c>
      <c r="AE814" s="77">
        <v>363</v>
      </c>
      <c r="AF814" s="78" t="s">
        <v>60</v>
      </c>
      <c r="AG814" s="72"/>
      <c r="AH814" s="77">
        <v>4301358</v>
      </c>
      <c r="AI814" s="76" t="s">
        <v>52</v>
      </c>
      <c r="AJ814" s="76" t="s">
        <v>364</v>
      </c>
      <c r="AK814" t="str">
        <f>_xlfn.CONCAT(PlayerList[[#This Row],[First Name]]," ",PlayerList[[#This Row],[Surname]])</f>
        <v>William Forster</v>
      </c>
      <c r="AM814" s="71">
        <f>PlayerList[[#This Row],[Code]]*1</f>
        <v>10927</v>
      </c>
      <c r="AN814" s="71" t="str">
        <f>VLOOKUP(PlayerList[[#This Row],[NZCF ID]],$AP$2:$AQ$3850,2,FALSE)</f>
        <v>M</v>
      </c>
      <c r="AP814" s="71">
        <v>13388</v>
      </c>
      <c r="AQ814" s="71" t="s">
        <v>29</v>
      </c>
    </row>
    <row r="815" spans="13:43" x14ac:dyDescent="0.3">
      <c r="M815" s="75">
        <v>12507</v>
      </c>
      <c r="N815" s="72" t="s">
        <v>1228</v>
      </c>
      <c r="O815" s="72" t="s">
        <v>1229</v>
      </c>
      <c r="P815" s="73" t="s">
        <v>161</v>
      </c>
      <c r="Q815" s="74">
        <v>1983</v>
      </c>
      <c r="R815" s="73" t="s">
        <v>35</v>
      </c>
      <c r="S815" s="72"/>
      <c r="T815" s="77">
        <v>1497</v>
      </c>
      <c r="U815" s="76" t="s">
        <v>35</v>
      </c>
      <c r="V815" s="77" t="s">
        <v>36</v>
      </c>
      <c r="W815" s="77" t="s">
        <v>36</v>
      </c>
      <c r="X815" s="77">
        <v>78</v>
      </c>
      <c r="Y815" s="78" t="s">
        <v>61</v>
      </c>
      <c r="Z815" s="72"/>
      <c r="AA815" s="77">
        <v>1489</v>
      </c>
      <c r="AB815" s="76" t="s">
        <v>35</v>
      </c>
      <c r="AC815" s="77" t="s">
        <v>36</v>
      </c>
      <c r="AD815" s="77" t="s">
        <v>36</v>
      </c>
      <c r="AE815" s="77">
        <v>6</v>
      </c>
      <c r="AF815" s="78" t="s">
        <v>281</v>
      </c>
      <c r="AG815" s="72"/>
      <c r="AH815" s="77" t="s">
        <v>69</v>
      </c>
      <c r="AI815" s="76" t="s">
        <v>52</v>
      </c>
      <c r="AJ815" s="76" t="s">
        <v>36</v>
      </c>
      <c r="AK815" t="str">
        <f>_xlfn.CONCAT(PlayerList[[#This Row],[First Name]]," ",PlayerList[[#This Row],[Surname]])</f>
        <v>Conrad Fort</v>
      </c>
      <c r="AM815" s="71">
        <f>PlayerList[[#This Row],[Code]]*1</f>
        <v>12507</v>
      </c>
      <c r="AN815" s="71" t="str">
        <f>VLOOKUP(PlayerList[[#This Row],[NZCF ID]],$AP$2:$AQ$3850,2,FALSE)</f>
        <v>M</v>
      </c>
      <c r="AP815" s="71">
        <v>10927</v>
      </c>
      <c r="AQ815" s="71" t="s">
        <v>29</v>
      </c>
    </row>
    <row r="816" spans="13:43" x14ac:dyDescent="0.3">
      <c r="M816" s="75">
        <v>18951</v>
      </c>
      <c r="N816" s="72" t="s">
        <v>1230</v>
      </c>
      <c r="O816" s="72" t="s">
        <v>1231</v>
      </c>
      <c r="P816" s="73" t="s">
        <v>161</v>
      </c>
      <c r="Q816" s="74">
        <v>1999</v>
      </c>
      <c r="R816" s="73" t="s">
        <v>35</v>
      </c>
      <c r="S816" s="72"/>
      <c r="T816" s="77">
        <v>1393</v>
      </c>
      <c r="U816" s="76" t="s">
        <v>50</v>
      </c>
      <c r="V816" s="77" t="s">
        <v>36</v>
      </c>
      <c r="W816" s="77" t="s">
        <v>36</v>
      </c>
      <c r="X816" s="77">
        <v>16</v>
      </c>
      <c r="Y816" s="78" t="s">
        <v>154</v>
      </c>
      <c r="Z816" s="72"/>
      <c r="AA816" s="77" t="s">
        <v>37</v>
      </c>
      <c r="AB816" s="76" t="s">
        <v>35</v>
      </c>
      <c r="AC816" s="77" t="s">
        <v>36</v>
      </c>
      <c r="AD816" s="77" t="s">
        <v>36</v>
      </c>
      <c r="AE816" s="77" t="s">
        <v>37</v>
      </c>
      <c r="AF816" s="78" t="s">
        <v>38</v>
      </c>
      <c r="AG816" s="72"/>
      <c r="AH816" s="77">
        <v>4322037</v>
      </c>
      <c r="AI816" s="76" t="s">
        <v>52</v>
      </c>
      <c r="AJ816" s="76" t="s">
        <v>36</v>
      </c>
      <c r="AK816" t="str">
        <f>_xlfn.CONCAT(PlayerList[[#This Row],[First Name]]," ",PlayerList[[#This Row],[Surname]])</f>
        <v>Hunter Forte</v>
      </c>
      <c r="AM816" s="71">
        <f>PlayerList[[#This Row],[Code]]*1</f>
        <v>18951</v>
      </c>
      <c r="AN816" s="71" t="str">
        <f>VLOOKUP(PlayerList[[#This Row],[NZCF ID]],$AP$2:$AQ$3850,2,FALSE)</f>
        <v>M</v>
      </c>
      <c r="AP816" s="71">
        <v>12507</v>
      </c>
      <c r="AQ816" s="71" t="s">
        <v>29</v>
      </c>
    </row>
    <row r="817" spans="13:43" x14ac:dyDescent="0.3">
      <c r="M817" s="75">
        <v>20179</v>
      </c>
      <c r="N817" s="72" t="s">
        <v>1232</v>
      </c>
      <c r="O817" s="72" t="s">
        <v>1233</v>
      </c>
      <c r="P817" s="73" t="s">
        <v>3204</v>
      </c>
      <c r="Q817" s="74">
        <v>1978</v>
      </c>
      <c r="R817" s="73" t="s">
        <v>35</v>
      </c>
      <c r="S817" s="72"/>
      <c r="T817" s="77">
        <v>1201</v>
      </c>
      <c r="U817" s="76" t="s">
        <v>50</v>
      </c>
      <c r="V817" s="77">
        <v>1</v>
      </c>
      <c r="W817" s="77">
        <v>5</v>
      </c>
      <c r="X817" s="77">
        <v>5</v>
      </c>
      <c r="Y817" s="78" t="s">
        <v>4167</v>
      </c>
      <c r="Z817" s="72"/>
      <c r="AA817" s="77">
        <v>1232</v>
      </c>
      <c r="AB817" s="76" t="s">
        <v>50</v>
      </c>
      <c r="AC817" s="77" t="s">
        <v>36</v>
      </c>
      <c r="AD817" s="77" t="s">
        <v>36</v>
      </c>
      <c r="AE817" s="77">
        <v>12</v>
      </c>
      <c r="AF817" s="78" t="s">
        <v>60</v>
      </c>
      <c r="AG817" s="72"/>
      <c r="AH817" s="77" t="s">
        <v>69</v>
      </c>
      <c r="AI817" s="76" t="s">
        <v>52</v>
      </c>
      <c r="AJ817" s="76" t="s">
        <v>36</v>
      </c>
      <c r="AK817" t="str">
        <f>_xlfn.CONCAT(PlayerList[[#This Row],[First Name]]," ",PlayerList[[#This Row],[Surname]])</f>
        <v>Gareth Foster</v>
      </c>
      <c r="AM817" s="71">
        <f>PlayerList[[#This Row],[Code]]*1</f>
        <v>20179</v>
      </c>
      <c r="AN817" s="71" t="str">
        <f>VLOOKUP(PlayerList[[#This Row],[NZCF ID]],$AP$2:$AQ$3850,2,FALSE)</f>
        <v>M</v>
      </c>
      <c r="AP817" s="71">
        <v>18951</v>
      </c>
      <c r="AQ817" s="71" t="s">
        <v>29</v>
      </c>
    </row>
    <row r="818" spans="13:43" x14ac:dyDescent="0.3">
      <c r="M818" s="75">
        <v>19941</v>
      </c>
      <c r="N818" s="72" t="s">
        <v>1232</v>
      </c>
      <c r="O818" s="72" t="s">
        <v>1234</v>
      </c>
      <c r="P818" s="73" t="s">
        <v>115</v>
      </c>
      <c r="Q818" s="74">
        <v>1971</v>
      </c>
      <c r="R818" s="73" t="s">
        <v>124</v>
      </c>
      <c r="S818" s="72"/>
      <c r="T818" s="77">
        <v>1254</v>
      </c>
      <c r="U818" s="76" t="s">
        <v>50</v>
      </c>
      <c r="V818" s="77" t="s">
        <v>36</v>
      </c>
      <c r="W818" s="77" t="s">
        <v>36</v>
      </c>
      <c r="X818" s="77">
        <v>9</v>
      </c>
      <c r="Y818" s="78" t="s">
        <v>150</v>
      </c>
      <c r="Z818" s="72"/>
      <c r="AA818" s="77">
        <v>1225</v>
      </c>
      <c r="AB818" s="76" t="s">
        <v>50</v>
      </c>
      <c r="AC818" s="77" t="s">
        <v>36</v>
      </c>
      <c r="AD818" s="77" t="s">
        <v>36</v>
      </c>
      <c r="AE818" s="77">
        <v>8</v>
      </c>
      <c r="AF818" s="78" t="s">
        <v>150</v>
      </c>
      <c r="AG818" s="72"/>
      <c r="AH818" s="77" t="s">
        <v>69</v>
      </c>
      <c r="AI818" s="76" t="s">
        <v>52</v>
      </c>
      <c r="AJ818" s="76" t="s">
        <v>36</v>
      </c>
      <c r="AK818" t="str">
        <f>_xlfn.CONCAT(PlayerList[[#This Row],[First Name]]," ",PlayerList[[#This Row],[Surname]])</f>
        <v>Neihana Foster</v>
      </c>
      <c r="AM818" s="71">
        <f>PlayerList[[#This Row],[Code]]*1</f>
        <v>19941</v>
      </c>
      <c r="AN818" s="71" t="str">
        <f>VLOOKUP(PlayerList[[#This Row],[NZCF ID]],$AP$2:$AQ$3850,2,FALSE)</f>
        <v>M</v>
      </c>
      <c r="AP818" s="71">
        <v>20179</v>
      </c>
      <c r="AQ818" s="71" t="s">
        <v>29</v>
      </c>
    </row>
    <row r="819" spans="13:43" x14ac:dyDescent="0.3">
      <c r="M819" s="75">
        <v>19493</v>
      </c>
      <c r="N819" s="72" t="s">
        <v>1235</v>
      </c>
      <c r="O819" s="72" t="s">
        <v>1236</v>
      </c>
      <c r="P819" s="73" t="s">
        <v>33</v>
      </c>
      <c r="Q819" s="74">
        <v>2006</v>
      </c>
      <c r="R819" s="73" t="s">
        <v>135</v>
      </c>
      <c r="S819" s="72"/>
      <c r="T819" s="77" t="s">
        <v>34</v>
      </c>
      <c r="U819" s="76" t="s">
        <v>35</v>
      </c>
      <c r="V819" s="77" t="s">
        <v>36</v>
      </c>
      <c r="W819" s="77" t="s">
        <v>36</v>
      </c>
      <c r="X819" s="77" t="s">
        <v>37</v>
      </c>
      <c r="Y819" s="78" t="s">
        <v>38</v>
      </c>
      <c r="Z819" s="72"/>
      <c r="AA819" s="77">
        <v>786</v>
      </c>
      <c r="AB819" s="76" t="s">
        <v>50</v>
      </c>
      <c r="AC819" s="77" t="s">
        <v>36</v>
      </c>
      <c r="AD819" s="77" t="s">
        <v>36</v>
      </c>
      <c r="AE819" s="77">
        <v>6</v>
      </c>
      <c r="AF819" s="78" t="s">
        <v>96</v>
      </c>
      <c r="AG819" s="72"/>
      <c r="AH819" s="77" t="s">
        <v>69</v>
      </c>
      <c r="AI819" s="76" t="s">
        <v>52</v>
      </c>
      <c r="AJ819" s="76" t="s">
        <v>36</v>
      </c>
      <c r="AK819" t="str">
        <f>_xlfn.CONCAT(PlayerList[[#This Row],[First Name]]," ",PlayerList[[#This Row],[Surname]])</f>
        <v>Heath Fouche</v>
      </c>
      <c r="AM819" s="71">
        <f>PlayerList[[#This Row],[Code]]*1</f>
        <v>19493</v>
      </c>
      <c r="AN819" s="71" t="str">
        <f>VLOOKUP(PlayerList[[#This Row],[NZCF ID]],$AP$2:$AQ$3850,2,FALSE)</f>
        <v>M</v>
      </c>
      <c r="AP819" s="71">
        <v>19941</v>
      </c>
      <c r="AQ819" s="71" t="s">
        <v>29</v>
      </c>
    </row>
    <row r="820" spans="13:43" x14ac:dyDescent="0.3">
      <c r="M820" s="75">
        <v>17569</v>
      </c>
      <c r="N820" s="72" t="s">
        <v>1237</v>
      </c>
      <c r="O820" s="72" t="s">
        <v>855</v>
      </c>
      <c r="P820" s="73" t="s">
        <v>33</v>
      </c>
      <c r="Q820" s="74">
        <v>2006</v>
      </c>
      <c r="R820" s="73" t="s">
        <v>135</v>
      </c>
      <c r="S820" s="72"/>
      <c r="T820" s="77" t="s">
        <v>34</v>
      </c>
      <c r="U820" s="76" t="s">
        <v>35</v>
      </c>
      <c r="V820" s="77" t="s">
        <v>36</v>
      </c>
      <c r="W820" s="77" t="s">
        <v>36</v>
      </c>
      <c r="X820" s="77" t="s">
        <v>37</v>
      </c>
      <c r="Y820" s="78" t="s">
        <v>38</v>
      </c>
      <c r="Z820" s="72"/>
      <c r="AA820" s="77">
        <v>1088</v>
      </c>
      <c r="AB820" s="76" t="s">
        <v>50</v>
      </c>
      <c r="AC820" s="77" t="s">
        <v>36</v>
      </c>
      <c r="AD820" s="77" t="s">
        <v>36</v>
      </c>
      <c r="AE820" s="77">
        <v>18</v>
      </c>
      <c r="AF820" s="78" t="s">
        <v>60</v>
      </c>
      <c r="AG820" s="72"/>
      <c r="AH820" s="77">
        <v>4331311</v>
      </c>
      <c r="AI820" s="76" t="s">
        <v>52</v>
      </c>
      <c r="AJ820" s="76" t="s">
        <v>36</v>
      </c>
      <c r="AK820" t="str">
        <f>_xlfn.CONCAT(PlayerList[[#This Row],[First Name]]," ",PlayerList[[#This Row],[Surname]])</f>
        <v>Cohen Fourie</v>
      </c>
      <c r="AM820" s="71">
        <f>PlayerList[[#This Row],[Code]]*1</f>
        <v>17569</v>
      </c>
      <c r="AN820" s="71" t="str">
        <f>VLOOKUP(PlayerList[[#This Row],[NZCF ID]],$AP$2:$AQ$3850,2,FALSE)</f>
        <v>M</v>
      </c>
      <c r="AP820" s="71">
        <v>19493</v>
      </c>
      <c r="AQ820" s="71" t="s">
        <v>29</v>
      </c>
    </row>
    <row r="821" spans="13:43" x14ac:dyDescent="0.3">
      <c r="M821" s="75">
        <v>17570</v>
      </c>
      <c r="N821" s="72" t="s">
        <v>1237</v>
      </c>
      <c r="O821" s="72" t="s">
        <v>1238</v>
      </c>
      <c r="P821" s="73" t="s">
        <v>33</v>
      </c>
      <c r="Q821" s="74">
        <v>1976</v>
      </c>
      <c r="R821" s="73" t="s">
        <v>35</v>
      </c>
      <c r="S821" s="72"/>
      <c r="T821" s="77" t="s">
        <v>34</v>
      </c>
      <c r="U821" s="76" t="s">
        <v>35</v>
      </c>
      <c r="V821" s="77" t="s">
        <v>36</v>
      </c>
      <c r="W821" s="77" t="s">
        <v>36</v>
      </c>
      <c r="X821" s="77" t="s">
        <v>37</v>
      </c>
      <c r="Y821" s="78" t="s">
        <v>38</v>
      </c>
      <c r="Z821" s="72"/>
      <c r="AA821" s="77">
        <v>921</v>
      </c>
      <c r="AB821" s="76" t="s">
        <v>50</v>
      </c>
      <c r="AC821" s="77" t="s">
        <v>36</v>
      </c>
      <c r="AD821" s="77" t="s">
        <v>36</v>
      </c>
      <c r="AE821" s="77">
        <v>12</v>
      </c>
      <c r="AF821" s="78" t="s">
        <v>60</v>
      </c>
      <c r="AG821" s="72"/>
      <c r="AH821" s="77">
        <v>4331338</v>
      </c>
      <c r="AI821" s="76" t="s">
        <v>52</v>
      </c>
      <c r="AJ821" s="76" t="s">
        <v>36</v>
      </c>
      <c r="AK821" t="str">
        <f>_xlfn.CONCAT(PlayerList[[#This Row],[First Name]]," ",PlayerList[[#This Row],[Surname]])</f>
        <v>Philip Fourie</v>
      </c>
      <c r="AM821" s="71">
        <f>PlayerList[[#This Row],[Code]]*1</f>
        <v>17570</v>
      </c>
      <c r="AN821" s="71" t="str">
        <f>VLOOKUP(PlayerList[[#This Row],[NZCF ID]],$AP$2:$AQ$3850,2,FALSE)</f>
        <v>M</v>
      </c>
      <c r="AP821" s="71">
        <v>17569</v>
      </c>
      <c r="AQ821" s="71" t="s">
        <v>29</v>
      </c>
    </row>
    <row r="822" spans="13:43" x14ac:dyDescent="0.3">
      <c r="M822" s="75">
        <v>18502</v>
      </c>
      <c r="N822" s="72" t="s">
        <v>1239</v>
      </c>
      <c r="O822" s="72" t="s">
        <v>259</v>
      </c>
      <c r="P822" s="73" t="s">
        <v>33</v>
      </c>
      <c r="Q822" s="74">
        <v>2011</v>
      </c>
      <c r="R822" s="73" t="s">
        <v>135</v>
      </c>
      <c r="S822" s="72"/>
      <c r="T822" s="77" t="s">
        <v>34</v>
      </c>
      <c r="U822" s="76" t="s">
        <v>35</v>
      </c>
      <c r="V822" s="77" t="s">
        <v>36</v>
      </c>
      <c r="W822" s="77" t="s">
        <v>36</v>
      </c>
      <c r="X822" s="77" t="s">
        <v>37</v>
      </c>
      <c r="Y822" s="78" t="s">
        <v>38</v>
      </c>
      <c r="Z822" s="72"/>
      <c r="AA822" s="77">
        <v>400</v>
      </c>
      <c r="AB822" s="76" t="s">
        <v>50</v>
      </c>
      <c r="AC822" s="77" t="s">
        <v>36</v>
      </c>
      <c r="AD822" s="77" t="s">
        <v>36</v>
      </c>
      <c r="AE822" s="77">
        <v>7</v>
      </c>
      <c r="AF822" s="78" t="s">
        <v>51</v>
      </c>
      <c r="AG822" s="72"/>
      <c r="AH822" s="77" t="s">
        <v>69</v>
      </c>
      <c r="AI822" s="76" t="s">
        <v>52</v>
      </c>
      <c r="AJ822" s="76" t="s">
        <v>36</v>
      </c>
      <c r="AK822" t="str">
        <f>_xlfn.CONCAT(PlayerList[[#This Row],[First Name]]," ",PlayerList[[#This Row],[Surname]])</f>
        <v>Sam Fowell</v>
      </c>
      <c r="AM822" s="71">
        <f>PlayerList[[#This Row],[Code]]*1</f>
        <v>18502</v>
      </c>
      <c r="AN822" s="71" t="str">
        <f>VLOOKUP(PlayerList[[#This Row],[NZCF ID]],$AP$2:$AQ$3850,2,FALSE)</f>
        <v>M</v>
      </c>
      <c r="AP822" s="71">
        <v>17570</v>
      </c>
      <c r="AQ822" s="71" t="s">
        <v>29</v>
      </c>
    </row>
    <row r="823" spans="13:43" x14ac:dyDescent="0.3">
      <c r="M823" s="75">
        <v>20868</v>
      </c>
      <c r="N823" s="72" t="s">
        <v>1240</v>
      </c>
      <c r="O823" s="72" t="s">
        <v>365</v>
      </c>
      <c r="P823" s="73" t="s">
        <v>161</v>
      </c>
      <c r="Q823" s="74">
        <v>2010</v>
      </c>
      <c r="R823" s="73" t="s">
        <v>135</v>
      </c>
      <c r="S823" s="72"/>
      <c r="T823" s="77" t="s">
        <v>34</v>
      </c>
      <c r="U823" s="76" t="s">
        <v>35</v>
      </c>
      <c r="V823" s="77" t="s">
        <v>36</v>
      </c>
      <c r="W823" s="77" t="s">
        <v>36</v>
      </c>
      <c r="X823" s="77" t="s">
        <v>37</v>
      </c>
      <c r="Y823" s="78" t="s">
        <v>38</v>
      </c>
      <c r="Z823" s="72"/>
      <c r="AA823" s="77">
        <v>977</v>
      </c>
      <c r="AB823" s="76" t="s">
        <v>50</v>
      </c>
      <c r="AC823" s="77" t="s">
        <v>36</v>
      </c>
      <c r="AD823" s="77" t="s">
        <v>36</v>
      </c>
      <c r="AE823" s="77">
        <v>6</v>
      </c>
      <c r="AF823" s="78" t="s">
        <v>39</v>
      </c>
      <c r="AG823" s="72"/>
      <c r="AH823" s="77" t="s">
        <v>69</v>
      </c>
      <c r="AI823" s="76" t="s">
        <v>52</v>
      </c>
      <c r="AJ823" s="76" t="s">
        <v>36</v>
      </c>
      <c r="AK823" t="str">
        <f>_xlfn.CONCAT(PlayerList[[#This Row],[First Name]]," ",PlayerList[[#This Row],[Surname]])</f>
        <v>Jack Fox</v>
      </c>
      <c r="AM823" s="71">
        <f>PlayerList[[#This Row],[Code]]*1</f>
        <v>20868</v>
      </c>
      <c r="AN823" s="71" t="str">
        <f>VLOOKUP(PlayerList[[#This Row],[NZCF ID]],$AP$2:$AQ$3850,2,FALSE)</f>
        <v>M</v>
      </c>
      <c r="AP823" s="71">
        <v>18502</v>
      </c>
      <c r="AQ823" s="71" t="s">
        <v>29</v>
      </c>
    </row>
    <row r="824" spans="13:43" x14ac:dyDescent="0.3">
      <c r="M824" s="75">
        <v>12425</v>
      </c>
      <c r="N824" s="72" t="s">
        <v>1404</v>
      </c>
      <c r="O824" s="72" t="s">
        <v>1040</v>
      </c>
      <c r="P824" s="73" t="s">
        <v>335</v>
      </c>
      <c r="Q824" s="74">
        <v>1948</v>
      </c>
      <c r="R824" s="73" t="s">
        <v>119</v>
      </c>
      <c r="S824" s="72"/>
      <c r="T824" s="77">
        <v>1415</v>
      </c>
      <c r="U824" s="76" t="s">
        <v>35</v>
      </c>
      <c r="V824" s="77" t="s">
        <v>36</v>
      </c>
      <c r="W824" s="77" t="s">
        <v>36</v>
      </c>
      <c r="X824" s="77">
        <v>418</v>
      </c>
      <c r="Y824" s="78" t="s">
        <v>902</v>
      </c>
      <c r="Z824" s="72"/>
      <c r="AA824" s="77">
        <v>1373</v>
      </c>
      <c r="AB824" s="76" t="s">
        <v>35</v>
      </c>
      <c r="AC824" s="77" t="s">
        <v>36</v>
      </c>
      <c r="AD824" s="77" t="s">
        <v>36</v>
      </c>
      <c r="AE824" s="77">
        <v>29</v>
      </c>
      <c r="AF824" s="78" t="s">
        <v>2454</v>
      </c>
      <c r="AG824" s="72"/>
      <c r="AH824" s="77">
        <v>4309057</v>
      </c>
      <c r="AI824" s="76" t="s">
        <v>52</v>
      </c>
      <c r="AJ824" s="76" t="s">
        <v>36</v>
      </c>
      <c r="AK824" t="str">
        <f>_xlfn.CONCAT(PlayerList[[#This Row],[First Name]]," ",PlayerList[[#This Row],[Surname]])</f>
        <v>John Francis</v>
      </c>
      <c r="AM824" s="71">
        <f>PlayerList[[#This Row],[Code]]*1</f>
        <v>12425</v>
      </c>
      <c r="AN824" s="71" t="str">
        <f>VLOOKUP(PlayerList[[#This Row],[NZCF ID]],$AP$2:$AQ$3850,2,FALSE)</f>
        <v>M</v>
      </c>
      <c r="AP824" s="71">
        <v>20868</v>
      </c>
      <c r="AQ824" s="71" t="s">
        <v>29</v>
      </c>
    </row>
    <row r="825" spans="13:43" x14ac:dyDescent="0.3">
      <c r="M825" s="75">
        <v>18887</v>
      </c>
      <c r="N825" s="72" t="s">
        <v>1241</v>
      </c>
      <c r="O825" s="72" t="s">
        <v>1242</v>
      </c>
      <c r="P825" s="73" t="s">
        <v>178</v>
      </c>
      <c r="Q825" s="74">
        <v>2008</v>
      </c>
      <c r="R825" s="73" t="s">
        <v>135</v>
      </c>
      <c r="S825" s="72"/>
      <c r="T825" s="77">
        <v>848</v>
      </c>
      <c r="U825" s="76" t="s">
        <v>50</v>
      </c>
      <c r="V825" s="77" t="s">
        <v>36</v>
      </c>
      <c r="W825" s="77" t="s">
        <v>36</v>
      </c>
      <c r="X825" s="77">
        <v>6</v>
      </c>
      <c r="Y825" s="78" t="s">
        <v>96</v>
      </c>
      <c r="Z825" s="72"/>
      <c r="AA825" s="77" t="s">
        <v>37</v>
      </c>
      <c r="AB825" s="76" t="s">
        <v>35</v>
      </c>
      <c r="AC825" s="77" t="s">
        <v>36</v>
      </c>
      <c r="AD825" s="77" t="s">
        <v>36</v>
      </c>
      <c r="AE825" s="77" t="s">
        <v>37</v>
      </c>
      <c r="AF825" s="78" t="s">
        <v>38</v>
      </c>
      <c r="AG825" s="72"/>
      <c r="AH825" s="77" t="s">
        <v>69</v>
      </c>
      <c r="AI825" s="76" t="s">
        <v>52</v>
      </c>
      <c r="AJ825" s="76" t="s">
        <v>36</v>
      </c>
      <c r="AK825" t="str">
        <f>_xlfn.CONCAT(PlayerList[[#This Row],[First Name]]," ",PlayerList[[#This Row],[Surname]])</f>
        <v>Kayden Franz-Kwan</v>
      </c>
      <c r="AM825" s="71">
        <f>PlayerList[[#This Row],[Code]]*1</f>
        <v>18887</v>
      </c>
      <c r="AN825" s="71" t="str">
        <f>VLOOKUP(PlayerList[[#This Row],[NZCF ID]],$AP$2:$AQ$3850,2,FALSE)</f>
        <v>M</v>
      </c>
      <c r="AP825" s="71">
        <v>12425</v>
      </c>
      <c r="AQ825" s="71" t="s">
        <v>29</v>
      </c>
    </row>
    <row r="826" spans="13:43" x14ac:dyDescent="0.3">
      <c r="M826" s="75">
        <v>20612</v>
      </c>
      <c r="N826" s="72" t="s">
        <v>1243</v>
      </c>
      <c r="O826" s="72" t="s">
        <v>1244</v>
      </c>
      <c r="P826" s="73" t="s">
        <v>33</v>
      </c>
      <c r="Q826" s="74">
        <v>2004</v>
      </c>
      <c r="R826" s="73" t="s">
        <v>35</v>
      </c>
      <c r="S826" s="72"/>
      <c r="T826" s="77" t="s">
        <v>34</v>
      </c>
      <c r="U826" s="76" t="s">
        <v>35</v>
      </c>
      <c r="V826" s="77" t="s">
        <v>36</v>
      </c>
      <c r="W826" s="77" t="s">
        <v>36</v>
      </c>
      <c r="X826" s="77" t="s">
        <v>37</v>
      </c>
      <c r="Y826" s="78" t="s">
        <v>38</v>
      </c>
      <c r="Z826" s="72"/>
      <c r="AA826" s="77">
        <v>1464</v>
      </c>
      <c r="AB826" s="76" t="s">
        <v>50</v>
      </c>
      <c r="AC826" s="77" t="s">
        <v>36</v>
      </c>
      <c r="AD826" s="77" t="s">
        <v>36</v>
      </c>
      <c r="AE826" s="77">
        <v>6</v>
      </c>
      <c r="AF826" s="78" t="s">
        <v>61</v>
      </c>
      <c r="AG826" s="72"/>
      <c r="AH826" s="77" t="s">
        <v>69</v>
      </c>
      <c r="AI826" s="76" t="s">
        <v>52</v>
      </c>
      <c r="AJ826" s="76" t="s">
        <v>36</v>
      </c>
      <c r="AK826" t="str">
        <f>_xlfn.CONCAT(PlayerList[[#This Row],[First Name]]," ",PlayerList[[#This Row],[Surname]])</f>
        <v>Cam Fraser</v>
      </c>
      <c r="AM826" s="71">
        <f>PlayerList[[#This Row],[Code]]*1</f>
        <v>20612</v>
      </c>
      <c r="AN826" s="71" t="str">
        <f>VLOOKUP(PlayerList[[#This Row],[NZCF ID]],$AP$2:$AQ$3850,2,FALSE)</f>
        <v>M</v>
      </c>
      <c r="AP826" s="71">
        <v>18887</v>
      </c>
      <c r="AQ826" s="71" t="s">
        <v>29</v>
      </c>
    </row>
    <row r="827" spans="13:43" x14ac:dyDescent="0.3">
      <c r="M827" s="75">
        <v>11361</v>
      </c>
      <c r="N827" s="72" t="s">
        <v>1243</v>
      </c>
      <c r="O827" s="72" t="s">
        <v>186</v>
      </c>
      <c r="P827" s="73" t="s">
        <v>161</v>
      </c>
      <c r="Q827" s="74">
        <v>1954</v>
      </c>
      <c r="R827" s="73" t="s">
        <v>119</v>
      </c>
      <c r="S827" s="72"/>
      <c r="T827" s="77">
        <v>1724</v>
      </c>
      <c r="U827" s="76" t="s">
        <v>35</v>
      </c>
      <c r="V827" s="77" t="s">
        <v>36</v>
      </c>
      <c r="W827" s="77" t="s">
        <v>36</v>
      </c>
      <c r="X827" s="77">
        <v>198</v>
      </c>
      <c r="Y827" s="78" t="s">
        <v>90</v>
      </c>
      <c r="Z827" s="72"/>
      <c r="AA827" s="77">
        <v>1787</v>
      </c>
      <c r="AB827" s="76" t="s">
        <v>35</v>
      </c>
      <c r="AC827" s="77" t="s">
        <v>36</v>
      </c>
      <c r="AD827" s="77" t="s">
        <v>36</v>
      </c>
      <c r="AE827" s="77">
        <v>32</v>
      </c>
      <c r="AF827" s="78" t="s">
        <v>209</v>
      </c>
      <c r="AG827" s="72"/>
      <c r="AH827" s="77" t="s">
        <v>69</v>
      </c>
      <c r="AI827" s="76" t="s">
        <v>52</v>
      </c>
      <c r="AJ827" s="76" t="s">
        <v>36</v>
      </c>
      <c r="AK827" t="str">
        <f>_xlfn.CONCAT(PlayerList[[#This Row],[First Name]]," ",PlayerList[[#This Row],[Surname]])</f>
        <v>Colin Fraser</v>
      </c>
      <c r="AM827" s="71">
        <f>PlayerList[[#This Row],[Code]]*1</f>
        <v>11361</v>
      </c>
      <c r="AN827" s="71" t="str">
        <f>VLOOKUP(PlayerList[[#This Row],[NZCF ID]],$AP$2:$AQ$3850,2,FALSE)</f>
        <v>M</v>
      </c>
      <c r="AP827" s="71">
        <v>20612</v>
      </c>
      <c r="AQ827" s="71" t="s">
        <v>29</v>
      </c>
    </row>
    <row r="828" spans="13:43" x14ac:dyDescent="0.3">
      <c r="M828" s="75">
        <v>17419</v>
      </c>
      <c r="N828" s="72" t="s">
        <v>1243</v>
      </c>
      <c r="O828" s="72" t="s">
        <v>630</v>
      </c>
      <c r="P828" s="73" t="s">
        <v>190</v>
      </c>
      <c r="Q828" s="74">
        <v>2003</v>
      </c>
      <c r="R828" s="73" t="s">
        <v>35</v>
      </c>
      <c r="S828" s="72"/>
      <c r="T828" s="77" t="s">
        <v>34</v>
      </c>
      <c r="U828" s="76" t="s">
        <v>35</v>
      </c>
      <c r="V828" s="77" t="s">
        <v>36</v>
      </c>
      <c r="W828" s="77" t="s">
        <v>36</v>
      </c>
      <c r="X828" s="77" t="s">
        <v>37</v>
      </c>
      <c r="Y828" s="78" t="s">
        <v>38</v>
      </c>
      <c r="Z828" s="72"/>
      <c r="AA828" s="77">
        <v>1253</v>
      </c>
      <c r="AB828" s="76" t="s">
        <v>35</v>
      </c>
      <c r="AC828" s="77" t="s">
        <v>36</v>
      </c>
      <c r="AD828" s="77" t="s">
        <v>36</v>
      </c>
      <c r="AE828" s="77">
        <v>23</v>
      </c>
      <c r="AF828" s="78" t="s">
        <v>51</v>
      </c>
      <c r="AG828" s="72"/>
      <c r="AH828" s="77">
        <v>4319621</v>
      </c>
      <c r="AI828" s="76" t="s">
        <v>52</v>
      </c>
      <c r="AJ828" s="76" t="s">
        <v>36</v>
      </c>
      <c r="AK828" t="str">
        <f>_xlfn.CONCAT(PlayerList[[#This Row],[First Name]]," ",PlayerList[[#This Row],[Surname]])</f>
        <v>Corbin Fraser</v>
      </c>
      <c r="AM828" s="71">
        <f>PlayerList[[#This Row],[Code]]*1</f>
        <v>17419</v>
      </c>
      <c r="AN828" s="71" t="str">
        <f>VLOOKUP(PlayerList[[#This Row],[NZCF ID]],$AP$2:$AQ$3850,2,FALSE)</f>
        <v>M</v>
      </c>
      <c r="AP828" s="71">
        <v>11361</v>
      </c>
      <c r="AQ828" s="71" t="s">
        <v>29</v>
      </c>
    </row>
    <row r="829" spans="13:43" x14ac:dyDescent="0.3">
      <c r="M829" s="75">
        <v>22804</v>
      </c>
      <c r="N829" s="72" t="s">
        <v>1245</v>
      </c>
      <c r="O829" s="72" t="s">
        <v>704</v>
      </c>
      <c r="P829" s="73" t="s">
        <v>33</v>
      </c>
      <c r="Q829" s="74">
        <v>2009</v>
      </c>
      <c r="R829" s="73" t="s">
        <v>135</v>
      </c>
      <c r="S829" s="72"/>
      <c r="T829" s="77" t="s">
        <v>34</v>
      </c>
      <c r="U829" s="76" t="s">
        <v>35</v>
      </c>
      <c r="V829" s="77" t="s">
        <v>36</v>
      </c>
      <c r="W829" s="77" t="s">
        <v>36</v>
      </c>
      <c r="X829" s="77" t="s">
        <v>37</v>
      </c>
      <c r="Y829" s="78" t="s">
        <v>38</v>
      </c>
      <c r="Z829" s="72"/>
      <c r="AA829" s="77">
        <v>1173</v>
      </c>
      <c r="AB829" s="76" t="s">
        <v>50</v>
      </c>
      <c r="AC829" s="77" t="s">
        <v>36</v>
      </c>
      <c r="AD829" s="77" t="s">
        <v>36</v>
      </c>
      <c r="AE829" s="77">
        <v>7</v>
      </c>
      <c r="AF829" s="78" t="s">
        <v>84</v>
      </c>
      <c r="AG829" s="72"/>
      <c r="AH829" s="77" t="s">
        <v>69</v>
      </c>
      <c r="AI829" s="76" t="s">
        <v>52</v>
      </c>
      <c r="AJ829" s="76" t="s">
        <v>36</v>
      </c>
      <c r="AK829" t="str">
        <f>_xlfn.CONCAT(PlayerList[[#This Row],[First Name]]," ",PlayerList[[#This Row],[Surname]])</f>
        <v>Josh Frasher</v>
      </c>
      <c r="AM829" s="71">
        <f>PlayerList[[#This Row],[Code]]*1</f>
        <v>22804</v>
      </c>
      <c r="AN829" s="71" t="str">
        <f>VLOOKUP(PlayerList[[#This Row],[NZCF ID]],$AP$2:$AQ$3850,2,FALSE)</f>
        <v>M</v>
      </c>
      <c r="AP829" s="71">
        <v>17419</v>
      </c>
      <c r="AQ829" s="71" t="s">
        <v>29</v>
      </c>
    </row>
    <row r="830" spans="13:43" x14ac:dyDescent="0.3">
      <c r="M830" s="75">
        <v>15240</v>
      </c>
      <c r="N830" s="72" t="s">
        <v>4254</v>
      </c>
      <c r="O830" s="72" t="s">
        <v>1398</v>
      </c>
      <c r="P830" s="73" t="s">
        <v>83</v>
      </c>
      <c r="Q830" s="74">
        <v>1985</v>
      </c>
      <c r="R830" s="73" t="s">
        <v>35</v>
      </c>
      <c r="S830" s="72"/>
      <c r="T830" s="77">
        <v>1338</v>
      </c>
      <c r="U830" s="76" t="s">
        <v>35</v>
      </c>
      <c r="V830" s="77" t="s">
        <v>36</v>
      </c>
      <c r="W830" s="77" t="s">
        <v>36</v>
      </c>
      <c r="X830" s="77">
        <v>58</v>
      </c>
      <c r="Y830" s="78" t="s">
        <v>2121</v>
      </c>
      <c r="Z830" s="72"/>
      <c r="AA830" s="77">
        <v>1263</v>
      </c>
      <c r="AB830" s="76" t="s">
        <v>35</v>
      </c>
      <c r="AC830" s="77" t="s">
        <v>36</v>
      </c>
      <c r="AD830" s="77" t="s">
        <v>36</v>
      </c>
      <c r="AE830" s="77">
        <v>54</v>
      </c>
      <c r="AF830" s="78" t="s">
        <v>560</v>
      </c>
      <c r="AG830" s="72"/>
      <c r="AH830" s="77">
        <v>4303857</v>
      </c>
      <c r="AI830" s="76" t="s">
        <v>52</v>
      </c>
      <c r="AJ830" s="76" t="s">
        <v>36</v>
      </c>
      <c r="AK830" t="str">
        <f>_xlfn.CONCAT(PlayerList[[#This Row],[First Name]]," ",PlayerList[[#This Row],[Surname]])</f>
        <v>Dylan Frater</v>
      </c>
      <c r="AM830" s="71">
        <f>PlayerList[[#This Row],[Code]]*1</f>
        <v>15240</v>
      </c>
      <c r="AN830" s="71" t="str">
        <f>VLOOKUP(PlayerList[[#This Row],[NZCF ID]],$AP$2:$AQ$3850,2,FALSE)</f>
        <v>M</v>
      </c>
      <c r="AP830" s="71">
        <v>22804</v>
      </c>
      <c r="AQ830" s="71" t="s">
        <v>29</v>
      </c>
    </row>
    <row r="831" spans="13:43" x14ac:dyDescent="0.3">
      <c r="M831" s="75">
        <v>17657</v>
      </c>
      <c r="N831" s="72" t="s">
        <v>1246</v>
      </c>
      <c r="O831" s="72" t="s">
        <v>1231</v>
      </c>
      <c r="P831" s="73" t="s">
        <v>499</v>
      </c>
      <c r="Q831" s="74">
        <v>2008</v>
      </c>
      <c r="R831" s="73" t="s">
        <v>135</v>
      </c>
      <c r="S831" s="72"/>
      <c r="T831" s="77">
        <v>1039</v>
      </c>
      <c r="U831" s="76" t="s">
        <v>35</v>
      </c>
      <c r="V831" s="77" t="s">
        <v>36</v>
      </c>
      <c r="W831" s="77" t="s">
        <v>36</v>
      </c>
      <c r="X831" s="77">
        <v>20</v>
      </c>
      <c r="Y831" s="78" t="s">
        <v>84</v>
      </c>
      <c r="Z831" s="72"/>
      <c r="AA831" s="77">
        <v>883</v>
      </c>
      <c r="AB831" s="76" t="s">
        <v>35</v>
      </c>
      <c r="AC831" s="77" t="s">
        <v>36</v>
      </c>
      <c r="AD831" s="77" t="s">
        <v>36</v>
      </c>
      <c r="AE831" s="77">
        <v>71</v>
      </c>
      <c r="AF831" s="78" t="s">
        <v>84</v>
      </c>
      <c r="AG831" s="72"/>
      <c r="AH831" s="77">
        <v>4322045</v>
      </c>
      <c r="AI831" s="76" t="s">
        <v>52</v>
      </c>
      <c r="AJ831" s="76" t="s">
        <v>36</v>
      </c>
      <c r="AK831" t="str">
        <f>_xlfn.CONCAT(PlayerList[[#This Row],[First Name]]," ",PlayerList[[#This Row],[Surname]])</f>
        <v>Hunter Frith</v>
      </c>
      <c r="AM831" s="71">
        <f>PlayerList[[#This Row],[Code]]*1</f>
        <v>17657</v>
      </c>
      <c r="AN831" s="71" t="str">
        <f>VLOOKUP(PlayerList[[#This Row],[NZCF ID]],$AP$2:$AQ$3850,2,FALSE)</f>
        <v>M</v>
      </c>
      <c r="AP831" s="71">
        <v>15240</v>
      </c>
      <c r="AQ831" s="71" t="s">
        <v>29</v>
      </c>
    </row>
    <row r="832" spans="13:43" x14ac:dyDescent="0.3">
      <c r="M832" s="75">
        <v>12867</v>
      </c>
      <c r="N832" s="72" t="s">
        <v>1247</v>
      </c>
      <c r="O832" s="72" t="s">
        <v>1248</v>
      </c>
      <c r="P832" s="73" t="s">
        <v>83</v>
      </c>
      <c r="Q832" s="74">
        <v>1946</v>
      </c>
      <c r="R832" s="73" t="s">
        <v>119</v>
      </c>
      <c r="S832" s="72"/>
      <c r="T832" s="77">
        <v>1686</v>
      </c>
      <c r="U832" s="76" t="s">
        <v>35</v>
      </c>
      <c r="V832" s="77" t="s">
        <v>36</v>
      </c>
      <c r="W832" s="77" t="s">
        <v>36</v>
      </c>
      <c r="X832" s="77">
        <v>100</v>
      </c>
      <c r="Y832" s="78" t="s">
        <v>281</v>
      </c>
      <c r="Z832" s="72"/>
      <c r="AA832" s="77">
        <v>1781</v>
      </c>
      <c r="AB832" s="76" t="s">
        <v>35</v>
      </c>
      <c r="AC832" s="77" t="s">
        <v>36</v>
      </c>
      <c r="AD832" s="77" t="s">
        <v>36</v>
      </c>
      <c r="AE832" s="77">
        <v>104</v>
      </c>
      <c r="AF832" s="78" t="s">
        <v>896</v>
      </c>
      <c r="AG832" s="72"/>
      <c r="AH832" s="77" t="s">
        <v>69</v>
      </c>
      <c r="AI832" s="76" t="s">
        <v>52</v>
      </c>
      <c r="AJ832" s="76" t="s">
        <v>36</v>
      </c>
      <c r="AK832" t="str">
        <f>_xlfn.CONCAT(PlayerList[[#This Row],[First Name]]," ",PlayerList[[#This Row],[Surname]])</f>
        <v>Paul F E Frost</v>
      </c>
      <c r="AM832" s="71">
        <f>PlayerList[[#This Row],[Code]]*1</f>
        <v>12867</v>
      </c>
      <c r="AN832" s="71" t="str">
        <f>VLOOKUP(PlayerList[[#This Row],[NZCF ID]],$AP$2:$AQ$3850,2,FALSE)</f>
        <v>M</v>
      </c>
      <c r="AP832" s="71">
        <v>17657</v>
      </c>
      <c r="AQ832" s="71" t="s">
        <v>29</v>
      </c>
    </row>
    <row r="833" spans="13:43" x14ac:dyDescent="0.3">
      <c r="M833" s="75">
        <v>15447</v>
      </c>
      <c r="N833" s="72" t="s">
        <v>1249</v>
      </c>
      <c r="O833" s="72" t="s">
        <v>508</v>
      </c>
      <c r="P833" s="73" t="s">
        <v>74</v>
      </c>
      <c r="Q833" s="74">
        <v>2004</v>
      </c>
      <c r="R833" s="73" t="s">
        <v>35</v>
      </c>
      <c r="S833" s="72"/>
      <c r="T833" s="77">
        <v>1044</v>
      </c>
      <c r="U833" s="76" t="s">
        <v>35</v>
      </c>
      <c r="V833" s="77" t="s">
        <v>36</v>
      </c>
      <c r="W833" s="77" t="s">
        <v>36</v>
      </c>
      <c r="X833" s="77">
        <v>179</v>
      </c>
      <c r="Y833" s="78" t="s">
        <v>583</v>
      </c>
      <c r="Z833" s="72"/>
      <c r="AA833" s="77">
        <v>1137</v>
      </c>
      <c r="AB833" s="76" t="s">
        <v>35</v>
      </c>
      <c r="AC833" s="77" t="s">
        <v>36</v>
      </c>
      <c r="AD833" s="77" t="s">
        <v>36</v>
      </c>
      <c r="AE833" s="77">
        <v>85</v>
      </c>
      <c r="AF833" s="78" t="s">
        <v>1304</v>
      </c>
      <c r="AG833" s="72"/>
      <c r="AH833" s="77">
        <v>4304470</v>
      </c>
      <c r="AI833" s="76" t="s">
        <v>52</v>
      </c>
      <c r="AJ833" s="76" t="s">
        <v>36</v>
      </c>
      <c r="AK833" t="str">
        <f>_xlfn.CONCAT(PlayerList[[#This Row],[First Name]]," ",PlayerList[[#This Row],[Surname]])</f>
        <v>Alex Fu</v>
      </c>
      <c r="AM833" s="71">
        <f>PlayerList[[#This Row],[Code]]*1</f>
        <v>15447</v>
      </c>
      <c r="AN833" s="71" t="str">
        <f>VLOOKUP(PlayerList[[#This Row],[NZCF ID]],$AP$2:$AQ$3850,2,FALSE)</f>
        <v>M</v>
      </c>
      <c r="AP833" s="71">
        <v>12867</v>
      </c>
      <c r="AQ833" s="71" t="s">
        <v>29</v>
      </c>
    </row>
    <row r="834" spans="13:43" x14ac:dyDescent="0.3">
      <c r="M834" s="75">
        <v>18177</v>
      </c>
      <c r="N834" s="72" t="s">
        <v>1249</v>
      </c>
      <c r="O834" s="72" t="s">
        <v>1250</v>
      </c>
      <c r="P834" s="73" t="s">
        <v>258</v>
      </c>
      <c r="Q834" s="74">
        <v>2014</v>
      </c>
      <c r="R834" s="73" t="s">
        <v>135</v>
      </c>
      <c r="S834" s="72"/>
      <c r="T834" s="77" t="s">
        <v>34</v>
      </c>
      <c r="U834" s="76" t="s">
        <v>35</v>
      </c>
      <c r="V834" s="77" t="s">
        <v>36</v>
      </c>
      <c r="W834" s="77" t="s">
        <v>36</v>
      </c>
      <c r="X834" s="77" t="s">
        <v>37</v>
      </c>
      <c r="Y834" s="78" t="s">
        <v>38</v>
      </c>
      <c r="Z834" s="72"/>
      <c r="AA834" s="77">
        <v>689</v>
      </c>
      <c r="AB834" s="76" t="s">
        <v>35</v>
      </c>
      <c r="AC834" s="77" t="s">
        <v>36</v>
      </c>
      <c r="AD834" s="77" t="s">
        <v>36</v>
      </c>
      <c r="AE834" s="77">
        <v>60</v>
      </c>
      <c r="AF834" s="78" t="s">
        <v>150</v>
      </c>
      <c r="AG834" s="72"/>
      <c r="AH834" s="77">
        <v>4320000</v>
      </c>
      <c r="AI834" s="76" t="s">
        <v>52</v>
      </c>
      <c r="AJ834" s="76" t="s">
        <v>36</v>
      </c>
      <c r="AK834" t="str">
        <f>_xlfn.CONCAT(PlayerList[[#This Row],[First Name]]," ",PlayerList[[#This Row],[Surname]])</f>
        <v>Ariel Fu</v>
      </c>
      <c r="AM834" s="71">
        <f>PlayerList[[#This Row],[Code]]*1</f>
        <v>18177</v>
      </c>
      <c r="AN834" s="71" t="str">
        <f>VLOOKUP(PlayerList[[#This Row],[NZCF ID]],$AP$2:$AQ$3850,2,FALSE)</f>
        <v>F</v>
      </c>
      <c r="AP834" s="71">
        <v>15447</v>
      </c>
      <c r="AQ834" s="71" t="s">
        <v>29</v>
      </c>
    </row>
    <row r="835" spans="13:43" x14ac:dyDescent="0.3">
      <c r="M835" s="75">
        <v>20018</v>
      </c>
      <c r="N835" s="72" t="s">
        <v>1249</v>
      </c>
      <c r="O835" s="72" t="s">
        <v>1251</v>
      </c>
      <c r="P835" s="73" t="s">
        <v>354</v>
      </c>
      <c r="Q835" s="74">
        <v>2010</v>
      </c>
      <c r="R835" s="73" t="s">
        <v>135</v>
      </c>
      <c r="S835" s="72"/>
      <c r="T835" s="77">
        <v>771</v>
      </c>
      <c r="U835" s="76" t="s">
        <v>50</v>
      </c>
      <c r="V835" s="77" t="s">
        <v>36</v>
      </c>
      <c r="W835" s="77" t="s">
        <v>36</v>
      </c>
      <c r="X835" s="77">
        <v>10</v>
      </c>
      <c r="Y835" s="78" t="s">
        <v>150</v>
      </c>
      <c r="Z835" s="72"/>
      <c r="AA835" s="77">
        <v>560</v>
      </c>
      <c r="AB835" s="76" t="s">
        <v>50</v>
      </c>
      <c r="AC835" s="77" t="s">
        <v>36</v>
      </c>
      <c r="AD835" s="77" t="s">
        <v>36</v>
      </c>
      <c r="AE835" s="77">
        <v>6</v>
      </c>
      <c r="AF835" s="78" t="s">
        <v>169</v>
      </c>
      <c r="AG835" s="72"/>
      <c r="AH835" s="77">
        <v>4326113</v>
      </c>
      <c r="AI835" s="76" t="s">
        <v>52</v>
      </c>
      <c r="AJ835" s="76" t="s">
        <v>36</v>
      </c>
      <c r="AK835" t="str">
        <f>_xlfn.CONCAT(PlayerList[[#This Row],[First Name]]," ",PlayerList[[#This Row],[Surname]])</f>
        <v>Duke Fu</v>
      </c>
      <c r="AM835" s="71">
        <f>PlayerList[[#This Row],[Code]]*1</f>
        <v>20018</v>
      </c>
      <c r="AN835" s="71" t="str">
        <f>VLOOKUP(PlayerList[[#This Row],[NZCF ID]],$AP$2:$AQ$3850,2,FALSE)</f>
        <v>M</v>
      </c>
      <c r="AP835" s="71">
        <v>18177</v>
      </c>
      <c r="AQ835" s="71" t="s">
        <v>45</v>
      </c>
    </row>
    <row r="836" spans="13:43" x14ac:dyDescent="0.3">
      <c r="M836" s="75">
        <v>21020</v>
      </c>
      <c r="N836" s="72" t="s">
        <v>1249</v>
      </c>
      <c r="O836" s="72" t="s">
        <v>1252</v>
      </c>
      <c r="P836" s="73" t="s">
        <v>67</v>
      </c>
      <c r="Q836" s="74">
        <v>2018</v>
      </c>
      <c r="R836" s="73" t="s">
        <v>135</v>
      </c>
      <c r="S836" s="72"/>
      <c r="T836" s="77" t="s">
        <v>34</v>
      </c>
      <c r="U836" s="76" t="s">
        <v>35</v>
      </c>
      <c r="V836" s="77" t="s">
        <v>36</v>
      </c>
      <c r="W836" s="77" t="s">
        <v>36</v>
      </c>
      <c r="X836" s="77" t="s">
        <v>37</v>
      </c>
      <c r="Y836" s="78" t="s">
        <v>38</v>
      </c>
      <c r="Z836" s="72"/>
      <c r="AA836" s="77">
        <v>778</v>
      </c>
      <c r="AB836" s="76" t="s">
        <v>50</v>
      </c>
      <c r="AC836" s="77" t="s">
        <v>36</v>
      </c>
      <c r="AD836" s="77" t="s">
        <v>36</v>
      </c>
      <c r="AE836" s="77">
        <v>6</v>
      </c>
      <c r="AF836" s="78" t="s">
        <v>60</v>
      </c>
      <c r="AG836" s="72"/>
      <c r="AH836" s="77">
        <v>4331800</v>
      </c>
      <c r="AI836" s="76" t="s">
        <v>52</v>
      </c>
      <c r="AJ836" s="76" t="s">
        <v>36</v>
      </c>
      <c r="AK836" t="str">
        <f>_xlfn.CONCAT(PlayerList[[#This Row],[First Name]]," ",PlayerList[[#This Row],[Surname]])</f>
        <v>Freeman Fu</v>
      </c>
      <c r="AM836" s="71">
        <f>PlayerList[[#This Row],[Code]]*1</f>
        <v>21020</v>
      </c>
      <c r="AN836" s="71" t="str">
        <f>VLOOKUP(PlayerList[[#This Row],[NZCF ID]],$AP$2:$AQ$3850,2,FALSE)</f>
        <v>M</v>
      </c>
      <c r="AP836" s="71">
        <v>20018</v>
      </c>
      <c r="AQ836" s="71" t="s">
        <v>29</v>
      </c>
    </row>
    <row r="837" spans="13:43" x14ac:dyDescent="0.3">
      <c r="M837" s="75">
        <v>17522</v>
      </c>
      <c r="N837" s="72" t="s">
        <v>1249</v>
      </c>
      <c r="O837" s="72" t="s">
        <v>1253</v>
      </c>
      <c r="P837" s="73" t="s">
        <v>258</v>
      </c>
      <c r="Q837" s="74">
        <v>2010</v>
      </c>
      <c r="R837" s="73" t="s">
        <v>135</v>
      </c>
      <c r="S837" s="72"/>
      <c r="T837" s="77" t="s">
        <v>34</v>
      </c>
      <c r="U837" s="76" t="s">
        <v>35</v>
      </c>
      <c r="V837" s="77" t="s">
        <v>36</v>
      </c>
      <c r="W837" s="77" t="s">
        <v>36</v>
      </c>
      <c r="X837" s="77" t="s">
        <v>37</v>
      </c>
      <c r="Y837" s="78" t="s">
        <v>38</v>
      </c>
      <c r="Z837" s="72"/>
      <c r="AA837" s="77">
        <v>972</v>
      </c>
      <c r="AB837" s="76" t="s">
        <v>35</v>
      </c>
      <c r="AC837" s="77" t="s">
        <v>36</v>
      </c>
      <c r="AD837" s="77" t="s">
        <v>36</v>
      </c>
      <c r="AE837" s="77">
        <v>100</v>
      </c>
      <c r="AF837" s="78" t="s">
        <v>281</v>
      </c>
      <c r="AG837" s="72"/>
      <c r="AH837" s="77">
        <v>4313739</v>
      </c>
      <c r="AI837" s="76" t="s">
        <v>52</v>
      </c>
      <c r="AJ837" s="76" t="s">
        <v>36</v>
      </c>
      <c r="AK837" t="str">
        <f>_xlfn.CONCAT(PlayerList[[#This Row],[First Name]]," ",PlayerList[[#This Row],[Surname]])</f>
        <v>Grace Fu</v>
      </c>
      <c r="AM837" s="71">
        <f>PlayerList[[#This Row],[Code]]*1</f>
        <v>17522</v>
      </c>
      <c r="AN837" s="71" t="str">
        <f>VLOOKUP(PlayerList[[#This Row],[NZCF ID]],$AP$2:$AQ$3850,2,FALSE)</f>
        <v>F</v>
      </c>
      <c r="AP837" s="71">
        <v>21020</v>
      </c>
      <c r="AQ837" s="71" t="s">
        <v>29</v>
      </c>
    </row>
    <row r="838" spans="13:43" x14ac:dyDescent="0.3">
      <c r="M838" s="75">
        <v>20609</v>
      </c>
      <c r="N838" s="72" t="s">
        <v>1249</v>
      </c>
      <c r="O838" s="72" t="s">
        <v>1254</v>
      </c>
      <c r="P838" s="73" t="s">
        <v>33</v>
      </c>
      <c r="Q838" s="74">
        <v>2015</v>
      </c>
      <c r="R838" s="73" t="s">
        <v>135</v>
      </c>
      <c r="S838" s="72"/>
      <c r="T838" s="77" t="s">
        <v>34</v>
      </c>
      <c r="U838" s="76" t="s">
        <v>35</v>
      </c>
      <c r="V838" s="77" t="s">
        <v>36</v>
      </c>
      <c r="W838" s="77" t="s">
        <v>36</v>
      </c>
      <c r="X838" s="77" t="s">
        <v>37</v>
      </c>
      <c r="Y838" s="78" t="s">
        <v>38</v>
      </c>
      <c r="Z838" s="72"/>
      <c r="AA838" s="77">
        <v>544</v>
      </c>
      <c r="AB838" s="76" t="s">
        <v>50</v>
      </c>
      <c r="AC838" s="77" t="s">
        <v>36</v>
      </c>
      <c r="AD838" s="77" t="s">
        <v>36</v>
      </c>
      <c r="AE838" s="77">
        <v>6</v>
      </c>
      <c r="AF838" s="78" t="s">
        <v>61</v>
      </c>
      <c r="AG838" s="72"/>
      <c r="AH838" s="77" t="s">
        <v>69</v>
      </c>
      <c r="AI838" s="76" t="s">
        <v>52</v>
      </c>
      <c r="AJ838" s="76" t="s">
        <v>36</v>
      </c>
      <c r="AK838" t="str">
        <f>_xlfn.CONCAT(PlayerList[[#This Row],[First Name]]," ",PlayerList[[#This Row],[Surname]])</f>
        <v>Houmuxi (Joe) Fu</v>
      </c>
      <c r="AM838" s="71">
        <f>PlayerList[[#This Row],[Code]]*1</f>
        <v>20609</v>
      </c>
      <c r="AN838" s="71" t="str">
        <f>VLOOKUP(PlayerList[[#This Row],[NZCF ID]],$AP$2:$AQ$3850,2,FALSE)</f>
        <v>M</v>
      </c>
      <c r="AP838" s="71">
        <v>17522</v>
      </c>
      <c r="AQ838" s="71" t="s">
        <v>45</v>
      </c>
    </row>
    <row r="839" spans="13:43" x14ac:dyDescent="0.3">
      <c r="M839" s="75">
        <v>20610</v>
      </c>
      <c r="N839" s="72" t="s">
        <v>1249</v>
      </c>
      <c r="O839" s="72" t="s">
        <v>1255</v>
      </c>
      <c r="P839" s="73" t="s">
        <v>33</v>
      </c>
      <c r="Q839" s="74">
        <v>2015</v>
      </c>
      <c r="R839" s="73" t="s">
        <v>135</v>
      </c>
      <c r="S839" s="72"/>
      <c r="T839" s="77" t="s">
        <v>34</v>
      </c>
      <c r="U839" s="76" t="s">
        <v>35</v>
      </c>
      <c r="V839" s="77" t="s">
        <v>36</v>
      </c>
      <c r="W839" s="77" t="s">
        <v>36</v>
      </c>
      <c r="X839" s="77" t="s">
        <v>37</v>
      </c>
      <c r="Y839" s="78" t="s">
        <v>38</v>
      </c>
      <c r="Z839" s="72"/>
      <c r="AA839" s="77">
        <v>430</v>
      </c>
      <c r="AB839" s="76" t="s">
        <v>50</v>
      </c>
      <c r="AC839" s="77" t="s">
        <v>36</v>
      </c>
      <c r="AD839" s="77" t="s">
        <v>36</v>
      </c>
      <c r="AE839" s="77">
        <v>6</v>
      </c>
      <c r="AF839" s="78" t="s">
        <v>61</v>
      </c>
      <c r="AG839" s="72"/>
      <c r="AH839" s="77" t="s">
        <v>69</v>
      </c>
      <c r="AI839" s="76" t="s">
        <v>52</v>
      </c>
      <c r="AJ839" s="76" t="s">
        <v>36</v>
      </c>
      <c r="AK839" t="str">
        <f>_xlfn.CONCAT(PlayerList[[#This Row],[First Name]]," ",PlayerList[[#This Row],[Surname]])</f>
        <v>Houqingxi (Yoyo) Fu</v>
      </c>
      <c r="AM839" s="71">
        <f>PlayerList[[#This Row],[Code]]*1</f>
        <v>20610</v>
      </c>
      <c r="AN839" s="71" t="str">
        <f>VLOOKUP(PlayerList[[#This Row],[NZCF ID]],$AP$2:$AQ$3850,2,FALSE)</f>
        <v>F</v>
      </c>
      <c r="AP839" s="71">
        <v>20609</v>
      </c>
      <c r="AQ839" s="71" t="s">
        <v>29</v>
      </c>
    </row>
    <row r="840" spans="13:43" x14ac:dyDescent="0.3">
      <c r="M840" s="75">
        <v>16148</v>
      </c>
      <c r="N840" s="72" t="s">
        <v>1249</v>
      </c>
      <c r="O840" s="72" t="s">
        <v>601</v>
      </c>
      <c r="P840" s="73" t="s">
        <v>74</v>
      </c>
      <c r="Q840" s="74">
        <v>2004</v>
      </c>
      <c r="R840" s="73" t="s">
        <v>35</v>
      </c>
      <c r="S840" s="72"/>
      <c r="T840" s="77">
        <v>1383</v>
      </c>
      <c r="U840" s="76" t="s">
        <v>35</v>
      </c>
      <c r="V840" s="77" t="s">
        <v>36</v>
      </c>
      <c r="W840" s="77" t="s">
        <v>36</v>
      </c>
      <c r="X840" s="77">
        <v>115</v>
      </c>
      <c r="Y840" s="78" t="s">
        <v>530</v>
      </c>
      <c r="Z840" s="72"/>
      <c r="AA840" s="77">
        <v>1322</v>
      </c>
      <c r="AB840" s="76" t="s">
        <v>35</v>
      </c>
      <c r="AC840" s="77" t="s">
        <v>36</v>
      </c>
      <c r="AD840" s="77" t="s">
        <v>36</v>
      </c>
      <c r="AE840" s="77">
        <v>38</v>
      </c>
      <c r="AF840" s="78" t="s">
        <v>2121</v>
      </c>
      <c r="AG840" s="72"/>
      <c r="AH840" s="77">
        <v>4307437</v>
      </c>
      <c r="AI840" s="76" t="s">
        <v>52</v>
      </c>
      <c r="AJ840" s="76" t="s">
        <v>36</v>
      </c>
      <c r="AK840" t="str">
        <f>_xlfn.CONCAT(PlayerList[[#This Row],[First Name]]," ",PlayerList[[#This Row],[Surname]])</f>
        <v>Tom Fu</v>
      </c>
      <c r="AM840" s="71">
        <f>PlayerList[[#This Row],[Code]]*1</f>
        <v>16148</v>
      </c>
      <c r="AN840" s="71" t="str">
        <f>VLOOKUP(PlayerList[[#This Row],[NZCF ID]],$AP$2:$AQ$3850,2,FALSE)</f>
        <v>M</v>
      </c>
      <c r="AP840" s="71">
        <v>20610</v>
      </c>
      <c r="AQ840" s="71" t="s">
        <v>45</v>
      </c>
    </row>
    <row r="841" spans="13:43" x14ac:dyDescent="0.3">
      <c r="M841" s="75">
        <v>17652</v>
      </c>
      <c r="N841" s="72" t="s">
        <v>1249</v>
      </c>
      <c r="O841" s="72" t="s">
        <v>1256</v>
      </c>
      <c r="P841" s="73" t="s">
        <v>33</v>
      </c>
      <c r="Q841" s="74">
        <v>2010</v>
      </c>
      <c r="R841" s="73" t="s">
        <v>135</v>
      </c>
      <c r="S841" s="72"/>
      <c r="T841" s="77" t="s">
        <v>34</v>
      </c>
      <c r="U841" s="76" t="s">
        <v>35</v>
      </c>
      <c r="V841" s="77" t="s">
        <v>36</v>
      </c>
      <c r="W841" s="77" t="s">
        <v>36</v>
      </c>
      <c r="X841" s="77" t="s">
        <v>37</v>
      </c>
      <c r="Y841" s="78" t="s">
        <v>38</v>
      </c>
      <c r="Z841" s="72"/>
      <c r="AA841" s="77">
        <v>1195</v>
      </c>
      <c r="AB841" s="76" t="s">
        <v>35</v>
      </c>
      <c r="AC841" s="77" t="s">
        <v>36</v>
      </c>
      <c r="AD841" s="77" t="s">
        <v>36</v>
      </c>
      <c r="AE841" s="77">
        <v>27</v>
      </c>
      <c r="AF841" s="78" t="s">
        <v>281</v>
      </c>
      <c r="AG841" s="72"/>
      <c r="AH841" s="77" t="s">
        <v>69</v>
      </c>
      <c r="AI841" s="76" t="s">
        <v>52</v>
      </c>
      <c r="AJ841" s="76" t="s">
        <v>36</v>
      </c>
      <c r="AK841" t="str">
        <f>_xlfn.CONCAT(PlayerList[[#This Row],[First Name]]," ",PlayerList[[#This Row],[Surname]])</f>
        <v>Zihan Fu</v>
      </c>
      <c r="AM841" s="71">
        <f>PlayerList[[#This Row],[Code]]*1</f>
        <v>17652</v>
      </c>
      <c r="AN841" s="71" t="str">
        <f>VLOOKUP(PlayerList[[#This Row],[NZCF ID]],$AP$2:$AQ$3850,2,FALSE)</f>
        <v>M</v>
      </c>
      <c r="AP841" s="71">
        <v>16148</v>
      </c>
      <c r="AQ841" s="71" t="s">
        <v>29</v>
      </c>
    </row>
    <row r="842" spans="13:43" x14ac:dyDescent="0.3">
      <c r="M842" s="75">
        <v>11231</v>
      </c>
      <c r="N842" s="72" t="s">
        <v>1257</v>
      </c>
      <c r="O842" s="72" t="s">
        <v>1257</v>
      </c>
      <c r="P842" s="73" t="s">
        <v>442</v>
      </c>
      <c r="Q842" s="74">
        <v>1970</v>
      </c>
      <c r="R842" s="73" t="s">
        <v>124</v>
      </c>
      <c r="S842" s="72"/>
      <c r="T842" s="77">
        <v>1841</v>
      </c>
      <c r="U842" s="76" t="s">
        <v>35</v>
      </c>
      <c r="V842" s="77">
        <v>1</v>
      </c>
      <c r="W842" s="77">
        <v>6</v>
      </c>
      <c r="X842" s="77">
        <v>550</v>
      </c>
      <c r="Y842" s="78" t="s">
        <v>4167</v>
      </c>
      <c r="Z842" s="72"/>
      <c r="AA842" s="77">
        <v>2067</v>
      </c>
      <c r="AB842" s="76" t="s">
        <v>35</v>
      </c>
      <c r="AC842" s="77" t="s">
        <v>36</v>
      </c>
      <c r="AD842" s="77" t="s">
        <v>36</v>
      </c>
      <c r="AE842" s="77">
        <v>113</v>
      </c>
      <c r="AF842" s="78" t="s">
        <v>169</v>
      </c>
      <c r="AG842" s="72"/>
      <c r="AH842" s="77">
        <v>4301536</v>
      </c>
      <c r="AI842" s="76" t="s">
        <v>52</v>
      </c>
      <c r="AJ842" s="76" t="s">
        <v>36</v>
      </c>
      <c r="AK842" t="str">
        <f>_xlfn.CONCAT(PlayerList[[#This Row],[First Name]]," ",PlayerList[[#This Row],[Surname]])</f>
        <v>Fuatai Fuatai</v>
      </c>
      <c r="AM842" s="71">
        <f>PlayerList[[#This Row],[Code]]*1</f>
        <v>11231</v>
      </c>
      <c r="AN842" s="71" t="str">
        <f>VLOOKUP(PlayerList[[#This Row],[NZCF ID]],$AP$2:$AQ$3850,2,FALSE)</f>
        <v>M</v>
      </c>
      <c r="AP842" s="71">
        <v>17652</v>
      </c>
      <c r="AQ842" s="71" t="s">
        <v>29</v>
      </c>
    </row>
    <row r="843" spans="13:43" x14ac:dyDescent="0.3">
      <c r="M843" s="75">
        <v>14825</v>
      </c>
      <c r="N843" s="72" t="s">
        <v>1258</v>
      </c>
      <c r="O843" s="72" t="s">
        <v>1259</v>
      </c>
      <c r="P843" s="73" t="s">
        <v>115</v>
      </c>
      <c r="Q843" s="74">
        <v>1967</v>
      </c>
      <c r="R843" s="73" t="s">
        <v>124</v>
      </c>
      <c r="S843" s="72"/>
      <c r="T843" s="77">
        <v>1629</v>
      </c>
      <c r="U843" s="76" t="s">
        <v>35</v>
      </c>
      <c r="V843" s="77" t="s">
        <v>36</v>
      </c>
      <c r="W843" s="77" t="s">
        <v>36</v>
      </c>
      <c r="X843" s="77">
        <v>107</v>
      </c>
      <c r="Y843" s="78" t="s">
        <v>84</v>
      </c>
      <c r="Z843" s="72"/>
      <c r="AA843" s="77">
        <v>1478</v>
      </c>
      <c r="AB843" s="76" t="s">
        <v>35</v>
      </c>
      <c r="AC843" s="77" t="s">
        <v>36</v>
      </c>
      <c r="AD843" s="77" t="s">
        <v>36</v>
      </c>
      <c r="AE843" s="77">
        <v>120</v>
      </c>
      <c r="AF843" s="78" t="s">
        <v>902</v>
      </c>
      <c r="AG843" s="72"/>
      <c r="AH843" s="77">
        <v>4307933</v>
      </c>
      <c r="AI843" s="76" t="s">
        <v>52</v>
      </c>
      <c r="AJ843" s="76" t="s">
        <v>36</v>
      </c>
      <c r="AK843" t="str">
        <f>_xlfn.CONCAT(PlayerList[[#This Row],[First Name]]," ",PlayerList[[#This Row],[Surname]])</f>
        <v>Shoji Fukushima</v>
      </c>
      <c r="AM843" s="71">
        <f>PlayerList[[#This Row],[Code]]*1</f>
        <v>14825</v>
      </c>
      <c r="AN843" s="71" t="str">
        <f>VLOOKUP(PlayerList[[#This Row],[NZCF ID]],$AP$2:$AQ$3850,2,FALSE)</f>
        <v>M</v>
      </c>
      <c r="AP843" s="71">
        <v>11231</v>
      </c>
      <c r="AQ843" s="71" t="s">
        <v>29</v>
      </c>
    </row>
    <row r="844" spans="13:43" x14ac:dyDescent="0.3">
      <c r="M844" s="75">
        <v>19174</v>
      </c>
      <c r="N844" s="72" t="s">
        <v>1260</v>
      </c>
      <c r="O844" s="72" t="s">
        <v>139</v>
      </c>
      <c r="P844" s="73" t="s">
        <v>33</v>
      </c>
      <c r="Q844" s="74">
        <v>2010</v>
      </c>
      <c r="R844" s="73" t="s">
        <v>135</v>
      </c>
      <c r="S844" s="72"/>
      <c r="T844" s="77" t="s">
        <v>34</v>
      </c>
      <c r="U844" s="76" t="s">
        <v>35</v>
      </c>
      <c r="V844" s="77" t="s">
        <v>36</v>
      </c>
      <c r="W844" s="77" t="s">
        <v>36</v>
      </c>
      <c r="X844" s="77" t="s">
        <v>37</v>
      </c>
      <c r="Y844" s="78" t="s">
        <v>38</v>
      </c>
      <c r="Z844" s="72"/>
      <c r="AA844" s="77">
        <v>724</v>
      </c>
      <c r="AB844" s="76" t="s">
        <v>50</v>
      </c>
      <c r="AC844" s="77" t="s">
        <v>36</v>
      </c>
      <c r="AD844" s="77" t="s">
        <v>36</v>
      </c>
      <c r="AE844" s="77">
        <v>10</v>
      </c>
      <c r="AF844" s="78" t="s">
        <v>96</v>
      </c>
      <c r="AG844" s="72"/>
      <c r="AH844" s="77" t="s">
        <v>69</v>
      </c>
      <c r="AI844" s="76" t="s">
        <v>52</v>
      </c>
      <c r="AJ844" s="76" t="s">
        <v>36</v>
      </c>
      <c r="AK844" t="str">
        <f>_xlfn.CONCAT(PlayerList[[#This Row],[First Name]]," ",PlayerList[[#This Row],[Surname]])</f>
        <v>James Fuller</v>
      </c>
      <c r="AM844" s="71">
        <f>PlayerList[[#This Row],[Code]]*1</f>
        <v>19174</v>
      </c>
      <c r="AN844" s="71" t="str">
        <f>VLOOKUP(PlayerList[[#This Row],[NZCF ID]],$AP$2:$AQ$3850,2,FALSE)</f>
        <v>M</v>
      </c>
      <c r="AP844" s="71">
        <v>14825</v>
      </c>
      <c r="AQ844" s="71" t="s">
        <v>29</v>
      </c>
    </row>
    <row r="845" spans="13:43" x14ac:dyDescent="0.3">
      <c r="M845" s="75">
        <v>16220</v>
      </c>
      <c r="N845" s="72" t="s">
        <v>1261</v>
      </c>
      <c r="O845" s="72" t="s">
        <v>1262</v>
      </c>
      <c r="P845" s="73" t="s">
        <v>1263</v>
      </c>
      <c r="Q845" s="74">
        <v>1969</v>
      </c>
      <c r="R845" s="73" t="s">
        <v>124</v>
      </c>
      <c r="S845" s="72"/>
      <c r="T845" s="77">
        <v>2007</v>
      </c>
      <c r="U845" s="76" t="s">
        <v>35</v>
      </c>
      <c r="V845" s="77" t="s">
        <v>36</v>
      </c>
      <c r="W845" s="77" t="s">
        <v>36</v>
      </c>
      <c r="X845" s="77">
        <v>95</v>
      </c>
      <c r="Y845" s="78" t="s">
        <v>39</v>
      </c>
      <c r="Z845" s="72"/>
      <c r="AA845" s="77">
        <v>1892</v>
      </c>
      <c r="AB845" s="76" t="s">
        <v>35</v>
      </c>
      <c r="AC845" s="77" t="s">
        <v>36</v>
      </c>
      <c r="AD845" s="77" t="s">
        <v>36</v>
      </c>
      <c r="AE845" s="77">
        <v>116</v>
      </c>
      <c r="AF845" s="78" t="s">
        <v>39</v>
      </c>
      <c r="AG845" s="72"/>
      <c r="AH845" s="77">
        <v>5222753</v>
      </c>
      <c r="AI845" s="76" t="s">
        <v>170</v>
      </c>
      <c r="AJ845" s="76" t="s">
        <v>36</v>
      </c>
      <c r="AK845" t="str">
        <f>_xlfn.CONCAT(PlayerList[[#This Row],[First Name]]," ",PlayerList[[#This Row],[Surname]])</f>
        <v>Nunilon III Fulo</v>
      </c>
      <c r="AM845" s="71">
        <f>PlayerList[[#This Row],[Code]]*1</f>
        <v>16220</v>
      </c>
      <c r="AN845" s="71" t="str">
        <f>VLOOKUP(PlayerList[[#This Row],[NZCF ID]],$AP$2:$AQ$3850,2,FALSE)</f>
        <v>M</v>
      </c>
      <c r="AP845" s="71">
        <v>19174</v>
      </c>
      <c r="AQ845" s="71" t="s">
        <v>29</v>
      </c>
    </row>
    <row r="846" spans="13:43" x14ac:dyDescent="0.3">
      <c r="M846" s="75">
        <v>17352</v>
      </c>
      <c r="N846" s="72" t="s">
        <v>1261</v>
      </c>
      <c r="O846" s="72" t="s">
        <v>1264</v>
      </c>
      <c r="P846" s="73" t="s">
        <v>33</v>
      </c>
      <c r="Q846" s="74">
        <v>2007</v>
      </c>
      <c r="R846" s="73" t="s">
        <v>135</v>
      </c>
      <c r="S846" s="72"/>
      <c r="T846" s="77">
        <v>1142</v>
      </c>
      <c r="U846" s="76" t="s">
        <v>35</v>
      </c>
      <c r="V846" s="77" t="s">
        <v>36</v>
      </c>
      <c r="W846" s="77" t="s">
        <v>36</v>
      </c>
      <c r="X846" s="77">
        <v>40</v>
      </c>
      <c r="Y846" s="78" t="s">
        <v>39</v>
      </c>
      <c r="Z846" s="72"/>
      <c r="AA846" s="77">
        <v>1177</v>
      </c>
      <c r="AB846" s="76" t="s">
        <v>35</v>
      </c>
      <c r="AC846" s="77" t="s">
        <v>36</v>
      </c>
      <c r="AD846" s="77" t="s">
        <v>36</v>
      </c>
      <c r="AE846" s="77">
        <v>47</v>
      </c>
      <c r="AF846" s="78" t="s">
        <v>39</v>
      </c>
      <c r="AG846" s="72"/>
      <c r="AH846" s="77">
        <v>5259649</v>
      </c>
      <c r="AI846" s="76" t="s">
        <v>170</v>
      </c>
      <c r="AJ846" s="76" t="s">
        <v>36</v>
      </c>
      <c r="AK846" t="str">
        <f>_xlfn.CONCAT(PlayerList[[#This Row],[First Name]]," ",PlayerList[[#This Row],[Surname]])</f>
        <v>Nyla Fulo</v>
      </c>
      <c r="AM846" s="71">
        <f>PlayerList[[#This Row],[Code]]*1</f>
        <v>17352</v>
      </c>
      <c r="AN846" s="71" t="str">
        <f>VLOOKUP(PlayerList[[#This Row],[NZCF ID]],$AP$2:$AQ$3850,2,FALSE)</f>
        <v>F</v>
      </c>
      <c r="AP846" s="71">
        <v>16220</v>
      </c>
      <c r="AQ846" s="71" t="s">
        <v>29</v>
      </c>
    </row>
    <row r="847" spans="13:43" x14ac:dyDescent="0.3">
      <c r="M847" s="75">
        <v>21169</v>
      </c>
      <c r="N847" s="72" t="s">
        <v>1265</v>
      </c>
      <c r="O847" s="72" t="s">
        <v>508</v>
      </c>
      <c r="P847" s="73" t="s">
        <v>33</v>
      </c>
      <c r="Q847" s="74">
        <v>2007</v>
      </c>
      <c r="R847" s="73" t="s">
        <v>135</v>
      </c>
      <c r="S847" s="72"/>
      <c r="T847" s="77" t="s">
        <v>34</v>
      </c>
      <c r="U847" s="76" t="s">
        <v>35</v>
      </c>
      <c r="V847" s="77" t="s">
        <v>36</v>
      </c>
      <c r="W847" s="77" t="s">
        <v>36</v>
      </c>
      <c r="X847" s="77" t="s">
        <v>37</v>
      </c>
      <c r="Y847" s="78" t="s">
        <v>38</v>
      </c>
      <c r="Z847" s="72"/>
      <c r="AA847" s="77">
        <v>1497</v>
      </c>
      <c r="AB847" s="76" t="s">
        <v>50</v>
      </c>
      <c r="AC847" s="77" t="s">
        <v>36</v>
      </c>
      <c r="AD847" s="77" t="s">
        <v>36</v>
      </c>
      <c r="AE847" s="77">
        <v>6</v>
      </c>
      <c r="AF847" s="78" t="s">
        <v>84</v>
      </c>
      <c r="AG847" s="72"/>
      <c r="AH847" s="77">
        <v>4332350</v>
      </c>
      <c r="AI847" s="76" t="s">
        <v>52</v>
      </c>
      <c r="AJ847" s="76" t="s">
        <v>36</v>
      </c>
      <c r="AK847" t="str">
        <f>_xlfn.CONCAT(PlayerList[[#This Row],[First Name]]," ",PlayerList[[#This Row],[Surname]])</f>
        <v>Alex Fulton</v>
      </c>
      <c r="AM847" s="71">
        <f>PlayerList[[#This Row],[Code]]*1</f>
        <v>21169</v>
      </c>
      <c r="AN847" s="71" t="str">
        <f>VLOOKUP(PlayerList[[#This Row],[NZCF ID]],$AP$2:$AQ$3850,2,FALSE)</f>
        <v>M</v>
      </c>
      <c r="AP847" s="71">
        <v>17352</v>
      </c>
      <c r="AQ847" s="71" t="s">
        <v>45</v>
      </c>
    </row>
    <row r="848" spans="13:43" x14ac:dyDescent="0.3">
      <c r="M848" s="75">
        <v>22969</v>
      </c>
      <c r="N848" s="72" t="s">
        <v>4255</v>
      </c>
      <c r="O848" s="72" t="s">
        <v>875</v>
      </c>
      <c r="P848" s="73" t="s">
        <v>33</v>
      </c>
      <c r="Q848" s="74">
        <v>2013</v>
      </c>
      <c r="R848" s="73" t="s">
        <v>135</v>
      </c>
      <c r="S848" s="72"/>
      <c r="T848" s="77" t="s">
        <v>34</v>
      </c>
      <c r="U848" s="76" t="s">
        <v>35</v>
      </c>
      <c r="V848" s="77" t="s">
        <v>36</v>
      </c>
      <c r="W848" s="77" t="s">
        <v>36</v>
      </c>
      <c r="X848" s="77" t="s">
        <v>37</v>
      </c>
      <c r="Y848" s="78" t="s">
        <v>38</v>
      </c>
      <c r="Z848" s="72"/>
      <c r="AA848" s="77">
        <v>777</v>
      </c>
      <c r="AB848" s="76" t="s">
        <v>50</v>
      </c>
      <c r="AC848" s="77">
        <v>1</v>
      </c>
      <c r="AD848" s="77">
        <v>6</v>
      </c>
      <c r="AE848" s="77">
        <v>6</v>
      </c>
      <c r="AF848" s="78" t="s">
        <v>4167</v>
      </c>
      <c r="AG848" s="72"/>
      <c r="AH848" s="77">
        <v>4333330</v>
      </c>
      <c r="AI848" s="76" t="s">
        <v>52</v>
      </c>
      <c r="AJ848" s="76" t="s">
        <v>36</v>
      </c>
      <c r="AK848" t="str">
        <f>_xlfn.CONCAT(PlayerList[[#This Row],[First Name]]," ",PlayerList[[#This Row],[Surname]])</f>
        <v>Cooper Gaddes</v>
      </c>
      <c r="AM848" s="71">
        <f>PlayerList[[#This Row],[Code]]*1</f>
        <v>22969</v>
      </c>
      <c r="AN848" s="71" t="str">
        <f>VLOOKUP(PlayerList[[#This Row],[NZCF ID]],$AP$2:$AQ$3850,2,FALSE)</f>
        <v>M</v>
      </c>
      <c r="AP848" s="71">
        <v>21169</v>
      </c>
      <c r="AQ848" s="71" t="s">
        <v>29</v>
      </c>
    </row>
    <row r="849" spans="13:43" x14ac:dyDescent="0.3">
      <c r="M849" s="75">
        <v>19069</v>
      </c>
      <c r="N849" s="72" t="s">
        <v>1266</v>
      </c>
      <c r="O849" s="72" t="s">
        <v>1267</v>
      </c>
      <c r="P849" s="73" t="s">
        <v>161</v>
      </c>
      <c r="Q849" s="74">
        <v>2013</v>
      </c>
      <c r="R849" s="73" t="s">
        <v>135</v>
      </c>
      <c r="S849" s="72"/>
      <c r="T849" s="77" t="s">
        <v>34</v>
      </c>
      <c r="U849" s="76" t="s">
        <v>35</v>
      </c>
      <c r="V849" s="77" t="s">
        <v>36</v>
      </c>
      <c r="W849" s="77" t="s">
        <v>36</v>
      </c>
      <c r="X849" s="77" t="s">
        <v>37</v>
      </c>
      <c r="Y849" s="78" t="s">
        <v>38</v>
      </c>
      <c r="Z849" s="72"/>
      <c r="AA849" s="77">
        <v>621</v>
      </c>
      <c r="AB849" s="76" t="s">
        <v>50</v>
      </c>
      <c r="AC849" s="77" t="s">
        <v>36</v>
      </c>
      <c r="AD849" s="77" t="s">
        <v>36</v>
      </c>
      <c r="AE849" s="77">
        <v>4</v>
      </c>
      <c r="AF849" s="78" t="s">
        <v>154</v>
      </c>
      <c r="AG849" s="72"/>
      <c r="AH849" s="77" t="s">
        <v>69</v>
      </c>
      <c r="AI849" s="76" t="s">
        <v>52</v>
      </c>
      <c r="AJ849" s="76" t="s">
        <v>36</v>
      </c>
      <c r="AK849" t="str">
        <f>_xlfn.CONCAT(PlayerList[[#This Row],[First Name]]," ",PlayerList[[#This Row],[Surname]])</f>
        <v>Raeyan Gajera</v>
      </c>
      <c r="AM849" s="71">
        <f>PlayerList[[#This Row],[Code]]*1</f>
        <v>19069</v>
      </c>
      <c r="AN849" s="71" t="str">
        <f>VLOOKUP(PlayerList[[#This Row],[NZCF ID]],$AP$2:$AQ$3850,2,FALSE)</f>
        <v>M</v>
      </c>
      <c r="AP849" s="71">
        <v>22969</v>
      </c>
      <c r="AQ849" s="71" t="s">
        <v>29</v>
      </c>
    </row>
    <row r="850" spans="13:43" x14ac:dyDescent="0.3">
      <c r="M850" s="75">
        <v>19070</v>
      </c>
      <c r="N850" s="72" t="s">
        <v>1266</v>
      </c>
      <c r="O850" s="72" t="s">
        <v>1268</v>
      </c>
      <c r="P850" s="73" t="s">
        <v>161</v>
      </c>
      <c r="Q850" s="74">
        <v>2015</v>
      </c>
      <c r="R850" s="73" t="s">
        <v>135</v>
      </c>
      <c r="S850" s="72"/>
      <c r="T850" s="77" t="s">
        <v>34</v>
      </c>
      <c r="U850" s="76" t="s">
        <v>35</v>
      </c>
      <c r="V850" s="77" t="s">
        <v>36</v>
      </c>
      <c r="W850" s="77" t="s">
        <v>36</v>
      </c>
      <c r="X850" s="77" t="s">
        <v>37</v>
      </c>
      <c r="Y850" s="78" t="s">
        <v>38</v>
      </c>
      <c r="Z850" s="72"/>
      <c r="AA850" s="77">
        <v>746</v>
      </c>
      <c r="AB850" s="76" t="s">
        <v>50</v>
      </c>
      <c r="AC850" s="77" t="s">
        <v>36</v>
      </c>
      <c r="AD850" s="77" t="s">
        <v>36</v>
      </c>
      <c r="AE850" s="77">
        <v>5</v>
      </c>
      <c r="AF850" s="78" t="s">
        <v>154</v>
      </c>
      <c r="AG850" s="72"/>
      <c r="AH850" s="77" t="s">
        <v>69</v>
      </c>
      <c r="AI850" s="76" t="s">
        <v>52</v>
      </c>
      <c r="AJ850" s="76" t="s">
        <v>36</v>
      </c>
      <c r="AK850" t="str">
        <f>_xlfn.CONCAT(PlayerList[[#This Row],[First Name]]," ",PlayerList[[#This Row],[Surname]])</f>
        <v>Zeushtra Gajera</v>
      </c>
      <c r="AM850" s="71">
        <f>PlayerList[[#This Row],[Code]]*1</f>
        <v>19070</v>
      </c>
      <c r="AN850" s="71" t="str">
        <f>VLOOKUP(PlayerList[[#This Row],[NZCF ID]],$AP$2:$AQ$3850,2,FALSE)</f>
        <v>M</v>
      </c>
      <c r="AP850" s="71">
        <v>19069</v>
      </c>
      <c r="AQ850" s="71" t="s">
        <v>29</v>
      </c>
    </row>
    <row r="851" spans="13:43" x14ac:dyDescent="0.3">
      <c r="M851" s="75">
        <v>20165</v>
      </c>
      <c r="N851" s="72" t="s">
        <v>1269</v>
      </c>
      <c r="O851" s="72" t="s">
        <v>197</v>
      </c>
      <c r="P851" s="73" t="s">
        <v>161</v>
      </c>
      <c r="Q851" s="74">
        <v>2012</v>
      </c>
      <c r="R851" s="73" t="s">
        <v>135</v>
      </c>
      <c r="S851" s="72"/>
      <c r="T851" s="77" t="s">
        <v>34</v>
      </c>
      <c r="U851" s="76" t="s">
        <v>35</v>
      </c>
      <c r="V851" s="77" t="s">
        <v>36</v>
      </c>
      <c r="W851" s="77" t="s">
        <v>36</v>
      </c>
      <c r="X851" s="77" t="s">
        <v>37</v>
      </c>
      <c r="Y851" s="78" t="s">
        <v>38</v>
      </c>
      <c r="Z851" s="72"/>
      <c r="AA851" s="77">
        <v>639</v>
      </c>
      <c r="AB851" s="76" t="s">
        <v>50</v>
      </c>
      <c r="AC851" s="77" t="s">
        <v>36</v>
      </c>
      <c r="AD851" s="77" t="s">
        <v>36</v>
      </c>
      <c r="AE851" s="77">
        <v>4</v>
      </c>
      <c r="AF851" s="78" t="s">
        <v>75</v>
      </c>
      <c r="AG851" s="72"/>
      <c r="AH851" s="77" t="s">
        <v>69</v>
      </c>
      <c r="AI851" s="76" t="s">
        <v>52</v>
      </c>
      <c r="AJ851" s="76" t="s">
        <v>36</v>
      </c>
      <c r="AK851" t="str">
        <f>_xlfn.CONCAT(PlayerList[[#This Row],[First Name]]," ",PlayerList[[#This Row],[Surname]])</f>
        <v>Ethan Galaura</v>
      </c>
      <c r="AM851" s="71">
        <f>PlayerList[[#This Row],[Code]]*1</f>
        <v>20165</v>
      </c>
      <c r="AN851" s="71" t="str">
        <f>VLOOKUP(PlayerList[[#This Row],[NZCF ID]],$AP$2:$AQ$3850,2,FALSE)</f>
        <v>M</v>
      </c>
      <c r="AP851" s="71">
        <v>19070</v>
      </c>
      <c r="AQ851" s="71" t="s">
        <v>29</v>
      </c>
    </row>
    <row r="852" spans="13:43" x14ac:dyDescent="0.3">
      <c r="M852" s="75">
        <v>19902</v>
      </c>
      <c r="N852" s="72" t="s">
        <v>1270</v>
      </c>
      <c r="O852" s="72" t="s">
        <v>1271</v>
      </c>
      <c r="P852" s="73" t="s">
        <v>83</v>
      </c>
      <c r="Q852" s="74">
        <v>2013</v>
      </c>
      <c r="R852" s="73" t="s">
        <v>135</v>
      </c>
      <c r="S852" s="72"/>
      <c r="T852" s="77">
        <v>895</v>
      </c>
      <c r="U852" s="76" t="s">
        <v>50</v>
      </c>
      <c r="V852" s="77">
        <v>1</v>
      </c>
      <c r="W852" s="77">
        <v>1</v>
      </c>
      <c r="X852" s="77">
        <v>5</v>
      </c>
      <c r="Y852" s="78" t="s">
        <v>4167</v>
      </c>
      <c r="Z852" s="72"/>
      <c r="AA852" s="77">
        <v>1077</v>
      </c>
      <c r="AB852" s="76" t="s">
        <v>50</v>
      </c>
      <c r="AC852" s="77" t="s">
        <v>36</v>
      </c>
      <c r="AD852" s="77" t="s">
        <v>36</v>
      </c>
      <c r="AE852" s="77">
        <v>6</v>
      </c>
      <c r="AF852" s="78" t="s">
        <v>281</v>
      </c>
      <c r="AG852" s="72"/>
      <c r="AH852" s="77" t="s">
        <v>69</v>
      </c>
      <c r="AI852" s="76" t="s">
        <v>52</v>
      </c>
      <c r="AJ852" s="76" t="s">
        <v>36</v>
      </c>
      <c r="AK852" t="str">
        <f>_xlfn.CONCAT(PlayerList[[#This Row],[First Name]]," ",PlayerList[[#This Row],[Surname]])</f>
        <v>Cato Galeon</v>
      </c>
      <c r="AM852" s="71">
        <f>PlayerList[[#This Row],[Code]]*1</f>
        <v>19902</v>
      </c>
      <c r="AN852" s="71" t="str">
        <f>VLOOKUP(PlayerList[[#This Row],[NZCF ID]],$AP$2:$AQ$3850,2,FALSE)</f>
        <v>M</v>
      </c>
      <c r="AP852" s="71">
        <v>20165</v>
      </c>
      <c r="AQ852" s="71" t="s">
        <v>29</v>
      </c>
    </row>
    <row r="853" spans="13:43" x14ac:dyDescent="0.3">
      <c r="M853" s="75">
        <v>19903</v>
      </c>
      <c r="N853" s="72" t="s">
        <v>1270</v>
      </c>
      <c r="O853" s="72" t="s">
        <v>411</v>
      </c>
      <c r="P853" s="73" t="s">
        <v>83</v>
      </c>
      <c r="Q853" s="74">
        <v>1975</v>
      </c>
      <c r="R853" s="73" t="s">
        <v>124</v>
      </c>
      <c r="S853" s="72"/>
      <c r="T853" s="77">
        <v>1167</v>
      </c>
      <c r="U853" s="76" t="s">
        <v>50</v>
      </c>
      <c r="V853" s="77" t="s">
        <v>36</v>
      </c>
      <c r="W853" s="77" t="s">
        <v>36</v>
      </c>
      <c r="X853" s="77">
        <v>3</v>
      </c>
      <c r="Y853" s="78" t="s">
        <v>84</v>
      </c>
      <c r="Z853" s="72"/>
      <c r="AA853" s="77">
        <v>1367</v>
      </c>
      <c r="AB853" s="76" t="s">
        <v>50</v>
      </c>
      <c r="AC853" s="77" t="s">
        <v>36</v>
      </c>
      <c r="AD853" s="77" t="s">
        <v>36</v>
      </c>
      <c r="AE853" s="77">
        <v>6</v>
      </c>
      <c r="AF853" s="78" t="s">
        <v>281</v>
      </c>
      <c r="AG853" s="72"/>
      <c r="AH853" s="77" t="s">
        <v>69</v>
      </c>
      <c r="AI853" s="76" t="s">
        <v>52</v>
      </c>
      <c r="AJ853" s="76" t="s">
        <v>36</v>
      </c>
      <c r="AK853" t="str">
        <f>_xlfn.CONCAT(PlayerList[[#This Row],[First Name]]," ",PlayerList[[#This Row],[Surname]])</f>
        <v>Jason Galeon</v>
      </c>
      <c r="AM853" s="71">
        <f>PlayerList[[#This Row],[Code]]*1</f>
        <v>19903</v>
      </c>
      <c r="AN853" s="71" t="str">
        <f>VLOOKUP(PlayerList[[#This Row],[NZCF ID]],$AP$2:$AQ$3850,2,FALSE)</f>
        <v>M</v>
      </c>
      <c r="AP853" s="71">
        <v>19902</v>
      </c>
      <c r="AQ853" s="71" t="s">
        <v>29</v>
      </c>
    </row>
    <row r="854" spans="13:43" x14ac:dyDescent="0.3">
      <c r="M854" s="75">
        <v>22721</v>
      </c>
      <c r="N854" s="72" t="s">
        <v>1270</v>
      </c>
      <c r="O854" s="72" t="s">
        <v>1272</v>
      </c>
      <c r="P854" s="73" t="s">
        <v>83</v>
      </c>
      <c r="Q854" s="74">
        <v>2015</v>
      </c>
      <c r="R854" s="73" t="s">
        <v>135</v>
      </c>
      <c r="S854" s="72"/>
      <c r="T854" s="77">
        <v>505</v>
      </c>
      <c r="U854" s="76" t="s">
        <v>50</v>
      </c>
      <c r="V854" s="77">
        <v>1</v>
      </c>
      <c r="W854" s="77">
        <v>1</v>
      </c>
      <c r="X854" s="77">
        <v>5</v>
      </c>
      <c r="Y854" s="78" t="s">
        <v>4167</v>
      </c>
      <c r="Z854" s="72"/>
      <c r="AA854" s="77" t="s">
        <v>37</v>
      </c>
      <c r="AB854" s="76" t="s">
        <v>35</v>
      </c>
      <c r="AC854" s="77" t="s">
        <v>36</v>
      </c>
      <c r="AD854" s="77" t="s">
        <v>36</v>
      </c>
      <c r="AE854" s="77" t="s">
        <v>37</v>
      </c>
      <c r="AF854" s="78" t="s">
        <v>38</v>
      </c>
      <c r="AG854" s="72"/>
      <c r="AH854" s="77" t="s">
        <v>69</v>
      </c>
      <c r="AI854" s="76" t="s">
        <v>52</v>
      </c>
      <c r="AJ854" s="76" t="s">
        <v>36</v>
      </c>
      <c r="AK854" t="str">
        <f>_xlfn.CONCAT(PlayerList[[#This Row],[First Name]]," ",PlayerList[[#This Row],[Surname]])</f>
        <v>Miles Galeon</v>
      </c>
      <c r="AM854" s="71">
        <f>PlayerList[[#This Row],[Code]]*1</f>
        <v>22721</v>
      </c>
      <c r="AN854" s="71" t="str">
        <f>VLOOKUP(PlayerList[[#This Row],[NZCF ID]],$AP$2:$AQ$3850,2,FALSE)</f>
        <v>M</v>
      </c>
      <c r="AP854" s="71">
        <v>19903</v>
      </c>
      <c r="AQ854" s="71" t="s">
        <v>29</v>
      </c>
    </row>
    <row r="855" spans="13:43" x14ac:dyDescent="0.3">
      <c r="M855" s="75">
        <v>20013</v>
      </c>
      <c r="N855" s="72" t="s">
        <v>1273</v>
      </c>
      <c r="O855" s="72" t="s">
        <v>1274</v>
      </c>
      <c r="P855" s="73" t="s">
        <v>335</v>
      </c>
      <c r="Q855" s="74">
        <v>2014</v>
      </c>
      <c r="R855" s="73" t="s">
        <v>135</v>
      </c>
      <c r="S855" s="72"/>
      <c r="T855" s="77">
        <v>1031</v>
      </c>
      <c r="U855" s="76" t="s">
        <v>50</v>
      </c>
      <c r="V855" s="77" t="s">
        <v>36</v>
      </c>
      <c r="W855" s="77" t="s">
        <v>36</v>
      </c>
      <c r="X855" s="77">
        <v>17</v>
      </c>
      <c r="Y855" s="78" t="s">
        <v>60</v>
      </c>
      <c r="Z855" s="72"/>
      <c r="AA855" s="77">
        <v>1008</v>
      </c>
      <c r="AB855" s="76" t="s">
        <v>35</v>
      </c>
      <c r="AC855" s="77">
        <v>1</v>
      </c>
      <c r="AD855" s="77">
        <v>6</v>
      </c>
      <c r="AE855" s="77">
        <v>25</v>
      </c>
      <c r="AF855" s="78" t="s">
        <v>4167</v>
      </c>
      <c r="AG855" s="72"/>
      <c r="AH855" s="77">
        <v>29978475</v>
      </c>
      <c r="AI855" s="76" t="s">
        <v>382</v>
      </c>
      <c r="AJ855" s="76" t="s">
        <v>36</v>
      </c>
      <c r="AK855" t="str">
        <f>_xlfn.CONCAT(PlayerList[[#This Row],[First Name]]," ",PlayerList[[#This Row],[Surname]])</f>
        <v>Mindi Vivanya Gallage</v>
      </c>
      <c r="AM855" s="71">
        <f>PlayerList[[#This Row],[Code]]*1</f>
        <v>20013</v>
      </c>
      <c r="AN855" s="71" t="str">
        <f>VLOOKUP(PlayerList[[#This Row],[NZCF ID]],$AP$2:$AQ$3850,2,FALSE)</f>
        <v>F</v>
      </c>
      <c r="AP855" s="71">
        <v>22721</v>
      </c>
      <c r="AQ855" s="71" t="s">
        <v>29</v>
      </c>
    </row>
    <row r="856" spans="13:43" x14ac:dyDescent="0.3">
      <c r="M856" s="75">
        <v>16844</v>
      </c>
      <c r="N856" s="72" t="s">
        <v>1273</v>
      </c>
      <c r="O856" s="72" t="s">
        <v>1275</v>
      </c>
      <c r="P856" s="73" t="s">
        <v>335</v>
      </c>
      <c r="Q856" s="74">
        <v>2008</v>
      </c>
      <c r="R856" s="73" t="s">
        <v>135</v>
      </c>
      <c r="S856" s="72"/>
      <c r="T856" s="77">
        <v>1152</v>
      </c>
      <c r="U856" s="76" t="s">
        <v>35</v>
      </c>
      <c r="V856" s="77" t="s">
        <v>36</v>
      </c>
      <c r="W856" s="77" t="s">
        <v>36</v>
      </c>
      <c r="X856" s="77">
        <v>28</v>
      </c>
      <c r="Y856" s="78" t="s">
        <v>75</v>
      </c>
      <c r="Z856" s="72"/>
      <c r="AA856" s="77">
        <v>1098</v>
      </c>
      <c r="AB856" s="76" t="s">
        <v>35</v>
      </c>
      <c r="AC856" s="77" t="s">
        <v>36</v>
      </c>
      <c r="AD856" s="77" t="s">
        <v>36</v>
      </c>
      <c r="AE856" s="77">
        <v>29</v>
      </c>
      <c r="AF856" s="78" t="s">
        <v>75</v>
      </c>
      <c r="AG856" s="72"/>
      <c r="AH856" s="77">
        <v>4310292</v>
      </c>
      <c r="AI856" s="76" t="s">
        <v>52</v>
      </c>
      <c r="AJ856" s="76" t="s">
        <v>36</v>
      </c>
      <c r="AK856" t="str">
        <f>_xlfn.CONCAT(PlayerList[[#This Row],[First Name]]," ",PlayerList[[#This Row],[Surname]])</f>
        <v>Pamiru M G K Gallage</v>
      </c>
      <c r="AM856" s="71">
        <f>PlayerList[[#This Row],[Code]]*1</f>
        <v>16844</v>
      </c>
      <c r="AN856" s="71" t="str">
        <f>VLOOKUP(PlayerList[[#This Row],[NZCF ID]],$AP$2:$AQ$3850,2,FALSE)</f>
        <v>M</v>
      </c>
      <c r="AP856" s="71">
        <v>20013</v>
      </c>
      <c r="AQ856" s="71" t="s">
        <v>45</v>
      </c>
    </row>
    <row r="857" spans="13:43" x14ac:dyDescent="0.3">
      <c r="M857" s="75">
        <v>16190</v>
      </c>
      <c r="N857" s="72" t="s">
        <v>1276</v>
      </c>
      <c r="O857" s="72" t="s">
        <v>321</v>
      </c>
      <c r="P857" s="73" t="s">
        <v>33</v>
      </c>
      <c r="Q857" s="74">
        <v>1979</v>
      </c>
      <c r="R857" s="73" t="s">
        <v>35</v>
      </c>
      <c r="S857" s="72"/>
      <c r="T857" s="77">
        <v>1593</v>
      </c>
      <c r="U857" s="76" t="s">
        <v>35</v>
      </c>
      <c r="V857" s="77" t="s">
        <v>36</v>
      </c>
      <c r="W857" s="77" t="s">
        <v>36</v>
      </c>
      <c r="X857" s="77">
        <v>24</v>
      </c>
      <c r="Y857" s="78" t="s">
        <v>219</v>
      </c>
      <c r="Z857" s="72"/>
      <c r="AA857" s="77">
        <v>1167</v>
      </c>
      <c r="AB857" s="76" t="s">
        <v>50</v>
      </c>
      <c r="AC857" s="77" t="s">
        <v>36</v>
      </c>
      <c r="AD857" s="77" t="s">
        <v>36</v>
      </c>
      <c r="AE857" s="77">
        <v>7</v>
      </c>
      <c r="AF857" s="78" t="s">
        <v>209</v>
      </c>
      <c r="AG857" s="72"/>
      <c r="AH857" s="77">
        <v>4306880</v>
      </c>
      <c r="AI857" s="76" t="s">
        <v>52</v>
      </c>
      <c r="AJ857" s="76" t="s">
        <v>36</v>
      </c>
      <c r="AK857" t="str">
        <f>_xlfn.CONCAT(PlayerList[[#This Row],[First Name]]," ",PlayerList[[#This Row],[Surname]])</f>
        <v>Roshan Gallage K G</v>
      </c>
      <c r="AM857" s="71">
        <f>PlayerList[[#This Row],[Code]]*1</f>
        <v>16190</v>
      </c>
      <c r="AN857" s="71" t="str">
        <f>VLOOKUP(PlayerList[[#This Row],[NZCF ID]],$AP$2:$AQ$3850,2,FALSE)</f>
        <v>M</v>
      </c>
      <c r="AP857" s="71">
        <v>16844</v>
      </c>
      <c r="AQ857" s="71" t="s">
        <v>29</v>
      </c>
    </row>
    <row r="858" spans="13:43" x14ac:dyDescent="0.3">
      <c r="M858" s="75">
        <v>18832</v>
      </c>
      <c r="N858" s="72" t="s">
        <v>1277</v>
      </c>
      <c r="O858" s="72" t="s">
        <v>402</v>
      </c>
      <c r="P858" s="73" t="s">
        <v>167</v>
      </c>
      <c r="Q858" s="74">
        <v>2007</v>
      </c>
      <c r="R858" s="73" t="s">
        <v>135</v>
      </c>
      <c r="S858" s="72"/>
      <c r="T858" s="77" t="s">
        <v>34</v>
      </c>
      <c r="U858" s="76" t="s">
        <v>35</v>
      </c>
      <c r="V858" s="77" t="s">
        <v>36</v>
      </c>
      <c r="W858" s="77" t="s">
        <v>36</v>
      </c>
      <c r="X858" s="77" t="s">
        <v>37</v>
      </c>
      <c r="Y858" s="78" t="s">
        <v>38</v>
      </c>
      <c r="Z858" s="72"/>
      <c r="AA858" s="77">
        <v>586</v>
      </c>
      <c r="AB858" s="76" t="s">
        <v>50</v>
      </c>
      <c r="AC858" s="77" t="s">
        <v>36</v>
      </c>
      <c r="AD858" s="77" t="s">
        <v>36</v>
      </c>
      <c r="AE858" s="77">
        <v>6</v>
      </c>
      <c r="AF858" s="78" t="s">
        <v>173</v>
      </c>
      <c r="AG858" s="72"/>
      <c r="AH858" s="77" t="s">
        <v>69</v>
      </c>
      <c r="AI858" s="76" t="s">
        <v>52</v>
      </c>
      <c r="AJ858" s="76" t="s">
        <v>36</v>
      </c>
      <c r="AK858" t="str">
        <f>_xlfn.CONCAT(PlayerList[[#This Row],[First Name]]," ",PlayerList[[#This Row],[Surname]])</f>
        <v>Callum Gallagher</v>
      </c>
      <c r="AM858" s="71">
        <f>PlayerList[[#This Row],[Code]]*1</f>
        <v>18832</v>
      </c>
      <c r="AN858" s="71" t="str">
        <f>VLOOKUP(PlayerList[[#This Row],[NZCF ID]],$AP$2:$AQ$3850,2,FALSE)</f>
        <v>M</v>
      </c>
      <c r="AP858" s="71">
        <v>16190</v>
      </c>
      <c r="AQ858" s="71" t="s">
        <v>29</v>
      </c>
    </row>
    <row r="859" spans="13:43" x14ac:dyDescent="0.3">
      <c r="M859" s="75">
        <v>19599</v>
      </c>
      <c r="N859" s="72" t="s">
        <v>1278</v>
      </c>
      <c r="O859" s="72" t="s">
        <v>1279</v>
      </c>
      <c r="P859" s="73" t="s">
        <v>335</v>
      </c>
      <c r="Q859" s="74">
        <v>2015</v>
      </c>
      <c r="R859" s="73" t="s">
        <v>135</v>
      </c>
      <c r="S859" s="72"/>
      <c r="T859" s="77">
        <v>882</v>
      </c>
      <c r="U859" s="76" t="s">
        <v>50</v>
      </c>
      <c r="V859" s="77" t="s">
        <v>36</v>
      </c>
      <c r="W859" s="77" t="s">
        <v>36</v>
      </c>
      <c r="X859" s="77">
        <v>14</v>
      </c>
      <c r="Y859" s="78" t="s">
        <v>75</v>
      </c>
      <c r="Z859" s="72"/>
      <c r="AA859" s="77">
        <v>718</v>
      </c>
      <c r="AB859" s="76" t="s">
        <v>50</v>
      </c>
      <c r="AC859" s="77" t="s">
        <v>36</v>
      </c>
      <c r="AD859" s="77" t="s">
        <v>36</v>
      </c>
      <c r="AE859" s="77">
        <v>14</v>
      </c>
      <c r="AF859" s="78" t="s">
        <v>75</v>
      </c>
      <c r="AG859" s="72"/>
      <c r="AH859" s="77">
        <v>4326563</v>
      </c>
      <c r="AI859" s="76" t="s">
        <v>52</v>
      </c>
      <c r="AJ859" s="76" t="s">
        <v>36</v>
      </c>
      <c r="AK859" t="str">
        <f>_xlfn.CONCAT(PlayerList[[#This Row],[First Name]]," ",PlayerList[[#This Row],[Surname]])</f>
        <v>Binuk Dias Pahala Gamage</v>
      </c>
      <c r="AM859" s="71">
        <f>PlayerList[[#This Row],[Code]]*1</f>
        <v>19599</v>
      </c>
      <c r="AN859" s="71" t="str">
        <f>VLOOKUP(PlayerList[[#This Row],[NZCF ID]],$AP$2:$AQ$3850,2,FALSE)</f>
        <v>M</v>
      </c>
      <c r="AP859" s="71">
        <v>18832</v>
      </c>
      <c r="AQ859" s="71" t="s">
        <v>29</v>
      </c>
    </row>
    <row r="860" spans="13:43" x14ac:dyDescent="0.3">
      <c r="M860" s="75">
        <v>22843</v>
      </c>
      <c r="N860" s="72" t="s">
        <v>1278</v>
      </c>
      <c r="O860" s="72" t="s">
        <v>4256</v>
      </c>
      <c r="P860" s="73" t="s">
        <v>33</v>
      </c>
      <c r="Q860" s="74">
        <v>2013</v>
      </c>
      <c r="R860" s="73" t="s">
        <v>135</v>
      </c>
      <c r="S860" s="72"/>
      <c r="T860" s="77" t="s">
        <v>34</v>
      </c>
      <c r="U860" s="76" t="s">
        <v>35</v>
      </c>
      <c r="V860" s="77" t="s">
        <v>36</v>
      </c>
      <c r="W860" s="77" t="s">
        <v>36</v>
      </c>
      <c r="X860" s="77" t="s">
        <v>37</v>
      </c>
      <c r="Y860" s="78" t="s">
        <v>38</v>
      </c>
      <c r="Z860" s="72"/>
      <c r="AA860" s="77">
        <v>759</v>
      </c>
      <c r="AB860" s="76" t="s">
        <v>50</v>
      </c>
      <c r="AC860" s="77">
        <v>1</v>
      </c>
      <c r="AD860" s="77">
        <v>6</v>
      </c>
      <c r="AE860" s="77">
        <v>11</v>
      </c>
      <c r="AF860" s="78" t="s">
        <v>4167</v>
      </c>
      <c r="AG860" s="72"/>
      <c r="AH860" s="77">
        <v>4332091</v>
      </c>
      <c r="AI860" s="76" t="s">
        <v>52</v>
      </c>
      <c r="AJ860" s="76" t="s">
        <v>36</v>
      </c>
      <c r="AK860" t="str">
        <f>_xlfn.CONCAT(PlayerList[[#This Row],[First Name]]," ",PlayerList[[#This Row],[Surname]])</f>
        <v>Pabasara Gamage</v>
      </c>
      <c r="AM860" s="71">
        <f>PlayerList[[#This Row],[Code]]*1</f>
        <v>22843</v>
      </c>
      <c r="AN860" s="71" t="str">
        <f>VLOOKUP(PlayerList[[#This Row],[NZCF ID]],$AP$2:$AQ$3850,2,FALSE)</f>
        <v>M</v>
      </c>
      <c r="AP860" s="71">
        <v>19599</v>
      </c>
      <c r="AQ860" s="71" t="s">
        <v>29</v>
      </c>
    </row>
    <row r="861" spans="13:43" x14ac:dyDescent="0.3">
      <c r="M861" s="75">
        <v>16847</v>
      </c>
      <c r="N861" s="72" t="s">
        <v>1280</v>
      </c>
      <c r="O861" s="72" t="s">
        <v>1281</v>
      </c>
      <c r="P861" s="73" t="s">
        <v>167</v>
      </c>
      <c r="Q861" s="74">
        <v>2010</v>
      </c>
      <c r="R861" s="73" t="s">
        <v>135</v>
      </c>
      <c r="S861" s="72"/>
      <c r="T861" s="77">
        <v>1708</v>
      </c>
      <c r="U861" s="76" t="s">
        <v>35</v>
      </c>
      <c r="V861" s="77">
        <v>3</v>
      </c>
      <c r="W861" s="77">
        <v>15</v>
      </c>
      <c r="X861" s="77">
        <v>373</v>
      </c>
      <c r="Y861" s="78" t="s">
        <v>4167</v>
      </c>
      <c r="Z861" s="72"/>
      <c r="AA861" s="77">
        <v>1705</v>
      </c>
      <c r="AB861" s="76" t="s">
        <v>35</v>
      </c>
      <c r="AC861" s="77">
        <v>2</v>
      </c>
      <c r="AD861" s="77">
        <v>11</v>
      </c>
      <c r="AE861" s="77">
        <v>403</v>
      </c>
      <c r="AF861" s="78" t="s">
        <v>4167</v>
      </c>
      <c r="AG861" s="72"/>
      <c r="AH861" s="77">
        <v>4310608</v>
      </c>
      <c r="AI861" s="76" t="s">
        <v>52</v>
      </c>
      <c r="AJ861" s="76" t="s">
        <v>1199</v>
      </c>
      <c r="AK861" t="str">
        <f>_xlfn.CONCAT(PlayerList[[#This Row],[First Name]]," ",PlayerList[[#This Row],[Surname]])</f>
        <v>Emily Cathay Gan</v>
      </c>
      <c r="AM861" s="71">
        <f>PlayerList[[#This Row],[Code]]*1</f>
        <v>16847</v>
      </c>
      <c r="AN861" s="71" t="str">
        <f>VLOOKUP(PlayerList[[#This Row],[NZCF ID]],$AP$2:$AQ$3850,2,FALSE)</f>
        <v>F</v>
      </c>
      <c r="AP861" s="71">
        <v>22843</v>
      </c>
      <c r="AQ861" s="71" t="s">
        <v>29</v>
      </c>
    </row>
    <row r="862" spans="13:43" x14ac:dyDescent="0.3">
      <c r="M862" s="75">
        <v>17716</v>
      </c>
      <c r="N862" s="72" t="s">
        <v>1280</v>
      </c>
      <c r="O862" s="72" t="s">
        <v>475</v>
      </c>
      <c r="P862" s="73" t="s">
        <v>167</v>
      </c>
      <c r="Q862" s="74">
        <v>1975</v>
      </c>
      <c r="R862" s="73" t="s">
        <v>124</v>
      </c>
      <c r="S862" s="72"/>
      <c r="T862" s="77">
        <v>926</v>
      </c>
      <c r="U862" s="76" t="s">
        <v>50</v>
      </c>
      <c r="V862" s="77" t="s">
        <v>36</v>
      </c>
      <c r="W862" s="77" t="s">
        <v>36</v>
      </c>
      <c r="X862" s="77">
        <v>17</v>
      </c>
      <c r="Y862" s="78" t="s">
        <v>90</v>
      </c>
      <c r="Z862" s="72"/>
      <c r="AA862" s="77">
        <v>916</v>
      </c>
      <c r="AB862" s="76" t="s">
        <v>50</v>
      </c>
      <c r="AC862" s="77" t="s">
        <v>36</v>
      </c>
      <c r="AD862" s="77" t="s">
        <v>36</v>
      </c>
      <c r="AE862" s="77">
        <v>16</v>
      </c>
      <c r="AF862" s="78" t="s">
        <v>281</v>
      </c>
      <c r="AG862" s="72"/>
      <c r="AH862" s="77">
        <v>4315170</v>
      </c>
      <c r="AI862" s="76" t="s">
        <v>52</v>
      </c>
      <c r="AJ862" s="76" t="s">
        <v>36</v>
      </c>
      <c r="AK862" t="str">
        <f>_xlfn.CONCAT(PlayerList[[#This Row],[First Name]]," ",PlayerList[[#This Row],[Surname]])</f>
        <v>Fred Gan</v>
      </c>
      <c r="AM862" s="71">
        <f>PlayerList[[#This Row],[Code]]*1</f>
        <v>17716</v>
      </c>
      <c r="AN862" s="71" t="str">
        <f>VLOOKUP(PlayerList[[#This Row],[NZCF ID]],$AP$2:$AQ$3850,2,FALSE)</f>
        <v>M</v>
      </c>
      <c r="AP862" s="71">
        <v>16847</v>
      </c>
      <c r="AQ862" s="71" t="s">
        <v>45</v>
      </c>
    </row>
    <row r="863" spans="13:43" x14ac:dyDescent="0.3">
      <c r="M863" s="75">
        <v>22898</v>
      </c>
      <c r="N863" s="72" t="s">
        <v>4257</v>
      </c>
      <c r="O863" s="72" t="s">
        <v>4258</v>
      </c>
      <c r="P863" s="73" t="s">
        <v>33</v>
      </c>
      <c r="Q863" s="74">
        <v>1960</v>
      </c>
      <c r="R863" s="73" t="s">
        <v>119</v>
      </c>
      <c r="S863" s="72"/>
      <c r="T863" s="77">
        <v>1644</v>
      </c>
      <c r="U863" s="76" t="s">
        <v>50</v>
      </c>
      <c r="V863" s="77">
        <v>1</v>
      </c>
      <c r="W863" s="77">
        <v>6</v>
      </c>
      <c r="X863" s="77">
        <v>6</v>
      </c>
      <c r="Y863" s="78" t="s">
        <v>4167</v>
      </c>
      <c r="Z863" s="72"/>
      <c r="AA863" s="77" t="s">
        <v>37</v>
      </c>
      <c r="AB863" s="76" t="s">
        <v>35</v>
      </c>
      <c r="AC863" s="77" t="s">
        <v>36</v>
      </c>
      <c r="AD863" s="77" t="s">
        <v>36</v>
      </c>
      <c r="AE863" s="77" t="s">
        <v>37</v>
      </c>
      <c r="AF863" s="78" t="s">
        <v>38</v>
      </c>
      <c r="AG863" s="72"/>
      <c r="AH863" s="77">
        <v>4332768</v>
      </c>
      <c r="AI863" s="76" t="s">
        <v>52</v>
      </c>
      <c r="AJ863" s="76" t="s">
        <v>36</v>
      </c>
      <c r="AK863" t="str">
        <f>_xlfn.CONCAT(PlayerList[[#This Row],[First Name]]," ",PlayerList[[#This Row],[Surname]])</f>
        <v>Rangarajan Ganeshan</v>
      </c>
      <c r="AM863" s="71">
        <f>PlayerList[[#This Row],[Code]]*1</f>
        <v>22898</v>
      </c>
      <c r="AN863" s="71" t="str">
        <f>VLOOKUP(PlayerList[[#This Row],[NZCF ID]],$AP$2:$AQ$3850,2,FALSE)</f>
        <v>M</v>
      </c>
      <c r="AP863" s="71">
        <v>17716</v>
      </c>
      <c r="AQ863" s="71" t="s">
        <v>29</v>
      </c>
    </row>
    <row r="864" spans="13:43" x14ac:dyDescent="0.3">
      <c r="M864" s="75">
        <v>17517</v>
      </c>
      <c r="N864" s="72" t="s">
        <v>1282</v>
      </c>
      <c r="O864" s="72" t="s">
        <v>321</v>
      </c>
      <c r="P864" s="73" t="s">
        <v>115</v>
      </c>
      <c r="Q864" s="74">
        <v>1996</v>
      </c>
      <c r="R864" s="73" t="s">
        <v>35</v>
      </c>
      <c r="S864" s="72"/>
      <c r="T864" s="77">
        <v>1650</v>
      </c>
      <c r="U864" s="76" t="s">
        <v>50</v>
      </c>
      <c r="V864" s="77" t="s">
        <v>36</v>
      </c>
      <c r="W864" s="77" t="s">
        <v>36</v>
      </c>
      <c r="X864" s="77">
        <v>11</v>
      </c>
      <c r="Y864" s="78" t="s">
        <v>219</v>
      </c>
      <c r="Z864" s="72"/>
      <c r="AA864" s="77">
        <v>1492</v>
      </c>
      <c r="AB864" s="76" t="s">
        <v>50</v>
      </c>
      <c r="AC864" s="77" t="s">
        <v>36</v>
      </c>
      <c r="AD864" s="77" t="s">
        <v>36</v>
      </c>
      <c r="AE864" s="77">
        <v>15</v>
      </c>
      <c r="AF864" s="78" t="s">
        <v>68</v>
      </c>
      <c r="AG864" s="72"/>
      <c r="AH864" s="77">
        <v>4314034</v>
      </c>
      <c r="AI864" s="76" t="s">
        <v>52</v>
      </c>
      <c r="AJ864" s="76" t="s">
        <v>36</v>
      </c>
      <c r="AK864" t="str">
        <f>_xlfn.CONCAT(PlayerList[[#This Row],[First Name]]," ",PlayerList[[#This Row],[Surname]])</f>
        <v>Roshan Gangani</v>
      </c>
      <c r="AM864" s="71">
        <f>PlayerList[[#This Row],[Code]]*1</f>
        <v>17517</v>
      </c>
      <c r="AN864" s="71" t="str">
        <f>VLOOKUP(PlayerList[[#This Row],[NZCF ID]],$AP$2:$AQ$3850,2,FALSE)</f>
        <v>M</v>
      </c>
      <c r="AP864" s="71">
        <v>22898</v>
      </c>
      <c r="AQ864" s="71" t="s">
        <v>29</v>
      </c>
    </row>
    <row r="865" spans="13:43" x14ac:dyDescent="0.3">
      <c r="M865" s="75">
        <v>18544</v>
      </c>
      <c r="N865" s="72" t="s">
        <v>1283</v>
      </c>
      <c r="O865" s="72" t="s">
        <v>365</v>
      </c>
      <c r="P865" s="73" t="s">
        <v>33</v>
      </c>
      <c r="Q865" s="74">
        <v>2009</v>
      </c>
      <c r="R865" s="73" t="s">
        <v>135</v>
      </c>
      <c r="S865" s="72"/>
      <c r="T865" s="77" t="s">
        <v>34</v>
      </c>
      <c r="U865" s="76" t="s">
        <v>35</v>
      </c>
      <c r="V865" s="77" t="s">
        <v>36</v>
      </c>
      <c r="W865" s="77" t="s">
        <v>36</v>
      </c>
      <c r="X865" s="77" t="s">
        <v>37</v>
      </c>
      <c r="Y865" s="78" t="s">
        <v>38</v>
      </c>
      <c r="Z865" s="72"/>
      <c r="AA865" s="77">
        <v>895</v>
      </c>
      <c r="AB865" s="76" t="s">
        <v>50</v>
      </c>
      <c r="AC865" s="77" t="s">
        <v>36</v>
      </c>
      <c r="AD865" s="77" t="s">
        <v>36</v>
      </c>
      <c r="AE865" s="77">
        <v>13</v>
      </c>
      <c r="AF865" s="78" t="s">
        <v>60</v>
      </c>
      <c r="AG865" s="72"/>
      <c r="AH865" s="77">
        <v>4331656</v>
      </c>
      <c r="AI865" s="76" t="s">
        <v>52</v>
      </c>
      <c r="AJ865" s="76" t="s">
        <v>36</v>
      </c>
      <c r="AK865" t="str">
        <f>_xlfn.CONCAT(PlayerList[[#This Row],[First Name]]," ",PlayerList[[#This Row],[Surname]])</f>
        <v>Jack Gantley</v>
      </c>
      <c r="AM865" s="71">
        <f>PlayerList[[#This Row],[Code]]*1</f>
        <v>18544</v>
      </c>
      <c r="AN865" s="71" t="str">
        <f>VLOOKUP(PlayerList[[#This Row],[NZCF ID]],$AP$2:$AQ$3850,2,FALSE)</f>
        <v>M</v>
      </c>
      <c r="AP865" s="71">
        <v>17517</v>
      </c>
      <c r="AQ865" s="71" t="s">
        <v>29</v>
      </c>
    </row>
    <row r="866" spans="13:43" x14ac:dyDescent="0.3">
      <c r="M866" s="75">
        <v>14004</v>
      </c>
      <c r="N866" s="72" t="s">
        <v>1284</v>
      </c>
      <c r="O866" s="72" t="s">
        <v>4259</v>
      </c>
      <c r="P866" s="73" t="s">
        <v>74</v>
      </c>
      <c r="Q866" s="74">
        <v>1998</v>
      </c>
      <c r="R866" s="73" t="s">
        <v>35</v>
      </c>
      <c r="S866" s="72"/>
      <c r="T866" s="77">
        <v>2181</v>
      </c>
      <c r="U866" s="76" t="s">
        <v>35</v>
      </c>
      <c r="V866" s="77" t="s">
        <v>36</v>
      </c>
      <c r="W866" s="77" t="s">
        <v>36</v>
      </c>
      <c r="X866" s="77">
        <v>458</v>
      </c>
      <c r="Y866" s="78" t="s">
        <v>4200</v>
      </c>
      <c r="Z866" s="72"/>
      <c r="AA866" s="77">
        <v>2196</v>
      </c>
      <c r="AB866" s="76" t="s">
        <v>35</v>
      </c>
      <c r="AC866" s="77" t="s">
        <v>36</v>
      </c>
      <c r="AD866" s="77" t="s">
        <v>36</v>
      </c>
      <c r="AE866" s="77">
        <v>422</v>
      </c>
      <c r="AF866" s="78" t="s">
        <v>4200</v>
      </c>
      <c r="AG866" s="72"/>
      <c r="AH866" s="77">
        <v>4302460</v>
      </c>
      <c r="AI866" s="76" t="s">
        <v>52</v>
      </c>
      <c r="AJ866" s="76" t="s">
        <v>36</v>
      </c>
      <c r="AK866" t="str">
        <f>_xlfn.CONCAT(PlayerList[[#This Row],[First Name]]," ",PlayerList[[#This Row],[Surname]])</f>
        <v>Hans Gao</v>
      </c>
      <c r="AM866" s="71">
        <f>PlayerList[[#This Row],[Code]]*1</f>
        <v>14004</v>
      </c>
      <c r="AN866" s="71" t="str">
        <f>VLOOKUP(PlayerList[[#This Row],[NZCF ID]],$AP$2:$AQ$3850,2,FALSE)</f>
        <v>M</v>
      </c>
      <c r="AP866" s="71">
        <v>18544</v>
      </c>
      <c r="AQ866" s="71" t="s">
        <v>29</v>
      </c>
    </row>
    <row r="867" spans="13:43" x14ac:dyDescent="0.3">
      <c r="M867" s="75">
        <v>20793</v>
      </c>
      <c r="N867" s="72" t="s">
        <v>1284</v>
      </c>
      <c r="O867" s="72" t="s">
        <v>95</v>
      </c>
      <c r="P867" s="73" t="s">
        <v>33</v>
      </c>
      <c r="Q867" s="74">
        <v>2015</v>
      </c>
      <c r="R867" s="73" t="s">
        <v>135</v>
      </c>
      <c r="S867" s="72"/>
      <c r="T867" s="77" t="s">
        <v>34</v>
      </c>
      <c r="U867" s="76" t="s">
        <v>35</v>
      </c>
      <c r="V867" s="77" t="s">
        <v>36</v>
      </c>
      <c r="W867" s="77" t="s">
        <v>36</v>
      </c>
      <c r="X867" s="77" t="s">
        <v>37</v>
      </c>
      <c r="Y867" s="78" t="s">
        <v>38</v>
      </c>
      <c r="Z867" s="72"/>
      <c r="AA867" s="77">
        <v>595</v>
      </c>
      <c r="AB867" s="76" t="s">
        <v>35</v>
      </c>
      <c r="AC867" s="77">
        <v>3</v>
      </c>
      <c r="AD867" s="77">
        <v>17</v>
      </c>
      <c r="AE867" s="77">
        <v>56</v>
      </c>
      <c r="AF867" s="78" t="s">
        <v>4167</v>
      </c>
      <c r="AG867" s="72"/>
      <c r="AH867" s="77">
        <v>4332830</v>
      </c>
      <c r="AI867" s="76" t="s">
        <v>52</v>
      </c>
      <c r="AJ867" s="76" t="s">
        <v>36</v>
      </c>
      <c r="AK867" t="str">
        <f>_xlfn.CONCAT(PlayerList[[#This Row],[First Name]]," ",PlayerList[[#This Row],[Surname]])</f>
        <v>Henry Gao</v>
      </c>
      <c r="AM867" s="71">
        <f>PlayerList[[#This Row],[Code]]*1</f>
        <v>20793</v>
      </c>
      <c r="AN867" s="71" t="str">
        <f>VLOOKUP(PlayerList[[#This Row],[NZCF ID]],$AP$2:$AQ$3850,2,FALSE)</f>
        <v>M</v>
      </c>
      <c r="AP867" s="71">
        <v>14004</v>
      </c>
      <c r="AQ867" s="71" t="s">
        <v>29</v>
      </c>
    </row>
    <row r="868" spans="13:43" x14ac:dyDescent="0.3">
      <c r="M868" s="75">
        <v>15872</v>
      </c>
      <c r="N868" s="72" t="s">
        <v>1284</v>
      </c>
      <c r="O868" s="72" t="s">
        <v>4260</v>
      </c>
      <c r="P868" s="73" t="s">
        <v>74</v>
      </c>
      <c r="Q868" s="74">
        <v>2005</v>
      </c>
      <c r="R868" s="73" t="s">
        <v>135</v>
      </c>
      <c r="S868" s="72"/>
      <c r="T868" s="77">
        <v>1361</v>
      </c>
      <c r="U868" s="76" t="s">
        <v>35</v>
      </c>
      <c r="V868" s="77" t="s">
        <v>36</v>
      </c>
      <c r="W868" s="77" t="s">
        <v>36</v>
      </c>
      <c r="X868" s="77">
        <v>237</v>
      </c>
      <c r="Y868" s="78" t="s">
        <v>902</v>
      </c>
      <c r="Z868" s="72"/>
      <c r="AA868" s="77">
        <v>1307</v>
      </c>
      <c r="AB868" s="76" t="s">
        <v>35</v>
      </c>
      <c r="AC868" s="77" t="s">
        <v>36</v>
      </c>
      <c r="AD868" s="77" t="s">
        <v>36</v>
      </c>
      <c r="AE868" s="77">
        <v>206</v>
      </c>
      <c r="AF868" s="78" t="s">
        <v>673</v>
      </c>
      <c r="AG868" s="72"/>
      <c r="AH868" s="77">
        <v>4305116</v>
      </c>
      <c r="AI868" s="76" t="s">
        <v>52</v>
      </c>
      <c r="AJ868" s="76" t="s">
        <v>36</v>
      </c>
      <c r="AK868" t="str">
        <f>_xlfn.CONCAT(PlayerList[[#This Row],[First Name]]," ",PlayerList[[#This Row],[Surname]])</f>
        <v>Hugh Zihuai Gao</v>
      </c>
      <c r="AM868" s="71">
        <f>PlayerList[[#This Row],[Code]]*1</f>
        <v>15872</v>
      </c>
      <c r="AN868" s="71" t="str">
        <f>VLOOKUP(PlayerList[[#This Row],[NZCF ID]],$AP$2:$AQ$3850,2,FALSE)</f>
        <v>M</v>
      </c>
      <c r="AP868" s="71">
        <v>20793</v>
      </c>
      <c r="AQ868" s="71" t="s">
        <v>29</v>
      </c>
    </row>
    <row r="869" spans="13:43" x14ac:dyDescent="0.3">
      <c r="M869" s="75">
        <v>17042</v>
      </c>
      <c r="N869" s="72" t="s">
        <v>1284</v>
      </c>
      <c r="O869" s="72" t="s">
        <v>4261</v>
      </c>
      <c r="P869" s="73" t="s">
        <v>33</v>
      </c>
      <c r="Q869" s="74">
        <v>2007</v>
      </c>
      <c r="R869" s="73" t="s">
        <v>135</v>
      </c>
      <c r="S869" s="72"/>
      <c r="T869" s="77" t="s">
        <v>34</v>
      </c>
      <c r="U869" s="76" t="s">
        <v>35</v>
      </c>
      <c r="V869" s="77" t="s">
        <v>36</v>
      </c>
      <c r="W869" s="77" t="s">
        <v>36</v>
      </c>
      <c r="X869" s="77" t="s">
        <v>37</v>
      </c>
      <c r="Y869" s="78" t="s">
        <v>38</v>
      </c>
      <c r="Z869" s="72"/>
      <c r="AA869" s="77">
        <v>524</v>
      </c>
      <c r="AB869" s="76" t="s">
        <v>35</v>
      </c>
      <c r="AC869" s="77" t="s">
        <v>36</v>
      </c>
      <c r="AD869" s="77" t="s">
        <v>36</v>
      </c>
      <c r="AE869" s="77">
        <v>30</v>
      </c>
      <c r="AF869" s="78" t="s">
        <v>530</v>
      </c>
      <c r="AG869" s="72"/>
      <c r="AH869" s="77">
        <v>4311337</v>
      </c>
      <c r="AI869" s="76" t="s">
        <v>52</v>
      </c>
      <c r="AJ869" s="76" t="s">
        <v>36</v>
      </c>
      <c r="AK869" t="str">
        <f>_xlfn.CONCAT(PlayerList[[#This Row],[First Name]]," ",PlayerList[[#This Row],[Surname]])</f>
        <v>Joy Jiayi Gao</v>
      </c>
      <c r="AM869" s="71">
        <f>PlayerList[[#This Row],[Code]]*1</f>
        <v>17042</v>
      </c>
      <c r="AN869" s="71" t="str">
        <f>VLOOKUP(PlayerList[[#This Row],[NZCF ID]],$AP$2:$AQ$3850,2,FALSE)</f>
        <v>F</v>
      </c>
      <c r="AP869" s="71">
        <v>15872</v>
      </c>
      <c r="AQ869" s="71" t="s">
        <v>29</v>
      </c>
    </row>
    <row r="870" spans="13:43" x14ac:dyDescent="0.3">
      <c r="M870" s="75">
        <v>18119</v>
      </c>
      <c r="N870" s="72" t="s">
        <v>1284</v>
      </c>
      <c r="O870" s="72" t="s">
        <v>120</v>
      </c>
      <c r="P870" s="73" t="s">
        <v>885</v>
      </c>
      <c r="Q870" s="74">
        <v>2009</v>
      </c>
      <c r="R870" s="73" t="s">
        <v>135</v>
      </c>
      <c r="S870" s="72"/>
      <c r="T870" s="77" t="s">
        <v>34</v>
      </c>
      <c r="U870" s="76" t="s">
        <v>35</v>
      </c>
      <c r="V870" s="77" t="s">
        <v>36</v>
      </c>
      <c r="W870" s="77" t="s">
        <v>36</v>
      </c>
      <c r="X870" s="77" t="s">
        <v>37</v>
      </c>
      <c r="Y870" s="78" t="s">
        <v>38</v>
      </c>
      <c r="Z870" s="72"/>
      <c r="AA870" s="77">
        <v>1065</v>
      </c>
      <c r="AB870" s="76" t="s">
        <v>35</v>
      </c>
      <c r="AC870" s="77" t="s">
        <v>36</v>
      </c>
      <c r="AD870" s="77" t="s">
        <v>36</v>
      </c>
      <c r="AE870" s="77">
        <v>210</v>
      </c>
      <c r="AF870" s="78" t="s">
        <v>84</v>
      </c>
      <c r="AG870" s="72"/>
      <c r="AH870" s="77">
        <v>4319770</v>
      </c>
      <c r="AI870" s="76" t="s">
        <v>52</v>
      </c>
      <c r="AJ870" s="76" t="s">
        <v>36</v>
      </c>
      <c r="AK870" t="str">
        <f>_xlfn.CONCAT(PlayerList[[#This Row],[First Name]]," ",PlayerList[[#This Row],[Surname]])</f>
        <v>Ryan Gao</v>
      </c>
      <c r="AM870" s="71">
        <f>PlayerList[[#This Row],[Code]]*1</f>
        <v>18119</v>
      </c>
      <c r="AN870" s="71" t="str">
        <f>VLOOKUP(PlayerList[[#This Row],[NZCF ID]],$AP$2:$AQ$3850,2,FALSE)</f>
        <v>M</v>
      </c>
      <c r="AP870" s="71">
        <v>17042</v>
      </c>
      <c r="AQ870" s="71" t="s">
        <v>45</v>
      </c>
    </row>
    <row r="871" spans="13:43" x14ac:dyDescent="0.3">
      <c r="M871" s="75">
        <v>18678</v>
      </c>
      <c r="N871" s="72" t="s">
        <v>1284</v>
      </c>
      <c r="O871" s="72" t="s">
        <v>794</v>
      </c>
      <c r="P871" s="73" t="s">
        <v>33</v>
      </c>
      <c r="Q871" s="74">
        <v>2009</v>
      </c>
      <c r="R871" s="73" t="s">
        <v>135</v>
      </c>
      <c r="S871" s="72"/>
      <c r="T871" s="77" t="s">
        <v>34</v>
      </c>
      <c r="U871" s="76" t="s">
        <v>35</v>
      </c>
      <c r="V871" s="77" t="s">
        <v>36</v>
      </c>
      <c r="W871" s="77" t="s">
        <v>36</v>
      </c>
      <c r="X871" s="77" t="s">
        <v>37</v>
      </c>
      <c r="Y871" s="78" t="s">
        <v>38</v>
      </c>
      <c r="Z871" s="72"/>
      <c r="AA871" s="77">
        <v>595</v>
      </c>
      <c r="AB871" s="76" t="s">
        <v>50</v>
      </c>
      <c r="AC871" s="77" t="s">
        <v>36</v>
      </c>
      <c r="AD871" s="77" t="s">
        <v>36</v>
      </c>
      <c r="AE871" s="77">
        <v>6</v>
      </c>
      <c r="AF871" s="78" t="s">
        <v>51</v>
      </c>
      <c r="AG871" s="72"/>
      <c r="AH871" s="77">
        <v>4320697</v>
      </c>
      <c r="AI871" s="76" t="s">
        <v>52</v>
      </c>
      <c r="AJ871" s="76" t="s">
        <v>36</v>
      </c>
      <c r="AK871" t="str">
        <f>_xlfn.CONCAT(PlayerList[[#This Row],[First Name]]," ",PlayerList[[#This Row],[Surname]])</f>
        <v>Tony Gao</v>
      </c>
      <c r="AM871" s="71">
        <f>PlayerList[[#This Row],[Code]]*1</f>
        <v>18678</v>
      </c>
      <c r="AN871" s="71" t="str">
        <f>VLOOKUP(PlayerList[[#This Row],[NZCF ID]],$AP$2:$AQ$3850,2,FALSE)</f>
        <v>M</v>
      </c>
      <c r="AP871" s="71">
        <v>18119</v>
      </c>
      <c r="AQ871" s="71" t="s">
        <v>29</v>
      </c>
    </row>
    <row r="872" spans="13:43" x14ac:dyDescent="0.3">
      <c r="M872" s="75">
        <v>10002</v>
      </c>
      <c r="N872" s="72" t="s">
        <v>1286</v>
      </c>
      <c r="O872" s="72" t="s">
        <v>1287</v>
      </c>
      <c r="P872" s="73" t="s">
        <v>167</v>
      </c>
      <c r="Q872" s="74">
        <v>1952</v>
      </c>
      <c r="R872" s="73" t="s">
        <v>119</v>
      </c>
      <c r="S872" s="72"/>
      <c r="T872" s="77">
        <v>2199</v>
      </c>
      <c r="U872" s="76" t="s">
        <v>35</v>
      </c>
      <c r="V872" s="77" t="s">
        <v>36</v>
      </c>
      <c r="W872" s="77" t="s">
        <v>36</v>
      </c>
      <c r="X872" s="77">
        <v>1339</v>
      </c>
      <c r="Y872" s="78" t="s">
        <v>60</v>
      </c>
      <c r="Z872" s="72"/>
      <c r="AA872" s="77">
        <v>2184</v>
      </c>
      <c r="AB872" s="76" t="s">
        <v>35</v>
      </c>
      <c r="AC872" s="77" t="s">
        <v>36</v>
      </c>
      <c r="AD872" s="77" t="s">
        <v>36</v>
      </c>
      <c r="AE872" s="77">
        <v>846</v>
      </c>
      <c r="AF872" s="78" t="s">
        <v>39</v>
      </c>
      <c r="AG872" s="72"/>
      <c r="AH872" s="77">
        <v>4300122</v>
      </c>
      <c r="AI872" s="76" t="s">
        <v>52</v>
      </c>
      <c r="AJ872" s="76" t="s">
        <v>1026</v>
      </c>
      <c r="AK872" t="str">
        <f>_xlfn.CONCAT(PlayerList[[#This Row],[First Name]]," ",PlayerList[[#This Row],[Surname]])</f>
        <v>Paul A Garbett</v>
      </c>
      <c r="AM872" s="71">
        <f>PlayerList[[#This Row],[Code]]*1</f>
        <v>10002</v>
      </c>
      <c r="AN872" s="71" t="str">
        <f>VLOOKUP(PlayerList[[#This Row],[NZCF ID]],$AP$2:$AQ$3850,2,FALSE)</f>
        <v>M</v>
      </c>
      <c r="AP872" s="71">
        <v>18678</v>
      </c>
      <c r="AQ872" s="71" t="s">
        <v>29</v>
      </c>
    </row>
    <row r="873" spans="13:43" x14ac:dyDescent="0.3">
      <c r="M873" s="75">
        <v>22949</v>
      </c>
      <c r="N873" s="72" t="s">
        <v>1289</v>
      </c>
      <c r="O873" s="72" t="s">
        <v>325</v>
      </c>
      <c r="P873" s="73" t="s">
        <v>161</v>
      </c>
      <c r="Q873" s="74">
        <v>2011</v>
      </c>
      <c r="R873" s="73" t="s">
        <v>135</v>
      </c>
      <c r="S873" s="72"/>
      <c r="T873" s="77" t="s">
        <v>34</v>
      </c>
      <c r="U873" s="76" t="s">
        <v>35</v>
      </c>
      <c r="V873" s="77" t="s">
        <v>36</v>
      </c>
      <c r="W873" s="77" t="s">
        <v>36</v>
      </c>
      <c r="X873" s="77" t="s">
        <v>37</v>
      </c>
      <c r="Y873" s="78" t="s">
        <v>38</v>
      </c>
      <c r="Z873" s="72"/>
      <c r="AA873" s="77">
        <v>804</v>
      </c>
      <c r="AB873" s="76" t="s">
        <v>50</v>
      </c>
      <c r="AC873" s="77">
        <v>1</v>
      </c>
      <c r="AD873" s="77">
        <v>6</v>
      </c>
      <c r="AE873" s="77">
        <v>6</v>
      </c>
      <c r="AF873" s="78" t="s">
        <v>4167</v>
      </c>
      <c r="AG873" s="72"/>
      <c r="AH873" s="77" t="s">
        <v>69</v>
      </c>
      <c r="AI873" s="76" t="s">
        <v>52</v>
      </c>
      <c r="AJ873" s="76" t="s">
        <v>36</v>
      </c>
      <c r="AK873" t="str">
        <f>_xlfn.CONCAT(PlayerList[[#This Row],[First Name]]," ",PlayerList[[#This Row],[Surname]])</f>
        <v>Felix Gardner</v>
      </c>
      <c r="AM873" s="71">
        <f>PlayerList[[#This Row],[Code]]*1</f>
        <v>22949</v>
      </c>
      <c r="AN873" s="71" t="str">
        <f>VLOOKUP(PlayerList[[#This Row],[NZCF ID]],$AP$2:$AQ$3850,2,FALSE)</f>
        <v>M</v>
      </c>
      <c r="AP873" s="71">
        <v>10002</v>
      </c>
      <c r="AQ873" s="71" t="s">
        <v>29</v>
      </c>
    </row>
    <row r="874" spans="13:43" x14ac:dyDescent="0.3">
      <c r="M874" s="75">
        <v>18655</v>
      </c>
      <c r="N874" s="72" t="s">
        <v>1290</v>
      </c>
      <c r="O874" s="72" t="s">
        <v>271</v>
      </c>
      <c r="P874" s="73" t="s">
        <v>252</v>
      </c>
      <c r="Q874" s="74">
        <v>2013</v>
      </c>
      <c r="R874" s="73" t="s">
        <v>135</v>
      </c>
      <c r="S874" s="72"/>
      <c r="T874" s="77">
        <v>542</v>
      </c>
      <c r="U874" s="76" t="s">
        <v>35</v>
      </c>
      <c r="V874" s="77">
        <v>1</v>
      </c>
      <c r="W874" s="77">
        <v>3</v>
      </c>
      <c r="X874" s="77">
        <v>39</v>
      </c>
      <c r="Y874" s="78" t="s">
        <v>4167</v>
      </c>
      <c r="Z874" s="72"/>
      <c r="AA874" s="77">
        <v>625</v>
      </c>
      <c r="AB874" s="76" t="s">
        <v>50</v>
      </c>
      <c r="AC874" s="77">
        <v>1</v>
      </c>
      <c r="AD874" s="77">
        <v>1</v>
      </c>
      <c r="AE874" s="77">
        <v>13</v>
      </c>
      <c r="AF874" s="78" t="s">
        <v>4167</v>
      </c>
      <c r="AG874" s="72"/>
      <c r="AH874" s="77">
        <v>4320700</v>
      </c>
      <c r="AI874" s="76" t="s">
        <v>52</v>
      </c>
      <c r="AJ874" s="76" t="s">
        <v>36</v>
      </c>
      <c r="AK874" t="str">
        <f>_xlfn.CONCAT(PlayerList[[#This Row],[First Name]]," ",PlayerList[[#This Row],[Surname]])</f>
        <v>Anish Garg</v>
      </c>
      <c r="AM874" s="71">
        <f>PlayerList[[#This Row],[Code]]*1</f>
        <v>18655</v>
      </c>
      <c r="AN874" s="71" t="str">
        <f>VLOOKUP(PlayerList[[#This Row],[NZCF ID]],$AP$2:$AQ$3850,2,FALSE)</f>
        <v>M</v>
      </c>
      <c r="AP874" s="71">
        <v>22949</v>
      </c>
      <c r="AQ874" s="71" t="s">
        <v>29</v>
      </c>
    </row>
    <row r="875" spans="13:43" x14ac:dyDescent="0.3">
      <c r="M875" s="75">
        <v>18656</v>
      </c>
      <c r="N875" s="72" t="s">
        <v>1290</v>
      </c>
      <c r="O875" s="72" t="s">
        <v>1291</v>
      </c>
      <c r="P875" s="73" t="s">
        <v>252</v>
      </c>
      <c r="Q875" s="74">
        <v>2008</v>
      </c>
      <c r="R875" s="73" t="s">
        <v>135</v>
      </c>
      <c r="S875" s="72"/>
      <c r="T875" s="77">
        <v>1086</v>
      </c>
      <c r="U875" s="76" t="s">
        <v>35</v>
      </c>
      <c r="V875" s="77">
        <v>1</v>
      </c>
      <c r="W875" s="77">
        <v>5</v>
      </c>
      <c r="X875" s="77">
        <v>51</v>
      </c>
      <c r="Y875" s="78" t="s">
        <v>4167</v>
      </c>
      <c r="Z875" s="72"/>
      <c r="AA875" s="77">
        <v>792</v>
      </c>
      <c r="AB875" s="76" t="s">
        <v>50</v>
      </c>
      <c r="AC875" s="77">
        <v>1</v>
      </c>
      <c r="AD875" s="77">
        <v>1</v>
      </c>
      <c r="AE875" s="77">
        <v>18</v>
      </c>
      <c r="AF875" s="78" t="s">
        <v>4167</v>
      </c>
      <c r="AG875" s="72"/>
      <c r="AH875" s="77">
        <v>4320719</v>
      </c>
      <c r="AI875" s="76" t="s">
        <v>52</v>
      </c>
      <c r="AJ875" s="76" t="s">
        <v>36</v>
      </c>
      <c r="AK875" t="str">
        <f>_xlfn.CONCAT(PlayerList[[#This Row],[First Name]]," ",PlayerList[[#This Row],[Surname]])</f>
        <v>Arush Garg</v>
      </c>
      <c r="AM875" s="71">
        <f>PlayerList[[#This Row],[Code]]*1</f>
        <v>18656</v>
      </c>
      <c r="AN875" s="71" t="str">
        <f>VLOOKUP(PlayerList[[#This Row],[NZCF ID]],$AP$2:$AQ$3850,2,FALSE)</f>
        <v>M</v>
      </c>
      <c r="AP875" s="71">
        <v>18655</v>
      </c>
      <c r="AQ875" s="71" t="s">
        <v>29</v>
      </c>
    </row>
    <row r="876" spans="13:43" x14ac:dyDescent="0.3">
      <c r="M876" s="75">
        <v>19985</v>
      </c>
      <c r="N876" s="72" t="s">
        <v>1290</v>
      </c>
      <c r="O876" s="72" t="s">
        <v>1292</v>
      </c>
      <c r="P876" s="73" t="s">
        <v>178</v>
      </c>
      <c r="Q876" s="74">
        <v>2014</v>
      </c>
      <c r="R876" s="73" t="s">
        <v>135</v>
      </c>
      <c r="S876" s="72"/>
      <c r="T876" s="77">
        <v>911</v>
      </c>
      <c r="U876" s="76" t="s">
        <v>50</v>
      </c>
      <c r="V876" s="77" t="s">
        <v>36</v>
      </c>
      <c r="W876" s="77" t="s">
        <v>36</v>
      </c>
      <c r="X876" s="77">
        <v>15</v>
      </c>
      <c r="Y876" s="78" t="s">
        <v>150</v>
      </c>
      <c r="Z876" s="72"/>
      <c r="AA876" s="77">
        <v>791</v>
      </c>
      <c r="AB876" s="76" t="s">
        <v>50</v>
      </c>
      <c r="AC876" s="77" t="s">
        <v>36</v>
      </c>
      <c r="AD876" s="77" t="s">
        <v>36</v>
      </c>
      <c r="AE876" s="77">
        <v>16</v>
      </c>
      <c r="AF876" s="78" t="s">
        <v>39</v>
      </c>
      <c r="AG876" s="72"/>
      <c r="AH876" s="77">
        <v>4325974</v>
      </c>
      <c r="AI876" s="76" t="s">
        <v>52</v>
      </c>
      <c r="AJ876" s="76" t="s">
        <v>36</v>
      </c>
      <c r="AK876" t="str">
        <f>_xlfn.CONCAT(PlayerList[[#This Row],[First Name]]," ",PlayerList[[#This Row],[Surname]])</f>
        <v>Suvit Garg</v>
      </c>
      <c r="AM876" s="71">
        <f>PlayerList[[#This Row],[Code]]*1</f>
        <v>19985</v>
      </c>
      <c r="AN876" s="71" t="str">
        <f>VLOOKUP(PlayerList[[#This Row],[NZCF ID]],$AP$2:$AQ$3850,2,FALSE)</f>
        <v>M</v>
      </c>
      <c r="AP876" s="71">
        <v>18656</v>
      </c>
      <c r="AQ876" s="71" t="s">
        <v>29</v>
      </c>
    </row>
    <row r="877" spans="13:43" x14ac:dyDescent="0.3">
      <c r="M877" s="75">
        <v>22924</v>
      </c>
      <c r="N877" s="72" t="s">
        <v>1290</v>
      </c>
      <c r="O877" s="72" t="s">
        <v>370</v>
      </c>
      <c r="P877" s="73" t="s">
        <v>33</v>
      </c>
      <c r="Q877" s="74">
        <v>2014</v>
      </c>
      <c r="R877" s="73" t="s">
        <v>135</v>
      </c>
      <c r="S877" s="72"/>
      <c r="T877" s="77" t="s">
        <v>34</v>
      </c>
      <c r="U877" s="76" t="s">
        <v>35</v>
      </c>
      <c r="V877" s="77" t="s">
        <v>36</v>
      </c>
      <c r="W877" s="77" t="s">
        <v>36</v>
      </c>
      <c r="X877" s="77" t="s">
        <v>37</v>
      </c>
      <c r="Y877" s="78" t="s">
        <v>38</v>
      </c>
      <c r="Z877" s="72"/>
      <c r="AA877" s="77">
        <v>639</v>
      </c>
      <c r="AB877" s="76" t="s">
        <v>50</v>
      </c>
      <c r="AC877" s="77">
        <v>1</v>
      </c>
      <c r="AD877" s="77">
        <v>6</v>
      </c>
      <c r="AE877" s="77">
        <v>6</v>
      </c>
      <c r="AF877" s="78" t="s">
        <v>4167</v>
      </c>
      <c r="AG877" s="72"/>
      <c r="AH877" s="77">
        <v>4333349</v>
      </c>
      <c r="AI877" s="76" t="s">
        <v>52</v>
      </c>
      <c r="AJ877" s="76" t="s">
        <v>36</v>
      </c>
      <c r="AK877" t="str">
        <f>_xlfn.CONCAT(PlayerList[[#This Row],[First Name]]," ",PlayerList[[#This Row],[Surname]])</f>
        <v>Vihaan Garg</v>
      </c>
      <c r="AM877" s="71">
        <f>PlayerList[[#This Row],[Code]]*1</f>
        <v>22924</v>
      </c>
      <c r="AN877" s="71" t="str">
        <f>VLOOKUP(PlayerList[[#This Row],[NZCF ID]],$AP$2:$AQ$3850,2,FALSE)</f>
        <v>M</v>
      </c>
      <c r="AP877" s="71">
        <v>19985</v>
      </c>
      <c r="AQ877" s="71" t="s">
        <v>29</v>
      </c>
    </row>
    <row r="878" spans="13:43" x14ac:dyDescent="0.3">
      <c r="M878" s="75">
        <v>19559</v>
      </c>
      <c r="N878" s="72" t="s">
        <v>1293</v>
      </c>
      <c r="O878" s="72" t="s">
        <v>458</v>
      </c>
      <c r="P878" s="73" t="s">
        <v>33</v>
      </c>
      <c r="Q878" s="74">
        <v>2010</v>
      </c>
      <c r="R878" s="73" t="s">
        <v>135</v>
      </c>
      <c r="S878" s="72"/>
      <c r="T878" s="77" t="s">
        <v>34</v>
      </c>
      <c r="U878" s="76" t="s">
        <v>35</v>
      </c>
      <c r="V878" s="77" t="s">
        <v>36</v>
      </c>
      <c r="W878" s="77" t="s">
        <v>36</v>
      </c>
      <c r="X878" s="77" t="s">
        <v>37</v>
      </c>
      <c r="Y878" s="78" t="s">
        <v>38</v>
      </c>
      <c r="Z878" s="72"/>
      <c r="AA878" s="77">
        <v>419</v>
      </c>
      <c r="AB878" s="76" t="s">
        <v>50</v>
      </c>
      <c r="AC878" s="77" t="s">
        <v>36</v>
      </c>
      <c r="AD878" s="77" t="s">
        <v>36</v>
      </c>
      <c r="AE878" s="77">
        <v>6</v>
      </c>
      <c r="AF878" s="78" t="s">
        <v>281</v>
      </c>
      <c r="AG878" s="72"/>
      <c r="AH878" s="77">
        <v>4324510</v>
      </c>
      <c r="AI878" s="76" t="s">
        <v>52</v>
      </c>
      <c r="AJ878" s="76" t="s">
        <v>36</v>
      </c>
      <c r="AK878" t="str">
        <f>_xlfn.CONCAT(PlayerList[[#This Row],[First Name]]," ",PlayerList[[#This Row],[Surname]])</f>
        <v>Charlie Gatenby</v>
      </c>
      <c r="AM878" s="71">
        <f>PlayerList[[#This Row],[Code]]*1</f>
        <v>19559</v>
      </c>
      <c r="AN878" s="71" t="str">
        <f>VLOOKUP(PlayerList[[#This Row],[NZCF ID]],$AP$2:$AQ$3850,2,FALSE)</f>
        <v>M</v>
      </c>
      <c r="AP878" s="71">
        <v>22924</v>
      </c>
      <c r="AQ878" s="71" t="s">
        <v>29</v>
      </c>
    </row>
    <row r="879" spans="13:43" x14ac:dyDescent="0.3">
      <c r="M879" s="75">
        <v>14948</v>
      </c>
      <c r="N879" s="72" t="s">
        <v>1294</v>
      </c>
      <c r="O879" s="72" t="s">
        <v>4262</v>
      </c>
      <c r="P879" s="73" t="s">
        <v>252</v>
      </c>
      <c r="Q879" s="74">
        <v>2002</v>
      </c>
      <c r="R879" s="73" t="s">
        <v>35</v>
      </c>
      <c r="S879" s="72"/>
      <c r="T879" s="77" t="s">
        <v>34</v>
      </c>
      <c r="U879" s="76" t="s">
        <v>35</v>
      </c>
      <c r="V879" s="77" t="s">
        <v>36</v>
      </c>
      <c r="W879" s="77" t="s">
        <v>36</v>
      </c>
      <c r="X879" s="77" t="s">
        <v>37</v>
      </c>
      <c r="Y879" s="78" t="s">
        <v>38</v>
      </c>
      <c r="Z879" s="72"/>
      <c r="AA879" s="77">
        <v>844</v>
      </c>
      <c r="AB879" s="76" t="s">
        <v>35</v>
      </c>
      <c r="AC879" s="77" t="s">
        <v>36</v>
      </c>
      <c r="AD879" s="77" t="s">
        <v>36</v>
      </c>
      <c r="AE879" s="77">
        <v>53</v>
      </c>
      <c r="AF879" s="78" t="s">
        <v>583</v>
      </c>
      <c r="AG879" s="72"/>
      <c r="AH879" s="77">
        <v>4306546</v>
      </c>
      <c r="AI879" s="76" t="s">
        <v>52</v>
      </c>
      <c r="AJ879" s="76" t="s">
        <v>36</v>
      </c>
      <c r="AK879" t="str">
        <f>_xlfn.CONCAT(PlayerList[[#This Row],[First Name]]," ",PlayerList[[#This Row],[Surname]])</f>
        <v>Anusha Gaundar</v>
      </c>
      <c r="AM879" s="71">
        <f>PlayerList[[#This Row],[Code]]*1</f>
        <v>14948</v>
      </c>
      <c r="AN879" s="71" t="str">
        <f>VLOOKUP(PlayerList[[#This Row],[NZCF ID]],$AP$2:$AQ$3850,2,FALSE)</f>
        <v>F</v>
      </c>
      <c r="AP879" s="71">
        <v>19559</v>
      </c>
      <c r="AQ879" s="71" t="s">
        <v>29</v>
      </c>
    </row>
    <row r="880" spans="13:43" x14ac:dyDescent="0.3">
      <c r="M880" s="75">
        <v>14943</v>
      </c>
      <c r="N880" s="72" t="s">
        <v>1294</v>
      </c>
      <c r="O880" s="72" t="s">
        <v>4263</v>
      </c>
      <c r="P880" s="73" t="s">
        <v>252</v>
      </c>
      <c r="Q880" s="74">
        <v>2004</v>
      </c>
      <c r="R880" s="73" t="s">
        <v>35</v>
      </c>
      <c r="S880" s="72"/>
      <c r="T880" s="77" t="s">
        <v>34</v>
      </c>
      <c r="U880" s="76" t="s">
        <v>35</v>
      </c>
      <c r="V880" s="77" t="s">
        <v>36</v>
      </c>
      <c r="W880" s="77" t="s">
        <v>36</v>
      </c>
      <c r="X880" s="77" t="s">
        <v>37</v>
      </c>
      <c r="Y880" s="78" t="s">
        <v>38</v>
      </c>
      <c r="Z880" s="72"/>
      <c r="AA880" s="77">
        <v>940</v>
      </c>
      <c r="AB880" s="76" t="s">
        <v>35</v>
      </c>
      <c r="AC880" s="77" t="s">
        <v>36</v>
      </c>
      <c r="AD880" s="77" t="s">
        <v>36</v>
      </c>
      <c r="AE880" s="77">
        <v>102</v>
      </c>
      <c r="AF880" s="78" t="s">
        <v>1045</v>
      </c>
      <c r="AG880" s="72"/>
      <c r="AH880" s="77">
        <v>4304918</v>
      </c>
      <c r="AI880" s="76" t="s">
        <v>52</v>
      </c>
      <c r="AJ880" s="76" t="s">
        <v>36</v>
      </c>
      <c r="AK880" t="str">
        <f>_xlfn.CONCAT(PlayerList[[#This Row],[First Name]]," ",PlayerList[[#This Row],[Surname]])</f>
        <v>Arav Gaundar</v>
      </c>
      <c r="AM880" s="71">
        <f>PlayerList[[#This Row],[Code]]*1</f>
        <v>14943</v>
      </c>
      <c r="AN880" s="71" t="str">
        <f>VLOOKUP(PlayerList[[#This Row],[NZCF ID]],$AP$2:$AQ$3850,2,FALSE)</f>
        <v>M</v>
      </c>
      <c r="AP880" s="71">
        <v>14948</v>
      </c>
      <c r="AQ880" s="71" t="s">
        <v>45</v>
      </c>
    </row>
    <row r="881" spans="13:43" x14ac:dyDescent="0.3">
      <c r="M881" s="75">
        <v>14942</v>
      </c>
      <c r="N881" s="72" t="s">
        <v>1294</v>
      </c>
      <c r="O881" s="72" t="s">
        <v>1295</v>
      </c>
      <c r="P881" s="73" t="s">
        <v>252</v>
      </c>
      <c r="Q881" s="74">
        <v>2001</v>
      </c>
      <c r="R881" s="73" t="s">
        <v>35</v>
      </c>
      <c r="S881" s="72"/>
      <c r="T881" s="77" t="s">
        <v>34</v>
      </c>
      <c r="U881" s="76" t="s">
        <v>35</v>
      </c>
      <c r="V881" s="77" t="s">
        <v>36</v>
      </c>
      <c r="W881" s="77" t="s">
        <v>36</v>
      </c>
      <c r="X881" s="77" t="s">
        <v>37</v>
      </c>
      <c r="Y881" s="78" t="s">
        <v>38</v>
      </c>
      <c r="Z881" s="72"/>
      <c r="AA881" s="77">
        <v>1219</v>
      </c>
      <c r="AB881" s="76" t="s">
        <v>35</v>
      </c>
      <c r="AC881" s="77" t="s">
        <v>36</v>
      </c>
      <c r="AD881" s="77" t="s">
        <v>36</v>
      </c>
      <c r="AE881" s="77">
        <v>91</v>
      </c>
      <c r="AF881" s="78" t="s">
        <v>209</v>
      </c>
      <c r="AG881" s="72"/>
      <c r="AH881" s="77">
        <v>4304926</v>
      </c>
      <c r="AI881" s="76" t="s">
        <v>52</v>
      </c>
      <c r="AJ881" s="76" t="s">
        <v>36</v>
      </c>
      <c r="AK881" t="str">
        <f>_xlfn.CONCAT(PlayerList[[#This Row],[First Name]]," ",PlayerList[[#This Row],[Surname]])</f>
        <v>Arul Gaundar</v>
      </c>
      <c r="AM881" s="71">
        <f>PlayerList[[#This Row],[Code]]*1</f>
        <v>14942</v>
      </c>
      <c r="AN881" s="71" t="str">
        <f>VLOOKUP(PlayerList[[#This Row],[NZCF ID]],$AP$2:$AQ$3850,2,FALSE)</f>
        <v>M</v>
      </c>
      <c r="AP881" s="71">
        <v>14943</v>
      </c>
      <c r="AQ881" s="71" t="s">
        <v>29</v>
      </c>
    </row>
    <row r="882" spans="13:43" x14ac:dyDescent="0.3">
      <c r="M882" s="75">
        <v>22866</v>
      </c>
      <c r="N882" s="72" t="s">
        <v>4264</v>
      </c>
      <c r="O882" s="72" t="s">
        <v>4265</v>
      </c>
      <c r="P882" s="73" t="s">
        <v>3204</v>
      </c>
      <c r="Q882" s="74">
        <v>2013</v>
      </c>
      <c r="R882" s="73" t="s">
        <v>135</v>
      </c>
      <c r="S882" s="72"/>
      <c r="T882" s="77">
        <v>1370</v>
      </c>
      <c r="U882" s="76" t="s">
        <v>50</v>
      </c>
      <c r="V882" s="77">
        <v>2</v>
      </c>
      <c r="W882" s="77">
        <v>11</v>
      </c>
      <c r="X882" s="77">
        <v>11</v>
      </c>
      <c r="Y882" s="78" t="s">
        <v>4167</v>
      </c>
      <c r="Z882" s="72"/>
      <c r="AA882" s="77">
        <v>1083</v>
      </c>
      <c r="AB882" s="76" t="s">
        <v>50</v>
      </c>
      <c r="AC882" s="77">
        <v>1</v>
      </c>
      <c r="AD882" s="77">
        <v>6</v>
      </c>
      <c r="AE882" s="77">
        <v>6</v>
      </c>
      <c r="AF882" s="78" t="s">
        <v>4167</v>
      </c>
      <c r="AG882" s="72"/>
      <c r="AH882" s="77">
        <v>4332644</v>
      </c>
      <c r="AI882" s="76" t="s">
        <v>52</v>
      </c>
      <c r="AJ882" s="76" t="s">
        <v>36</v>
      </c>
      <c r="AK882" t="str">
        <f>_xlfn.CONCAT(PlayerList[[#This Row],[First Name]]," ",PlayerList[[#This Row],[Surname]])</f>
        <v>Shashank Gavini</v>
      </c>
      <c r="AM882" s="71">
        <f>PlayerList[[#This Row],[Code]]*1</f>
        <v>22866</v>
      </c>
      <c r="AN882" s="71" t="str">
        <f>VLOOKUP(PlayerList[[#This Row],[NZCF ID]],$AP$2:$AQ$3850,2,FALSE)</f>
        <v>M</v>
      </c>
      <c r="AP882" s="71">
        <v>14942</v>
      </c>
      <c r="AQ882" s="71" t="s">
        <v>29</v>
      </c>
    </row>
    <row r="883" spans="13:43" x14ac:dyDescent="0.3">
      <c r="M883" s="75">
        <v>18171</v>
      </c>
      <c r="N883" s="72" t="s">
        <v>1296</v>
      </c>
      <c r="O883" s="72" t="s">
        <v>489</v>
      </c>
      <c r="P883" s="73" t="s">
        <v>74</v>
      </c>
      <c r="Q883" s="74">
        <v>1989</v>
      </c>
      <c r="R883" s="73" t="s">
        <v>35</v>
      </c>
      <c r="S883" s="72"/>
      <c r="T883" s="77">
        <v>1530</v>
      </c>
      <c r="U883" s="76" t="s">
        <v>35</v>
      </c>
      <c r="V883" s="77">
        <v>1</v>
      </c>
      <c r="W883" s="77">
        <v>5</v>
      </c>
      <c r="X883" s="77">
        <v>46</v>
      </c>
      <c r="Y883" s="78" t="s">
        <v>4167</v>
      </c>
      <c r="Z883" s="72"/>
      <c r="AA883" s="77">
        <v>1295</v>
      </c>
      <c r="AB883" s="76" t="s">
        <v>35</v>
      </c>
      <c r="AC883" s="77" t="s">
        <v>36</v>
      </c>
      <c r="AD883" s="77" t="s">
        <v>36</v>
      </c>
      <c r="AE883" s="77">
        <v>35</v>
      </c>
      <c r="AF883" s="78" t="s">
        <v>39</v>
      </c>
      <c r="AG883" s="72"/>
      <c r="AH883" s="77">
        <v>4317572</v>
      </c>
      <c r="AI883" s="76" t="s">
        <v>52</v>
      </c>
      <c r="AJ883" s="76" t="s">
        <v>36</v>
      </c>
      <c r="AK883" t="str">
        <f>_xlfn.CONCAT(PlayerList[[#This Row],[First Name]]," ",PlayerList[[#This Row],[Surname]])</f>
        <v>Alan Gaynor</v>
      </c>
      <c r="AM883" s="71">
        <f>PlayerList[[#This Row],[Code]]*1</f>
        <v>18171</v>
      </c>
      <c r="AN883" s="71" t="str">
        <f>VLOOKUP(PlayerList[[#This Row],[NZCF ID]],$AP$2:$AQ$3850,2,FALSE)</f>
        <v>M</v>
      </c>
      <c r="AP883" s="71">
        <v>22866</v>
      </c>
      <c r="AQ883" s="71" t="s">
        <v>29</v>
      </c>
    </row>
    <row r="884" spans="13:43" x14ac:dyDescent="0.3">
      <c r="M884" s="75">
        <v>17502</v>
      </c>
      <c r="N884" s="72" t="s">
        <v>1297</v>
      </c>
      <c r="O884" s="72" t="s">
        <v>139</v>
      </c>
      <c r="P884" s="73" t="s">
        <v>258</v>
      </c>
      <c r="Q884" s="74">
        <v>2011</v>
      </c>
      <c r="R884" s="73" t="s">
        <v>135</v>
      </c>
      <c r="S884" s="72"/>
      <c r="T884" s="77" t="s">
        <v>34</v>
      </c>
      <c r="U884" s="76" t="s">
        <v>35</v>
      </c>
      <c r="V884" s="77" t="s">
        <v>36</v>
      </c>
      <c r="W884" s="77" t="s">
        <v>36</v>
      </c>
      <c r="X884" s="77" t="s">
        <v>37</v>
      </c>
      <c r="Y884" s="78" t="s">
        <v>38</v>
      </c>
      <c r="Z884" s="72"/>
      <c r="AA884" s="77">
        <v>445</v>
      </c>
      <c r="AB884" s="76" t="s">
        <v>35</v>
      </c>
      <c r="AC884" s="77" t="s">
        <v>36</v>
      </c>
      <c r="AD884" s="77" t="s">
        <v>36</v>
      </c>
      <c r="AE884" s="77">
        <v>23</v>
      </c>
      <c r="AF884" s="78" t="s">
        <v>209</v>
      </c>
      <c r="AG884" s="72"/>
      <c r="AH884" s="77">
        <v>4313747</v>
      </c>
      <c r="AI884" s="76" t="s">
        <v>52</v>
      </c>
      <c r="AJ884" s="76" t="s">
        <v>36</v>
      </c>
      <c r="AK884" t="str">
        <f>_xlfn.CONCAT(PlayerList[[#This Row],[First Name]]," ",PlayerList[[#This Row],[Surname]])</f>
        <v>James Ge</v>
      </c>
      <c r="AM884" s="71">
        <f>PlayerList[[#This Row],[Code]]*1</f>
        <v>17502</v>
      </c>
      <c r="AN884" s="71" t="str">
        <f>VLOOKUP(PlayerList[[#This Row],[NZCF ID]],$AP$2:$AQ$3850,2,FALSE)</f>
        <v>M</v>
      </c>
      <c r="AP884" s="71">
        <v>18171</v>
      </c>
      <c r="AQ884" s="71" t="s">
        <v>29</v>
      </c>
    </row>
    <row r="885" spans="13:43" x14ac:dyDescent="0.3">
      <c r="M885" s="75">
        <v>22907</v>
      </c>
      <c r="N885" s="72" t="s">
        <v>1297</v>
      </c>
      <c r="O885" s="72" t="s">
        <v>1218</v>
      </c>
      <c r="P885" s="73" t="s">
        <v>74</v>
      </c>
      <c r="Q885" s="74">
        <v>2018</v>
      </c>
      <c r="R885" s="73" t="s">
        <v>135</v>
      </c>
      <c r="S885" s="72"/>
      <c r="T885" s="77" t="s">
        <v>34</v>
      </c>
      <c r="U885" s="76" t="s">
        <v>35</v>
      </c>
      <c r="V885" s="77" t="s">
        <v>36</v>
      </c>
      <c r="W885" s="77" t="s">
        <v>36</v>
      </c>
      <c r="X885" s="77" t="s">
        <v>37</v>
      </c>
      <c r="Y885" s="78" t="s">
        <v>38</v>
      </c>
      <c r="Z885" s="72"/>
      <c r="AA885" s="77">
        <v>400</v>
      </c>
      <c r="AB885" s="76" t="s">
        <v>50</v>
      </c>
      <c r="AC885" s="77">
        <v>1</v>
      </c>
      <c r="AD885" s="77">
        <v>6</v>
      </c>
      <c r="AE885" s="77">
        <v>6</v>
      </c>
      <c r="AF885" s="78" t="s">
        <v>4167</v>
      </c>
      <c r="AG885" s="72"/>
      <c r="AH885" s="77" t="s">
        <v>69</v>
      </c>
      <c r="AI885" s="76" t="s">
        <v>52</v>
      </c>
      <c r="AJ885" s="76" t="s">
        <v>36</v>
      </c>
      <c r="AK885" t="str">
        <f>_xlfn.CONCAT(PlayerList[[#This Row],[First Name]]," ",PlayerList[[#This Row],[Surname]])</f>
        <v>Stanley Ge</v>
      </c>
      <c r="AM885" s="71">
        <f>PlayerList[[#This Row],[Code]]*1</f>
        <v>22907</v>
      </c>
      <c r="AN885" s="71" t="str">
        <f>VLOOKUP(PlayerList[[#This Row],[NZCF ID]],$AP$2:$AQ$3850,2,FALSE)</f>
        <v>M</v>
      </c>
      <c r="AP885" s="71">
        <v>17502</v>
      </c>
      <c r="AQ885" s="71" t="s">
        <v>29</v>
      </c>
    </row>
    <row r="886" spans="13:43" x14ac:dyDescent="0.3">
      <c r="M886" s="75">
        <v>20014</v>
      </c>
      <c r="N886" s="72" t="s">
        <v>1298</v>
      </c>
      <c r="O886" s="72" t="s">
        <v>1238</v>
      </c>
      <c r="P886" s="73" t="s">
        <v>335</v>
      </c>
      <c r="Q886" s="74">
        <v>1952</v>
      </c>
      <c r="R886" s="73" t="s">
        <v>119</v>
      </c>
      <c r="S886" s="72"/>
      <c r="T886" s="77">
        <v>817</v>
      </c>
      <c r="U886" s="76" t="s">
        <v>50</v>
      </c>
      <c r="V886" s="77" t="s">
        <v>36</v>
      </c>
      <c r="W886" s="77" t="s">
        <v>36</v>
      </c>
      <c r="X886" s="77">
        <v>11</v>
      </c>
      <c r="Y886" s="78" t="s">
        <v>61</v>
      </c>
      <c r="Z886" s="72"/>
      <c r="AA886" s="77">
        <v>1002</v>
      </c>
      <c r="AB886" s="76" t="s">
        <v>50</v>
      </c>
      <c r="AC886" s="77" t="s">
        <v>36</v>
      </c>
      <c r="AD886" s="77" t="s">
        <v>36</v>
      </c>
      <c r="AE886" s="77">
        <v>5</v>
      </c>
      <c r="AF886" s="78" t="s">
        <v>150</v>
      </c>
      <c r="AG886" s="72"/>
      <c r="AH886" s="77" t="s">
        <v>69</v>
      </c>
      <c r="AI886" s="76" t="s">
        <v>52</v>
      </c>
      <c r="AJ886" s="76" t="s">
        <v>36</v>
      </c>
      <c r="AK886" t="str">
        <f>_xlfn.CONCAT(PlayerList[[#This Row],[First Name]]," ",PlayerList[[#This Row],[Surname]])</f>
        <v>Philip Gedge</v>
      </c>
      <c r="AM886" s="71">
        <f>PlayerList[[#This Row],[Code]]*1</f>
        <v>20014</v>
      </c>
      <c r="AN886" s="71" t="str">
        <f>VLOOKUP(PlayerList[[#This Row],[NZCF ID]],$AP$2:$AQ$3850,2,FALSE)</f>
        <v>M</v>
      </c>
      <c r="AP886" s="71">
        <v>22907</v>
      </c>
      <c r="AQ886" s="71" t="s">
        <v>29</v>
      </c>
    </row>
    <row r="887" spans="13:43" x14ac:dyDescent="0.3">
      <c r="M887" s="75">
        <v>18459</v>
      </c>
      <c r="N887" s="72" t="s">
        <v>1299</v>
      </c>
      <c r="O887" s="72" t="s">
        <v>224</v>
      </c>
      <c r="P887" s="73" t="s">
        <v>190</v>
      </c>
      <c r="Q887" s="74">
        <v>2006</v>
      </c>
      <c r="R887" s="73" t="s">
        <v>135</v>
      </c>
      <c r="S887" s="72"/>
      <c r="T887" s="77">
        <v>1506</v>
      </c>
      <c r="U887" s="76" t="s">
        <v>50</v>
      </c>
      <c r="V887" s="77" t="s">
        <v>36</v>
      </c>
      <c r="W887" s="77" t="s">
        <v>36</v>
      </c>
      <c r="X887" s="77">
        <v>18</v>
      </c>
      <c r="Y887" s="78" t="s">
        <v>96</v>
      </c>
      <c r="Z887" s="72"/>
      <c r="AA887" s="77">
        <v>1515</v>
      </c>
      <c r="AB887" s="76" t="s">
        <v>35</v>
      </c>
      <c r="AC887" s="77" t="s">
        <v>36</v>
      </c>
      <c r="AD887" s="77" t="s">
        <v>36</v>
      </c>
      <c r="AE887" s="77">
        <v>29</v>
      </c>
      <c r="AF887" s="78" t="s">
        <v>154</v>
      </c>
      <c r="AG887" s="72"/>
      <c r="AH887" s="77">
        <v>4319451</v>
      </c>
      <c r="AI887" s="76" t="s">
        <v>52</v>
      </c>
      <c r="AJ887" s="76" t="s">
        <v>36</v>
      </c>
      <c r="AK887" t="str">
        <f>_xlfn.CONCAT(PlayerList[[#This Row],[First Name]]," ",PlayerList[[#This Row],[Surname]])</f>
        <v>Ben Geilik</v>
      </c>
      <c r="AM887" s="71">
        <f>PlayerList[[#This Row],[Code]]*1</f>
        <v>18459</v>
      </c>
      <c r="AN887" s="71" t="str">
        <f>VLOOKUP(PlayerList[[#This Row],[NZCF ID]],$AP$2:$AQ$3850,2,FALSE)</f>
        <v>M</v>
      </c>
      <c r="AP887" s="71">
        <v>20014</v>
      </c>
      <c r="AQ887" s="71" t="s">
        <v>29</v>
      </c>
    </row>
    <row r="888" spans="13:43" x14ac:dyDescent="0.3">
      <c r="M888" s="75">
        <v>18458</v>
      </c>
      <c r="N888" s="72" t="s">
        <v>1299</v>
      </c>
      <c r="O888" s="72" t="s">
        <v>1300</v>
      </c>
      <c r="P888" s="73" t="s">
        <v>190</v>
      </c>
      <c r="Q888" s="74">
        <v>2006</v>
      </c>
      <c r="R888" s="73" t="s">
        <v>135</v>
      </c>
      <c r="S888" s="72"/>
      <c r="T888" s="77">
        <v>1610</v>
      </c>
      <c r="U888" s="76" t="s">
        <v>35</v>
      </c>
      <c r="V888" s="77" t="s">
        <v>36</v>
      </c>
      <c r="W888" s="77" t="s">
        <v>36</v>
      </c>
      <c r="X888" s="77">
        <v>23</v>
      </c>
      <c r="Y888" s="78" t="s">
        <v>61</v>
      </c>
      <c r="Z888" s="72"/>
      <c r="AA888" s="77">
        <v>1587</v>
      </c>
      <c r="AB888" s="76" t="s">
        <v>35</v>
      </c>
      <c r="AC888" s="77" t="s">
        <v>36</v>
      </c>
      <c r="AD888" s="77" t="s">
        <v>36</v>
      </c>
      <c r="AE888" s="77">
        <v>29</v>
      </c>
      <c r="AF888" s="78" t="s">
        <v>154</v>
      </c>
      <c r="AG888" s="72"/>
      <c r="AH888" s="77">
        <v>4319460</v>
      </c>
      <c r="AI888" s="76" t="s">
        <v>52</v>
      </c>
      <c r="AJ888" s="76" t="s">
        <v>36</v>
      </c>
      <c r="AK888" t="str">
        <f>_xlfn.CONCAT(PlayerList[[#This Row],[First Name]]," ",PlayerList[[#This Row],[Surname]])</f>
        <v>Ron Geilik</v>
      </c>
      <c r="AL888" t="s">
        <v>1288</v>
      </c>
      <c r="AM888" s="71">
        <f>PlayerList[[#This Row],[Code]]*1</f>
        <v>18458</v>
      </c>
      <c r="AN888" s="71" t="str">
        <f>VLOOKUP(PlayerList[[#This Row],[NZCF ID]],$AP$2:$AQ$3850,2,FALSE)</f>
        <v>M</v>
      </c>
      <c r="AP888" s="71">
        <v>18459</v>
      </c>
      <c r="AQ888" s="71" t="s">
        <v>29</v>
      </c>
    </row>
    <row r="889" spans="13:43" x14ac:dyDescent="0.3">
      <c r="M889" s="75">
        <v>18222</v>
      </c>
      <c r="N889" s="72" t="s">
        <v>1301</v>
      </c>
      <c r="O889" s="72" t="s">
        <v>836</v>
      </c>
      <c r="P889" s="73" t="s">
        <v>33</v>
      </c>
      <c r="Q889" s="74">
        <v>2004</v>
      </c>
      <c r="R889" s="73" t="s">
        <v>35</v>
      </c>
      <c r="S889" s="72"/>
      <c r="T889" s="77" t="s">
        <v>34</v>
      </c>
      <c r="U889" s="76" t="s">
        <v>35</v>
      </c>
      <c r="V889" s="77" t="s">
        <v>36</v>
      </c>
      <c r="W889" s="77" t="s">
        <v>36</v>
      </c>
      <c r="X889" s="77" t="s">
        <v>37</v>
      </c>
      <c r="Y889" s="78" t="s">
        <v>38</v>
      </c>
      <c r="Z889" s="72"/>
      <c r="AA889" s="77">
        <v>1573</v>
      </c>
      <c r="AB889" s="76" t="s">
        <v>50</v>
      </c>
      <c r="AC889" s="77" t="s">
        <v>36</v>
      </c>
      <c r="AD889" s="77" t="s">
        <v>36</v>
      </c>
      <c r="AE889" s="77">
        <v>5</v>
      </c>
      <c r="AF889" s="78" t="s">
        <v>219</v>
      </c>
      <c r="AG889" s="72"/>
      <c r="AH889" s="77" t="s">
        <v>69</v>
      </c>
      <c r="AI889" s="76" t="s">
        <v>52</v>
      </c>
      <c r="AJ889" s="76" t="s">
        <v>36</v>
      </c>
      <c r="AK889" t="str">
        <f>_xlfn.CONCAT(PlayerList[[#This Row],[First Name]]," ",PlayerList[[#This Row],[Surname]])</f>
        <v>Elijah Genet</v>
      </c>
      <c r="AM889" s="71">
        <f>PlayerList[[#This Row],[Code]]*1</f>
        <v>18222</v>
      </c>
      <c r="AN889" s="71" t="str">
        <f>VLOOKUP(PlayerList[[#This Row],[NZCF ID]],$AP$2:$AQ$3850,2,FALSE)</f>
        <v>M</v>
      </c>
      <c r="AP889" s="71">
        <v>18458</v>
      </c>
      <c r="AQ889" s="71" t="s">
        <v>29</v>
      </c>
    </row>
    <row r="890" spans="13:43" x14ac:dyDescent="0.3">
      <c r="M890" s="75">
        <v>14900</v>
      </c>
      <c r="N890" s="72" t="s">
        <v>1302</v>
      </c>
      <c r="O890" s="72" t="s">
        <v>1303</v>
      </c>
      <c r="P890" s="73" t="s">
        <v>74</v>
      </c>
      <c r="Q890" s="74">
        <v>2001</v>
      </c>
      <c r="R890" s="73" t="s">
        <v>35</v>
      </c>
      <c r="S890" s="72"/>
      <c r="T890" s="77">
        <v>1421</v>
      </c>
      <c r="U890" s="76" t="s">
        <v>35</v>
      </c>
      <c r="V890" s="77" t="s">
        <v>36</v>
      </c>
      <c r="W890" s="77" t="s">
        <v>36</v>
      </c>
      <c r="X890" s="77">
        <v>100</v>
      </c>
      <c r="Y890" s="78" t="s">
        <v>1304</v>
      </c>
      <c r="Z890" s="72"/>
      <c r="AA890" s="77">
        <v>1330</v>
      </c>
      <c r="AB890" s="76" t="s">
        <v>35</v>
      </c>
      <c r="AC890" s="77" t="s">
        <v>36</v>
      </c>
      <c r="AD890" s="77" t="s">
        <v>36</v>
      </c>
      <c r="AE890" s="77">
        <v>60</v>
      </c>
      <c r="AF890" s="78" t="s">
        <v>209</v>
      </c>
      <c r="AG890" s="72"/>
      <c r="AH890" s="77">
        <v>4304934</v>
      </c>
      <c r="AI890" s="76" t="s">
        <v>52</v>
      </c>
      <c r="AJ890" s="76" t="s">
        <v>36</v>
      </c>
      <c r="AK890" t="str">
        <f>_xlfn.CONCAT(PlayerList[[#This Row],[First Name]]," ",PlayerList[[#This Row],[Surname]])</f>
        <v>Karen Jing Yi Geng</v>
      </c>
      <c r="AM890" s="71">
        <f>PlayerList[[#This Row],[Code]]*1</f>
        <v>14900</v>
      </c>
      <c r="AN890" s="71" t="str">
        <f>VLOOKUP(PlayerList[[#This Row],[NZCF ID]],$AP$2:$AQ$3850,2,FALSE)</f>
        <v>F</v>
      </c>
      <c r="AP890" s="71">
        <v>18222</v>
      </c>
      <c r="AQ890" s="71" t="s">
        <v>29</v>
      </c>
    </row>
    <row r="891" spans="13:43" x14ac:dyDescent="0.3">
      <c r="M891" s="75">
        <v>20073</v>
      </c>
      <c r="N891" s="72" t="s">
        <v>1302</v>
      </c>
      <c r="O891" s="72" t="s">
        <v>1305</v>
      </c>
      <c r="P891" s="73" t="s">
        <v>258</v>
      </c>
      <c r="Q891" s="74">
        <v>2014</v>
      </c>
      <c r="R891" s="73" t="s">
        <v>135</v>
      </c>
      <c r="S891" s="72"/>
      <c r="T891" s="77" t="s">
        <v>34</v>
      </c>
      <c r="U891" s="76" t="s">
        <v>35</v>
      </c>
      <c r="V891" s="77" t="s">
        <v>36</v>
      </c>
      <c r="W891" s="77" t="s">
        <v>36</v>
      </c>
      <c r="X891" s="77" t="s">
        <v>37</v>
      </c>
      <c r="Y891" s="78" t="s">
        <v>38</v>
      </c>
      <c r="Z891" s="72"/>
      <c r="AA891" s="77">
        <v>653</v>
      </c>
      <c r="AB891" s="76" t="s">
        <v>35</v>
      </c>
      <c r="AC891" s="77">
        <v>1</v>
      </c>
      <c r="AD891" s="77">
        <v>5</v>
      </c>
      <c r="AE891" s="77">
        <v>76</v>
      </c>
      <c r="AF891" s="78" t="s">
        <v>4167</v>
      </c>
      <c r="AG891" s="72"/>
      <c r="AH891" s="77">
        <v>4332784</v>
      </c>
      <c r="AI891" s="76" t="s">
        <v>52</v>
      </c>
      <c r="AJ891" s="76" t="s">
        <v>36</v>
      </c>
      <c r="AK891" t="str">
        <f>_xlfn.CONCAT(PlayerList[[#This Row],[First Name]]," ",PlayerList[[#This Row],[Surname]])</f>
        <v>Qianli Geng</v>
      </c>
      <c r="AM891" s="71">
        <f>PlayerList[[#This Row],[Code]]*1</f>
        <v>20073</v>
      </c>
      <c r="AN891" s="71" t="str">
        <f>VLOOKUP(PlayerList[[#This Row],[NZCF ID]],$AP$2:$AQ$3850,2,FALSE)</f>
        <v>M</v>
      </c>
      <c r="AP891" s="71">
        <v>14900</v>
      </c>
      <c r="AQ891" s="71" t="s">
        <v>45</v>
      </c>
    </row>
    <row r="892" spans="13:43" x14ac:dyDescent="0.3">
      <c r="M892" s="75">
        <v>18531</v>
      </c>
      <c r="N892" s="72" t="s">
        <v>1306</v>
      </c>
      <c r="O892" s="72" t="s">
        <v>1307</v>
      </c>
      <c r="P892" s="73" t="s">
        <v>74</v>
      </c>
      <c r="Q892" s="74">
        <v>2011</v>
      </c>
      <c r="R892" s="73" t="s">
        <v>135</v>
      </c>
      <c r="S892" s="72"/>
      <c r="T892" s="77" t="s">
        <v>34</v>
      </c>
      <c r="U892" s="76" t="s">
        <v>35</v>
      </c>
      <c r="V892" s="77" t="s">
        <v>36</v>
      </c>
      <c r="W892" s="77" t="s">
        <v>36</v>
      </c>
      <c r="X892" s="77" t="s">
        <v>37</v>
      </c>
      <c r="Y892" s="78" t="s">
        <v>38</v>
      </c>
      <c r="Z892" s="72"/>
      <c r="AA892" s="77">
        <v>1055</v>
      </c>
      <c r="AB892" s="76" t="s">
        <v>35</v>
      </c>
      <c r="AC892" s="77" t="s">
        <v>36</v>
      </c>
      <c r="AD892" s="77" t="s">
        <v>36</v>
      </c>
      <c r="AE892" s="77">
        <v>31</v>
      </c>
      <c r="AF892" s="78" t="s">
        <v>281</v>
      </c>
      <c r="AG892" s="72"/>
      <c r="AH892" s="77">
        <v>4321529</v>
      </c>
      <c r="AI892" s="76" t="s">
        <v>52</v>
      </c>
      <c r="AJ892" s="76" t="s">
        <v>36</v>
      </c>
      <c r="AK892" t="str">
        <f>_xlfn.CONCAT(PlayerList[[#This Row],[First Name]]," ",PlayerList[[#This Row],[Surname]])</f>
        <v>Jo Gentle</v>
      </c>
      <c r="AM892" s="71">
        <f>PlayerList[[#This Row],[Code]]*1</f>
        <v>18531</v>
      </c>
      <c r="AN892" s="71" t="str">
        <f>VLOOKUP(PlayerList[[#This Row],[NZCF ID]],$AP$2:$AQ$3850,2,FALSE)</f>
        <v>M</v>
      </c>
      <c r="AP892" s="71">
        <v>20073</v>
      </c>
      <c r="AQ892" s="71" t="s">
        <v>29</v>
      </c>
    </row>
    <row r="893" spans="13:43" x14ac:dyDescent="0.3">
      <c r="M893" s="75">
        <v>18802</v>
      </c>
      <c r="N893" s="72" t="s">
        <v>1306</v>
      </c>
      <c r="O893" s="72" t="s">
        <v>914</v>
      </c>
      <c r="P893" s="73" t="s">
        <v>74</v>
      </c>
      <c r="Q893" s="74">
        <v>1981</v>
      </c>
      <c r="R893" s="73" t="s">
        <v>35</v>
      </c>
      <c r="S893" s="72"/>
      <c r="T893" s="77" t="s">
        <v>34</v>
      </c>
      <c r="U893" s="76" t="s">
        <v>35</v>
      </c>
      <c r="V893" s="77" t="s">
        <v>36</v>
      </c>
      <c r="W893" s="77" t="s">
        <v>36</v>
      </c>
      <c r="X893" s="77" t="s">
        <v>37</v>
      </c>
      <c r="Y893" s="78" t="s">
        <v>38</v>
      </c>
      <c r="Z893" s="72"/>
      <c r="AA893" s="77">
        <v>1016</v>
      </c>
      <c r="AB893" s="76" t="s">
        <v>50</v>
      </c>
      <c r="AC893" s="77" t="s">
        <v>36</v>
      </c>
      <c r="AD893" s="77" t="s">
        <v>36</v>
      </c>
      <c r="AE893" s="77">
        <v>12</v>
      </c>
      <c r="AF893" s="78" t="s">
        <v>281</v>
      </c>
      <c r="AG893" s="72"/>
      <c r="AH893" s="77">
        <v>4321537</v>
      </c>
      <c r="AI893" s="76" t="s">
        <v>52</v>
      </c>
      <c r="AJ893" s="76" t="s">
        <v>36</v>
      </c>
      <c r="AK893" t="str">
        <f>_xlfn.CONCAT(PlayerList[[#This Row],[First Name]]," ",PlayerList[[#This Row],[Surname]])</f>
        <v>Nick Gentle</v>
      </c>
      <c r="AM893" s="71">
        <f>PlayerList[[#This Row],[Code]]*1</f>
        <v>18802</v>
      </c>
      <c r="AN893" s="71" t="str">
        <f>VLOOKUP(PlayerList[[#This Row],[NZCF ID]],$AP$2:$AQ$3850,2,FALSE)</f>
        <v>M</v>
      </c>
      <c r="AP893" s="71">
        <v>18531</v>
      </c>
      <c r="AQ893" s="71" t="s">
        <v>29</v>
      </c>
    </row>
    <row r="894" spans="13:43" x14ac:dyDescent="0.3">
      <c r="M894" s="75">
        <v>13202</v>
      </c>
      <c r="N894" s="72" t="s">
        <v>283</v>
      </c>
      <c r="O894" s="72" t="s">
        <v>1308</v>
      </c>
      <c r="P894" s="73" t="s">
        <v>161</v>
      </c>
      <c r="Q894" s="74">
        <v>1985</v>
      </c>
      <c r="R894" s="73" t="s">
        <v>35</v>
      </c>
      <c r="S894" s="72"/>
      <c r="T894" s="77">
        <v>1690</v>
      </c>
      <c r="U894" s="76" t="s">
        <v>35</v>
      </c>
      <c r="V894" s="77" t="s">
        <v>36</v>
      </c>
      <c r="W894" s="77" t="s">
        <v>36</v>
      </c>
      <c r="X894" s="77">
        <v>131</v>
      </c>
      <c r="Y894" s="78" t="s">
        <v>105</v>
      </c>
      <c r="Z894" s="72"/>
      <c r="AA894" s="77">
        <v>1689</v>
      </c>
      <c r="AB894" s="76" t="s">
        <v>35</v>
      </c>
      <c r="AC894" s="77" t="s">
        <v>36</v>
      </c>
      <c r="AD894" s="77" t="s">
        <v>36</v>
      </c>
      <c r="AE894" s="77">
        <v>22</v>
      </c>
      <c r="AF894" s="78" t="s">
        <v>209</v>
      </c>
      <c r="AG894" s="72"/>
      <c r="AH894" s="77">
        <v>3222748</v>
      </c>
      <c r="AI894" s="76" t="s">
        <v>1309</v>
      </c>
      <c r="AJ894" s="76" t="s">
        <v>36</v>
      </c>
      <c r="AK894" t="str">
        <f>_xlfn.CONCAT(PlayerList[[#This Row],[First Name]]," ",PlayerList[[#This Row],[Surname]])</f>
        <v>Sandeep George</v>
      </c>
      <c r="AM894" s="71">
        <f>PlayerList[[#This Row],[Code]]*1</f>
        <v>13202</v>
      </c>
      <c r="AN894" s="71" t="str">
        <f>VLOOKUP(PlayerList[[#This Row],[NZCF ID]],$AP$2:$AQ$3850,2,FALSE)</f>
        <v>M</v>
      </c>
      <c r="AP894" s="71">
        <v>18802</v>
      </c>
      <c r="AQ894" s="71" t="s">
        <v>29</v>
      </c>
    </row>
    <row r="895" spans="13:43" x14ac:dyDescent="0.3">
      <c r="M895" s="75">
        <v>19102</v>
      </c>
      <c r="N895" s="72" t="s">
        <v>1310</v>
      </c>
      <c r="O895" s="72" t="s">
        <v>259</v>
      </c>
      <c r="P895" s="73" t="s">
        <v>33</v>
      </c>
      <c r="Q895" s="74">
        <v>2005</v>
      </c>
      <c r="R895" s="73" t="s">
        <v>135</v>
      </c>
      <c r="S895" s="72"/>
      <c r="T895" s="77" t="s">
        <v>34</v>
      </c>
      <c r="U895" s="76" t="s">
        <v>35</v>
      </c>
      <c r="V895" s="77" t="s">
        <v>36</v>
      </c>
      <c r="W895" s="77" t="s">
        <v>36</v>
      </c>
      <c r="X895" s="77" t="s">
        <v>37</v>
      </c>
      <c r="Y895" s="78" t="s">
        <v>38</v>
      </c>
      <c r="Z895" s="72"/>
      <c r="AA895" s="77">
        <v>1003</v>
      </c>
      <c r="AB895" s="76" t="s">
        <v>50</v>
      </c>
      <c r="AC895" s="77" t="s">
        <v>36</v>
      </c>
      <c r="AD895" s="77" t="s">
        <v>36</v>
      </c>
      <c r="AE895" s="77">
        <v>6</v>
      </c>
      <c r="AF895" s="78" t="s">
        <v>96</v>
      </c>
      <c r="AG895" s="72"/>
      <c r="AH895" s="77">
        <v>4322371</v>
      </c>
      <c r="AI895" s="76" t="s">
        <v>52</v>
      </c>
      <c r="AJ895" s="76" t="s">
        <v>36</v>
      </c>
      <c r="AK895" t="str">
        <f>_xlfn.CONCAT(PlayerList[[#This Row],[First Name]]," ",PlayerList[[#This Row],[Surname]])</f>
        <v>Sam Gerber</v>
      </c>
      <c r="AM895" s="71">
        <f>PlayerList[[#This Row],[Code]]*1</f>
        <v>19102</v>
      </c>
      <c r="AN895" s="71" t="str">
        <f>VLOOKUP(PlayerList[[#This Row],[NZCF ID]],$AP$2:$AQ$3850,2,FALSE)</f>
        <v>M</v>
      </c>
      <c r="AP895" s="71">
        <v>13202</v>
      </c>
      <c r="AQ895" s="71" t="s">
        <v>29</v>
      </c>
    </row>
    <row r="896" spans="13:43" x14ac:dyDescent="0.3">
      <c r="M896" s="75">
        <v>20989</v>
      </c>
      <c r="N896" s="72" t="s">
        <v>1311</v>
      </c>
      <c r="O896" s="72" t="s">
        <v>963</v>
      </c>
      <c r="P896" s="73" t="s">
        <v>33</v>
      </c>
      <c r="Q896" s="74">
        <v>2007</v>
      </c>
      <c r="R896" s="73" t="s">
        <v>135</v>
      </c>
      <c r="S896" s="72"/>
      <c r="T896" s="77" t="s">
        <v>34</v>
      </c>
      <c r="U896" s="76" t="s">
        <v>35</v>
      </c>
      <c r="V896" s="77" t="s">
        <v>36</v>
      </c>
      <c r="W896" s="77" t="s">
        <v>36</v>
      </c>
      <c r="X896" s="77" t="s">
        <v>37</v>
      </c>
      <c r="Y896" s="78" t="s">
        <v>38</v>
      </c>
      <c r="Z896" s="72"/>
      <c r="AA896" s="77">
        <v>968</v>
      </c>
      <c r="AB896" s="76" t="s">
        <v>50</v>
      </c>
      <c r="AC896" s="77" t="s">
        <v>36</v>
      </c>
      <c r="AD896" s="77" t="s">
        <v>36</v>
      </c>
      <c r="AE896" s="77">
        <v>6</v>
      </c>
      <c r="AF896" s="78" t="s">
        <v>60</v>
      </c>
      <c r="AG896" s="72"/>
      <c r="AH896" s="77">
        <v>4331664</v>
      </c>
      <c r="AI896" s="76" t="s">
        <v>52</v>
      </c>
      <c r="AJ896" s="76" t="s">
        <v>36</v>
      </c>
      <c r="AK896" t="str">
        <f>_xlfn.CONCAT(PlayerList[[#This Row],[First Name]]," ",PlayerList[[#This Row],[Surname]])</f>
        <v>Alexandre Geron</v>
      </c>
      <c r="AM896" s="71">
        <f>PlayerList[[#This Row],[Code]]*1</f>
        <v>20989</v>
      </c>
      <c r="AN896" s="71" t="str">
        <f>VLOOKUP(PlayerList[[#This Row],[NZCF ID]],$AP$2:$AQ$3850,2,FALSE)</f>
        <v>M</v>
      </c>
      <c r="AP896" s="71">
        <v>19102</v>
      </c>
      <c r="AQ896" s="71" t="s">
        <v>29</v>
      </c>
    </row>
    <row r="897" spans="13:43" x14ac:dyDescent="0.3">
      <c r="M897" s="75">
        <v>20967</v>
      </c>
      <c r="N897" s="72" t="s">
        <v>1312</v>
      </c>
      <c r="O897" s="72" t="s">
        <v>534</v>
      </c>
      <c r="P897" s="73" t="s">
        <v>354</v>
      </c>
      <c r="Q897" s="74">
        <v>2012</v>
      </c>
      <c r="R897" s="73" t="s">
        <v>135</v>
      </c>
      <c r="S897" s="72"/>
      <c r="T897" s="77">
        <v>609</v>
      </c>
      <c r="U897" s="76" t="s">
        <v>50</v>
      </c>
      <c r="V897" s="77" t="s">
        <v>36</v>
      </c>
      <c r="W897" s="77" t="s">
        <v>36</v>
      </c>
      <c r="X897" s="77">
        <v>9</v>
      </c>
      <c r="Y897" s="78" t="s">
        <v>84</v>
      </c>
      <c r="Z897" s="72"/>
      <c r="AA897" s="77" t="s">
        <v>37</v>
      </c>
      <c r="AB897" s="76" t="s">
        <v>35</v>
      </c>
      <c r="AC897" s="77" t="s">
        <v>36</v>
      </c>
      <c r="AD897" s="77" t="s">
        <v>36</v>
      </c>
      <c r="AE897" s="77" t="s">
        <v>37</v>
      </c>
      <c r="AF897" s="78" t="s">
        <v>38</v>
      </c>
      <c r="AG897" s="72"/>
      <c r="AH897" s="77" t="s">
        <v>69</v>
      </c>
      <c r="AI897" s="76" t="s">
        <v>52</v>
      </c>
      <c r="AJ897" s="76" t="s">
        <v>36</v>
      </c>
      <c r="AK897" t="str">
        <f>_xlfn.CONCAT(PlayerList[[#This Row],[First Name]]," ",PlayerList[[#This Row],[Surname]])</f>
        <v>Bradley Gerritz</v>
      </c>
      <c r="AM897" s="71">
        <f>PlayerList[[#This Row],[Code]]*1</f>
        <v>20967</v>
      </c>
      <c r="AN897" s="71" t="str">
        <f>VLOOKUP(PlayerList[[#This Row],[NZCF ID]],$AP$2:$AQ$3850,2,FALSE)</f>
        <v>M</v>
      </c>
      <c r="AP897" s="71">
        <v>20989</v>
      </c>
      <c r="AQ897" s="71" t="s">
        <v>29</v>
      </c>
    </row>
    <row r="898" spans="13:43" x14ac:dyDescent="0.3">
      <c r="M898" s="75">
        <v>20965</v>
      </c>
      <c r="N898" s="72" t="s">
        <v>1312</v>
      </c>
      <c r="O898" s="72" t="s">
        <v>411</v>
      </c>
      <c r="P898" s="73" t="s">
        <v>354</v>
      </c>
      <c r="Q898" s="74">
        <v>1978</v>
      </c>
      <c r="R898" s="73" t="s">
        <v>35</v>
      </c>
      <c r="S898" s="72"/>
      <c r="T898" s="77">
        <v>1228</v>
      </c>
      <c r="U898" s="76" t="s">
        <v>50</v>
      </c>
      <c r="V898" s="77" t="s">
        <v>36</v>
      </c>
      <c r="W898" s="77" t="s">
        <v>36</v>
      </c>
      <c r="X898" s="77">
        <v>9</v>
      </c>
      <c r="Y898" s="78" t="s">
        <v>84</v>
      </c>
      <c r="Z898" s="72"/>
      <c r="AA898" s="77" t="s">
        <v>37</v>
      </c>
      <c r="AB898" s="76" t="s">
        <v>35</v>
      </c>
      <c r="AC898" s="77" t="s">
        <v>36</v>
      </c>
      <c r="AD898" s="77" t="s">
        <v>36</v>
      </c>
      <c r="AE898" s="77" t="s">
        <v>37</v>
      </c>
      <c r="AF898" s="78" t="s">
        <v>38</v>
      </c>
      <c r="AG898" s="72"/>
      <c r="AH898" s="77" t="s">
        <v>69</v>
      </c>
      <c r="AI898" s="76" t="s">
        <v>52</v>
      </c>
      <c r="AJ898" s="76" t="s">
        <v>36</v>
      </c>
      <c r="AK898" t="str">
        <f>_xlfn.CONCAT(PlayerList[[#This Row],[First Name]]," ",PlayerList[[#This Row],[Surname]])</f>
        <v>Jason Gerritz</v>
      </c>
      <c r="AM898" s="71">
        <f>PlayerList[[#This Row],[Code]]*1</f>
        <v>20965</v>
      </c>
      <c r="AN898" s="71" t="str">
        <f>VLOOKUP(PlayerList[[#This Row],[NZCF ID]],$AP$2:$AQ$3850,2,FALSE)</f>
        <v>M</v>
      </c>
      <c r="AP898" s="71">
        <v>20967</v>
      </c>
      <c r="AQ898" s="71" t="s">
        <v>29</v>
      </c>
    </row>
    <row r="899" spans="13:43" x14ac:dyDescent="0.3">
      <c r="M899" s="75">
        <v>18006</v>
      </c>
      <c r="N899" s="72" t="s">
        <v>1313</v>
      </c>
      <c r="O899" s="72" t="s">
        <v>1314</v>
      </c>
      <c r="P899" s="73" t="s">
        <v>252</v>
      </c>
      <c r="Q899" s="74">
        <v>1953</v>
      </c>
      <c r="R899" s="73" t="s">
        <v>119</v>
      </c>
      <c r="S899" s="72"/>
      <c r="T899" s="77">
        <v>1330</v>
      </c>
      <c r="U899" s="76" t="s">
        <v>50</v>
      </c>
      <c r="V899" s="77" t="s">
        <v>36</v>
      </c>
      <c r="W899" s="77" t="s">
        <v>36</v>
      </c>
      <c r="X899" s="77">
        <v>4</v>
      </c>
      <c r="Y899" s="78" t="s">
        <v>105</v>
      </c>
      <c r="Z899" s="72"/>
      <c r="AA899" s="77" t="s">
        <v>37</v>
      </c>
      <c r="AB899" s="76" t="s">
        <v>35</v>
      </c>
      <c r="AC899" s="77" t="s">
        <v>36</v>
      </c>
      <c r="AD899" s="77" t="s">
        <v>36</v>
      </c>
      <c r="AE899" s="77" t="s">
        <v>37</v>
      </c>
      <c r="AF899" s="78" t="s">
        <v>38</v>
      </c>
      <c r="AG899" s="72"/>
      <c r="AH899" s="77" t="s">
        <v>69</v>
      </c>
      <c r="AI899" s="76" t="s">
        <v>52</v>
      </c>
      <c r="AJ899" s="76" t="s">
        <v>36</v>
      </c>
      <c r="AK899" t="str">
        <f>_xlfn.CONCAT(PlayerList[[#This Row],[First Name]]," ",PlayerList[[#This Row],[Surname]])</f>
        <v>Melton Gesmundo</v>
      </c>
      <c r="AM899" s="71">
        <f>PlayerList[[#This Row],[Code]]*1</f>
        <v>18006</v>
      </c>
      <c r="AN899" s="71" t="str">
        <f>VLOOKUP(PlayerList[[#This Row],[NZCF ID]],$AP$2:$AQ$3850,2,FALSE)</f>
        <v>M</v>
      </c>
      <c r="AP899" s="71">
        <v>20965</v>
      </c>
      <c r="AQ899" s="71" t="s">
        <v>29</v>
      </c>
    </row>
    <row r="900" spans="13:43" x14ac:dyDescent="0.3">
      <c r="M900" s="75">
        <v>15754</v>
      </c>
      <c r="N900" s="72" t="s">
        <v>4266</v>
      </c>
      <c r="O900" s="72" t="s">
        <v>4267</v>
      </c>
      <c r="P900" s="73" t="s">
        <v>74</v>
      </c>
      <c r="Q900" s="74">
        <v>2005</v>
      </c>
      <c r="R900" s="73" t="s">
        <v>135</v>
      </c>
      <c r="S900" s="72"/>
      <c r="T900" s="77">
        <v>1208</v>
      </c>
      <c r="U900" s="76" t="s">
        <v>35</v>
      </c>
      <c r="V900" s="77" t="s">
        <v>36</v>
      </c>
      <c r="W900" s="77" t="s">
        <v>36</v>
      </c>
      <c r="X900" s="77">
        <v>161</v>
      </c>
      <c r="Y900" s="78" t="s">
        <v>673</v>
      </c>
      <c r="Z900" s="72"/>
      <c r="AA900" s="77">
        <v>1158</v>
      </c>
      <c r="AB900" s="76" t="s">
        <v>35</v>
      </c>
      <c r="AC900" s="77" t="s">
        <v>36</v>
      </c>
      <c r="AD900" s="77" t="s">
        <v>36</v>
      </c>
      <c r="AE900" s="77">
        <v>104</v>
      </c>
      <c r="AF900" s="78" t="s">
        <v>2121</v>
      </c>
      <c r="AG900" s="72"/>
      <c r="AH900" s="77">
        <v>4305604</v>
      </c>
      <c r="AI900" s="76" t="s">
        <v>52</v>
      </c>
      <c r="AJ900" s="76" t="s">
        <v>1199</v>
      </c>
      <c r="AK900" t="str">
        <f>_xlfn.CONCAT(PlayerList[[#This Row],[First Name]]," ",PlayerList[[#This Row],[Surname]])</f>
        <v>Renae Ghadiali</v>
      </c>
      <c r="AM900" s="71">
        <f>PlayerList[[#This Row],[Code]]*1</f>
        <v>15754</v>
      </c>
      <c r="AN900" s="71" t="str">
        <f>VLOOKUP(PlayerList[[#This Row],[NZCF ID]],$AP$2:$AQ$3850,2,FALSE)</f>
        <v>F</v>
      </c>
      <c r="AP900" s="71">
        <v>18006</v>
      </c>
      <c r="AQ900" s="71" t="s">
        <v>29</v>
      </c>
    </row>
    <row r="901" spans="13:43" x14ac:dyDescent="0.3">
      <c r="M901" s="75">
        <v>15740</v>
      </c>
      <c r="N901" s="72" t="s">
        <v>4266</v>
      </c>
      <c r="O901" s="72" t="s">
        <v>4268</v>
      </c>
      <c r="P901" s="73" t="s">
        <v>74</v>
      </c>
      <c r="Q901" s="74">
        <v>2005</v>
      </c>
      <c r="R901" s="73" t="s">
        <v>135</v>
      </c>
      <c r="S901" s="72"/>
      <c r="T901" s="77">
        <v>1107</v>
      </c>
      <c r="U901" s="76" t="s">
        <v>35</v>
      </c>
      <c r="V901" s="77" t="s">
        <v>36</v>
      </c>
      <c r="W901" s="77" t="s">
        <v>36</v>
      </c>
      <c r="X901" s="77">
        <v>162</v>
      </c>
      <c r="Y901" s="78" t="s">
        <v>673</v>
      </c>
      <c r="Z901" s="72"/>
      <c r="AA901" s="77">
        <v>1209</v>
      </c>
      <c r="AB901" s="76" t="s">
        <v>35</v>
      </c>
      <c r="AC901" s="77" t="s">
        <v>36</v>
      </c>
      <c r="AD901" s="77" t="s">
        <v>36</v>
      </c>
      <c r="AE901" s="77">
        <v>104</v>
      </c>
      <c r="AF901" s="78" t="s">
        <v>2121</v>
      </c>
      <c r="AG901" s="72"/>
      <c r="AH901" s="77">
        <v>4305612</v>
      </c>
      <c r="AI901" s="76" t="s">
        <v>52</v>
      </c>
      <c r="AJ901" s="76" t="s">
        <v>36</v>
      </c>
      <c r="AK901" t="str">
        <f>_xlfn.CONCAT(PlayerList[[#This Row],[First Name]]," ",PlayerList[[#This Row],[Surname]])</f>
        <v>Saasha Ghadiali</v>
      </c>
      <c r="AM901" s="71">
        <f>PlayerList[[#This Row],[Code]]*1</f>
        <v>15740</v>
      </c>
      <c r="AN901" s="71" t="str">
        <f>VLOOKUP(PlayerList[[#This Row],[NZCF ID]],$AP$2:$AQ$3850,2,FALSE)</f>
        <v>F</v>
      </c>
      <c r="AP901" s="71">
        <v>15754</v>
      </c>
      <c r="AQ901" s="71" t="s">
        <v>45</v>
      </c>
    </row>
    <row r="902" spans="13:43" x14ac:dyDescent="0.3">
      <c r="M902" s="75">
        <v>10551</v>
      </c>
      <c r="N902" s="72" t="s">
        <v>1315</v>
      </c>
      <c r="O902" s="72" t="s">
        <v>1316</v>
      </c>
      <c r="P902" s="73" t="s">
        <v>115</v>
      </c>
      <c r="Q902" s="74">
        <v>1952</v>
      </c>
      <c r="R902" s="73" t="s">
        <v>119</v>
      </c>
      <c r="S902" s="72"/>
      <c r="T902" s="77">
        <v>1595</v>
      </c>
      <c r="U902" s="76" t="s">
        <v>35</v>
      </c>
      <c r="V902" s="77">
        <v>1</v>
      </c>
      <c r="W902" s="77">
        <v>2</v>
      </c>
      <c r="X902" s="77">
        <v>97</v>
      </c>
      <c r="Y902" s="78" t="s">
        <v>4167</v>
      </c>
      <c r="Z902" s="72"/>
      <c r="AA902" s="77">
        <v>1440</v>
      </c>
      <c r="AB902" s="76" t="s">
        <v>35</v>
      </c>
      <c r="AC902" s="77" t="s">
        <v>36</v>
      </c>
      <c r="AD902" s="77" t="s">
        <v>36</v>
      </c>
      <c r="AE902" s="77">
        <v>29</v>
      </c>
      <c r="AF902" s="78" t="s">
        <v>84</v>
      </c>
      <c r="AG902" s="72"/>
      <c r="AH902" s="77">
        <v>4332253</v>
      </c>
      <c r="AI902" s="76" t="s">
        <v>52</v>
      </c>
      <c r="AJ902" s="76" t="s">
        <v>36</v>
      </c>
      <c r="AK902" t="str">
        <f>_xlfn.CONCAT(PlayerList[[#This Row],[First Name]]," ",PlayerList[[#This Row],[Surname]])</f>
        <v>John L Gibb</v>
      </c>
      <c r="AM902" s="71">
        <f>PlayerList[[#This Row],[Code]]*1</f>
        <v>10551</v>
      </c>
      <c r="AN902" s="71" t="str">
        <f>VLOOKUP(PlayerList[[#This Row],[NZCF ID]],$AP$2:$AQ$3850,2,FALSE)</f>
        <v>M</v>
      </c>
      <c r="AP902" s="71">
        <v>15740</v>
      </c>
      <c r="AQ902" s="71" t="s">
        <v>45</v>
      </c>
    </row>
    <row r="903" spans="13:43" x14ac:dyDescent="0.3">
      <c r="M903" s="75">
        <v>18221</v>
      </c>
      <c r="N903" s="72" t="s">
        <v>1315</v>
      </c>
      <c r="O903" s="72" t="s">
        <v>226</v>
      </c>
      <c r="P903" s="73" t="s">
        <v>33</v>
      </c>
      <c r="Q903" s="74">
        <v>2002</v>
      </c>
      <c r="R903" s="73" t="s">
        <v>35</v>
      </c>
      <c r="S903" s="72"/>
      <c r="T903" s="77" t="s">
        <v>34</v>
      </c>
      <c r="U903" s="76" t="s">
        <v>35</v>
      </c>
      <c r="V903" s="77" t="s">
        <v>36</v>
      </c>
      <c r="W903" s="77" t="s">
        <v>36</v>
      </c>
      <c r="X903" s="77" t="s">
        <v>37</v>
      </c>
      <c r="Y903" s="78" t="s">
        <v>38</v>
      </c>
      <c r="Z903" s="72"/>
      <c r="AA903" s="77">
        <v>1572</v>
      </c>
      <c r="AB903" s="76" t="s">
        <v>50</v>
      </c>
      <c r="AC903" s="77" t="s">
        <v>36</v>
      </c>
      <c r="AD903" s="77" t="s">
        <v>36</v>
      </c>
      <c r="AE903" s="77">
        <v>5</v>
      </c>
      <c r="AF903" s="78" t="s">
        <v>219</v>
      </c>
      <c r="AG903" s="72"/>
      <c r="AH903" s="77" t="s">
        <v>69</v>
      </c>
      <c r="AI903" s="76" t="s">
        <v>52</v>
      </c>
      <c r="AJ903" s="76" t="s">
        <v>36</v>
      </c>
      <c r="AK903" t="str">
        <f>_xlfn.CONCAT(PlayerList[[#This Row],[First Name]]," ",PlayerList[[#This Row],[Surname]])</f>
        <v>Matthew Gibb</v>
      </c>
      <c r="AM903" s="71">
        <f>PlayerList[[#This Row],[Code]]*1</f>
        <v>18221</v>
      </c>
      <c r="AN903" s="71" t="str">
        <f>VLOOKUP(PlayerList[[#This Row],[NZCF ID]],$AP$2:$AQ$3850,2,FALSE)</f>
        <v>M</v>
      </c>
      <c r="AP903" s="71">
        <v>10551</v>
      </c>
      <c r="AQ903" s="71" t="s">
        <v>29</v>
      </c>
    </row>
    <row r="904" spans="13:43" x14ac:dyDescent="0.3">
      <c r="M904" s="75">
        <v>17873</v>
      </c>
      <c r="N904" s="72" t="s">
        <v>1317</v>
      </c>
      <c r="O904" s="72" t="s">
        <v>396</v>
      </c>
      <c r="P904" s="73" t="s">
        <v>167</v>
      </c>
      <c r="Q904" s="74">
        <v>2010</v>
      </c>
      <c r="R904" s="73" t="s">
        <v>135</v>
      </c>
      <c r="S904" s="72"/>
      <c r="T904" s="77" t="s">
        <v>34</v>
      </c>
      <c r="U904" s="76" t="s">
        <v>35</v>
      </c>
      <c r="V904" s="77" t="s">
        <v>36</v>
      </c>
      <c r="W904" s="77" t="s">
        <v>36</v>
      </c>
      <c r="X904" s="77" t="s">
        <v>37</v>
      </c>
      <c r="Y904" s="78" t="s">
        <v>38</v>
      </c>
      <c r="Z904" s="72"/>
      <c r="AA904" s="77">
        <v>715</v>
      </c>
      <c r="AB904" s="76" t="s">
        <v>50</v>
      </c>
      <c r="AC904" s="77" t="s">
        <v>36</v>
      </c>
      <c r="AD904" s="77" t="s">
        <v>36</v>
      </c>
      <c r="AE904" s="77">
        <v>11</v>
      </c>
      <c r="AF904" s="78" t="s">
        <v>219</v>
      </c>
      <c r="AG904" s="72"/>
      <c r="AH904" s="77">
        <v>4317831</v>
      </c>
      <c r="AI904" s="76" t="s">
        <v>52</v>
      </c>
      <c r="AJ904" s="76" t="s">
        <v>36</v>
      </c>
      <c r="AK904" t="str">
        <f>_xlfn.CONCAT(PlayerList[[#This Row],[First Name]]," ",PlayerList[[#This Row],[Surname]])</f>
        <v>Joshua Gibbin</v>
      </c>
      <c r="AM904" s="71">
        <f>PlayerList[[#This Row],[Code]]*1</f>
        <v>17873</v>
      </c>
      <c r="AN904" s="71" t="str">
        <f>VLOOKUP(PlayerList[[#This Row],[NZCF ID]],$AP$2:$AQ$3850,2,FALSE)</f>
        <v>M</v>
      </c>
      <c r="AP904" s="71">
        <v>18221</v>
      </c>
      <c r="AQ904" s="71" t="s">
        <v>29</v>
      </c>
    </row>
    <row r="905" spans="13:43" x14ac:dyDescent="0.3">
      <c r="M905" s="75">
        <v>18244</v>
      </c>
      <c r="N905" s="72" t="s">
        <v>1318</v>
      </c>
      <c r="O905" s="72" t="s">
        <v>247</v>
      </c>
      <c r="P905" s="73" t="s">
        <v>167</v>
      </c>
      <c r="Q905" s="74">
        <v>1975</v>
      </c>
      <c r="R905" s="73" t="s">
        <v>124</v>
      </c>
      <c r="S905" s="72"/>
      <c r="T905" s="77" t="s">
        <v>34</v>
      </c>
      <c r="U905" s="76" t="s">
        <v>35</v>
      </c>
      <c r="V905" s="77" t="s">
        <v>36</v>
      </c>
      <c r="W905" s="77" t="s">
        <v>36</v>
      </c>
      <c r="X905" s="77" t="s">
        <v>37</v>
      </c>
      <c r="Y905" s="78" t="s">
        <v>38</v>
      </c>
      <c r="Z905" s="72"/>
      <c r="AA905" s="77">
        <v>949</v>
      </c>
      <c r="AB905" s="76" t="s">
        <v>50</v>
      </c>
      <c r="AC905" s="77" t="s">
        <v>36</v>
      </c>
      <c r="AD905" s="77" t="s">
        <v>36</v>
      </c>
      <c r="AE905" s="77">
        <v>5</v>
      </c>
      <c r="AF905" s="78" t="s">
        <v>219</v>
      </c>
      <c r="AG905" s="72"/>
      <c r="AH905" s="77">
        <v>4317840</v>
      </c>
      <c r="AI905" s="76" t="s">
        <v>52</v>
      </c>
      <c r="AJ905" s="76" t="s">
        <v>36</v>
      </c>
      <c r="AK905" t="str">
        <f>_xlfn.CONCAT(PlayerList[[#This Row],[First Name]]," ",PlayerList[[#This Row],[Surname]])</f>
        <v>Andrew Gibbin-Price</v>
      </c>
      <c r="AM905" s="71">
        <f>PlayerList[[#This Row],[Code]]*1</f>
        <v>18244</v>
      </c>
      <c r="AN905" s="71" t="str">
        <f>VLOOKUP(PlayerList[[#This Row],[NZCF ID]],$AP$2:$AQ$3850,2,FALSE)</f>
        <v>M</v>
      </c>
      <c r="AP905" s="71">
        <v>17873</v>
      </c>
      <c r="AQ905" s="71" t="s">
        <v>29</v>
      </c>
    </row>
    <row r="906" spans="13:43" x14ac:dyDescent="0.3">
      <c r="M906" s="75">
        <v>10037</v>
      </c>
      <c r="N906" s="72" t="s">
        <v>1319</v>
      </c>
      <c r="O906" s="72" t="s">
        <v>1320</v>
      </c>
      <c r="P906" s="73" t="s">
        <v>252</v>
      </c>
      <c r="Q906" s="74">
        <v>1949</v>
      </c>
      <c r="R906" s="73" t="s">
        <v>119</v>
      </c>
      <c r="S906" s="72"/>
      <c r="T906" s="77">
        <v>1859</v>
      </c>
      <c r="U906" s="76" t="s">
        <v>35</v>
      </c>
      <c r="V906" s="77" t="s">
        <v>36</v>
      </c>
      <c r="W906" s="77" t="s">
        <v>36</v>
      </c>
      <c r="X906" s="77">
        <v>774</v>
      </c>
      <c r="Y906" s="78" t="s">
        <v>39</v>
      </c>
      <c r="Z906" s="72"/>
      <c r="AA906" s="77">
        <v>1878</v>
      </c>
      <c r="AB906" s="76" t="s">
        <v>35</v>
      </c>
      <c r="AC906" s="77" t="s">
        <v>36</v>
      </c>
      <c r="AD906" s="77" t="s">
        <v>36</v>
      </c>
      <c r="AE906" s="77">
        <v>223</v>
      </c>
      <c r="AF906" s="78" t="s">
        <v>902</v>
      </c>
      <c r="AG906" s="72"/>
      <c r="AH906" s="77">
        <v>4300700</v>
      </c>
      <c r="AI906" s="76" t="s">
        <v>52</v>
      </c>
      <c r="AJ906" s="76" t="s">
        <v>263</v>
      </c>
      <c r="AK906" t="str">
        <f>_xlfn.CONCAT(PlayerList[[#This Row],[First Name]]," ",PlayerList[[#This Row],[Surname]])</f>
        <v>Robert E Gibbons</v>
      </c>
      <c r="AM906" s="71">
        <f>PlayerList[[#This Row],[Code]]*1</f>
        <v>10037</v>
      </c>
      <c r="AN906" s="71" t="str">
        <f>VLOOKUP(PlayerList[[#This Row],[NZCF ID]],$AP$2:$AQ$3850,2,FALSE)</f>
        <v>M</v>
      </c>
      <c r="AP906" s="71">
        <v>18244</v>
      </c>
      <c r="AQ906" s="71" t="s">
        <v>29</v>
      </c>
    </row>
    <row r="907" spans="13:43" x14ac:dyDescent="0.3">
      <c r="M907" s="75">
        <v>19159</v>
      </c>
      <c r="N907" s="72" t="s">
        <v>1321</v>
      </c>
      <c r="O907" s="72" t="s">
        <v>1322</v>
      </c>
      <c r="P907" s="73" t="s">
        <v>252</v>
      </c>
      <c r="Q907" s="74" t="s">
        <v>37</v>
      </c>
      <c r="R907" s="73" t="s">
        <v>35</v>
      </c>
      <c r="S907" s="72"/>
      <c r="T907" s="77">
        <v>712</v>
      </c>
      <c r="U907" s="76" t="s">
        <v>50</v>
      </c>
      <c r="V907" s="77" t="s">
        <v>36</v>
      </c>
      <c r="W907" s="77" t="s">
        <v>36</v>
      </c>
      <c r="X907" s="77">
        <v>4</v>
      </c>
      <c r="Y907" s="78" t="s">
        <v>281</v>
      </c>
      <c r="Z907" s="72"/>
      <c r="AA907" s="77" t="s">
        <v>37</v>
      </c>
      <c r="AB907" s="76" t="s">
        <v>35</v>
      </c>
      <c r="AC907" s="77" t="s">
        <v>36</v>
      </c>
      <c r="AD907" s="77" t="s">
        <v>36</v>
      </c>
      <c r="AE907" s="77" t="s">
        <v>37</v>
      </c>
      <c r="AF907" s="78" t="s">
        <v>38</v>
      </c>
      <c r="AG907" s="72"/>
      <c r="AH907" s="77" t="s">
        <v>69</v>
      </c>
      <c r="AI907" s="76" t="s">
        <v>52</v>
      </c>
      <c r="AJ907" s="76" t="s">
        <v>36</v>
      </c>
      <c r="AK907" t="str">
        <f>_xlfn.CONCAT(PlayerList[[#This Row],[First Name]]," ",PlayerList[[#This Row],[Surname]])</f>
        <v>Brian Gidley</v>
      </c>
      <c r="AM907" s="71">
        <f>PlayerList[[#This Row],[Code]]*1</f>
        <v>19159</v>
      </c>
      <c r="AN907" s="71" t="str">
        <f>VLOOKUP(PlayerList[[#This Row],[NZCF ID]],$AP$2:$AQ$3850,2,FALSE)</f>
        <v>M</v>
      </c>
      <c r="AP907" s="71">
        <v>10037</v>
      </c>
      <c r="AQ907" s="71" t="s">
        <v>29</v>
      </c>
    </row>
    <row r="908" spans="13:43" x14ac:dyDescent="0.3">
      <c r="M908" s="75">
        <v>19557</v>
      </c>
      <c r="N908" s="72" t="s">
        <v>1323</v>
      </c>
      <c r="O908" s="72" t="s">
        <v>1324</v>
      </c>
      <c r="P908" s="73" t="s">
        <v>127</v>
      </c>
      <c r="Q908" s="74">
        <v>2010</v>
      </c>
      <c r="R908" s="73" t="s">
        <v>135</v>
      </c>
      <c r="S908" s="72"/>
      <c r="T908" s="77" t="s">
        <v>34</v>
      </c>
      <c r="U908" s="76" t="s">
        <v>35</v>
      </c>
      <c r="V908" s="77" t="s">
        <v>36</v>
      </c>
      <c r="W908" s="77" t="s">
        <v>36</v>
      </c>
      <c r="X908" s="77" t="s">
        <v>37</v>
      </c>
      <c r="Y908" s="78" t="s">
        <v>38</v>
      </c>
      <c r="Z908" s="72"/>
      <c r="AA908" s="77">
        <v>818</v>
      </c>
      <c r="AB908" s="76" t="s">
        <v>50</v>
      </c>
      <c r="AC908" s="77" t="s">
        <v>36</v>
      </c>
      <c r="AD908" s="77" t="s">
        <v>36</v>
      </c>
      <c r="AE908" s="77">
        <v>6</v>
      </c>
      <c r="AF908" s="78" t="s">
        <v>281</v>
      </c>
      <c r="AG908" s="72"/>
      <c r="AH908" s="77">
        <v>4324528</v>
      </c>
      <c r="AI908" s="76" t="s">
        <v>52</v>
      </c>
      <c r="AJ908" s="76" t="s">
        <v>36</v>
      </c>
      <c r="AK908" t="str">
        <f>_xlfn.CONCAT(PlayerList[[#This Row],[First Name]]," ",PlayerList[[#This Row],[Surname]])</f>
        <v>Tai Gilbert-Barlow</v>
      </c>
      <c r="AM908" s="71">
        <f>PlayerList[[#This Row],[Code]]*1</f>
        <v>19557</v>
      </c>
      <c r="AN908" s="71" t="str">
        <f>VLOOKUP(PlayerList[[#This Row],[NZCF ID]],$AP$2:$AQ$3850,2,FALSE)</f>
        <v>M</v>
      </c>
      <c r="AP908" s="71">
        <v>19159</v>
      </c>
      <c r="AQ908" s="71" t="s">
        <v>29</v>
      </c>
    </row>
    <row r="909" spans="13:43" x14ac:dyDescent="0.3">
      <c r="M909" s="75">
        <v>18497</v>
      </c>
      <c r="N909" s="72" t="s">
        <v>1325</v>
      </c>
      <c r="O909" s="72" t="s">
        <v>1326</v>
      </c>
      <c r="P909" s="73" t="s">
        <v>33</v>
      </c>
      <c r="Q909" s="74">
        <v>2011</v>
      </c>
      <c r="R909" s="73" t="s">
        <v>135</v>
      </c>
      <c r="S909" s="72"/>
      <c r="T909" s="77" t="s">
        <v>34</v>
      </c>
      <c r="U909" s="76" t="s">
        <v>35</v>
      </c>
      <c r="V909" s="77" t="s">
        <v>36</v>
      </c>
      <c r="W909" s="77" t="s">
        <v>36</v>
      </c>
      <c r="X909" s="77" t="s">
        <v>37</v>
      </c>
      <c r="Y909" s="78" t="s">
        <v>38</v>
      </c>
      <c r="Z909" s="72"/>
      <c r="AA909" s="77">
        <v>597</v>
      </c>
      <c r="AB909" s="76" t="s">
        <v>50</v>
      </c>
      <c r="AC909" s="77" t="s">
        <v>36</v>
      </c>
      <c r="AD909" s="77" t="s">
        <v>36</v>
      </c>
      <c r="AE909" s="77">
        <v>14</v>
      </c>
      <c r="AF909" s="78" t="s">
        <v>96</v>
      </c>
      <c r="AG909" s="72"/>
      <c r="AH909" s="77" t="s">
        <v>69</v>
      </c>
      <c r="AI909" s="76" t="s">
        <v>52</v>
      </c>
      <c r="AJ909" s="76" t="s">
        <v>36</v>
      </c>
      <c r="AK909" t="str">
        <f>_xlfn.CONCAT(PlayerList[[#This Row],[First Name]]," ",PlayerList[[#This Row],[Surname]])</f>
        <v>Nico Giles</v>
      </c>
      <c r="AM909" s="71">
        <f>PlayerList[[#This Row],[Code]]*1</f>
        <v>18497</v>
      </c>
      <c r="AN909" s="71" t="str">
        <f>VLOOKUP(PlayerList[[#This Row],[NZCF ID]],$AP$2:$AQ$3850,2,FALSE)</f>
        <v>M</v>
      </c>
      <c r="AP909" s="71">
        <v>19557</v>
      </c>
      <c r="AQ909" s="71" t="s">
        <v>29</v>
      </c>
    </row>
    <row r="910" spans="13:43" x14ac:dyDescent="0.3">
      <c r="M910" s="75">
        <v>22753</v>
      </c>
      <c r="N910" s="72" t="s">
        <v>1327</v>
      </c>
      <c r="O910" s="72" t="s">
        <v>1195</v>
      </c>
      <c r="P910" s="73" t="s">
        <v>33</v>
      </c>
      <c r="Q910" s="74">
        <v>2014</v>
      </c>
      <c r="R910" s="73" t="s">
        <v>135</v>
      </c>
      <c r="S910" s="72"/>
      <c r="T910" s="77" t="s">
        <v>34</v>
      </c>
      <c r="U910" s="76" t="s">
        <v>35</v>
      </c>
      <c r="V910" s="77" t="s">
        <v>36</v>
      </c>
      <c r="W910" s="77" t="s">
        <v>36</v>
      </c>
      <c r="X910" s="77" t="s">
        <v>37</v>
      </c>
      <c r="Y910" s="78" t="s">
        <v>38</v>
      </c>
      <c r="Z910" s="72"/>
      <c r="AA910" s="77">
        <v>917</v>
      </c>
      <c r="AB910" s="76" t="s">
        <v>50</v>
      </c>
      <c r="AC910" s="77">
        <v>1</v>
      </c>
      <c r="AD910" s="77">
        <v>6</v>
      </c>
      <c r="AE910" s="77">
        <v>13</v>
      </c>
      <c r="AF910" s="78" t="s">
        <v>4167</v>
      </c>
      <c r="AG910" s="72"/>
      <c r="AH910" s="77" t="s">
        <v>69</v>
      </c>
      <c r="AI910" s="76" t="s">
        <v>52</v>
      </c>
      <c r="AJ910" s="76" t="s">
        <v>36</v>
      </c>
      <c r="AK910" t="str">
        <f>_xlfn.CONCAT(PlayerList[[#This Row],[First Name]]," ",PlayerList[[#This Row],[Surname]])</f>
        <v>Justin Gill</v>
      </c>
      <c r="AM910" s="71">
        <f>PlayerList[[#This Row],[Code]]*1</f>
        <v>22753</v>
      </c>
      <c r="AN910" s="71" t="str">
        <f>VLOOKUP(PlayerList[[#This Row],[NZCF ID]],$AP$2:$AQ$3850,2,FALSE)</f>
        <v>M</v>
      </c>
      <c r="AP910" s="71">
        <v>18497</v>
      </c>
      <c r="AQ910" s="71" t="s">
        <v>29</v>
      </c>
    </row>
    <row r="911" spans="13:43" x14ac:dyDescent="0.3">
      <c r="M911" s="75">
        <v>19583</v>
      </c>
      <c r="N911" s="72" t="s">
        <v>1327</v>
      </c>
      <c r="O911" s="72" t="s">
        <v>1328</v>
      </c>
      <c r="P911" s="73" t="s">
        <v>127</v>
      </c>
      <c r="Q911" s="74">
        <v>2016</v>
      </c>
      <c r="R911" s="73" t="s">
        <v>135</v>
      </c>
      <c r="S911" s="72"/>
      <c r="T911" s="77" t="s">
        <v>34</v>
      </c>
      <c r="U911" s="76" t="s">
        <v>35</v>
      </c>
      <c r="V911" s="77" t="s">
        <v>36</v>
      </c>
      <c r="W911" s="77" t="s">
        <v>36</v>
      </c>
      <c r="X911" s="77" t="s">
        <v>37</v>
      </c>
      <c r="Y911" s="78" t="s">
        <v>38</v>
      </c>
      <c r="Z911" s="72"/>
      <c r="AA911" s="77">
        <v>400</v>
      </c>
      <c r="AB911" s="76" t="s">
        <v>50</v>
      </c>
      <c r="AC911" s="77" t="s">
        <v>36</v>
      </c>
      <c r="AD911" s="77" t="s">
        <v>36</v>
      </c>
      <c r="AE911" s="77">
        <v>12</v>
      </c>
      <c r="AF911" s="78" t="s">
        <v>84</v>
      </c>
      <c r="AG911" s="72"/>
      <c r="AH911" s="77">
        <v>4324536</v>
      </c>
      <c r="AI911" s="76" t="s">
        <v>52</v>
      </c>
      <c r="AJ911" s="76" t="s">
        <v>36</v>
      </c>
      <c r="AK911" t="str">
        <f>_xlfn.CONCAT(PlayerList[[#This Row],[First Name]]," ",PlayerList[[#This Row],[Surname]])</f>
        <v>Mehtaab Gill</v>
      </c>
      <c r="AM911" s="71">
        <f>PlayerList[[#This Row],[Code]]*1</f>
        <v>19583</v>
      </c>
      <c r="AN911" s="71" t="str">
        <f>VLOOKUP(PlayerList[[#This Row],[NZCF ID]],$AP$2:$AQ$3850,2,FALSE)</f>
        <v>M</v>
      </c>
      <c r="AP911" s="71">
        <v>22753</v>
      </c>
      <c r="AQ911" s="71" t="s">
        <v>29</v>
      </c>
    </row>
    <row r="912" spans="13:43" x14ac:dyDescent="0.3">
      <c r="M912" s="75">
        <v>10974</v>
      </c>
      <c r="N912" s="72" t="s">
        <v>1329</v>
      </c>
      <c r="O912" s="72" t="s">
        <v>1330</v>
      </c>
      <c r="P912" s="73" t="s">
        <v>83</v>
      </c>
      <c r="Q912" s="74">
        <v>1958</v>
      </c>
      <c r="R912" s="73" t="s">
        <v>119</v>
      </c>
      <c r="S912" s="72"/>
      <c r="T912" s="77">
        <v>1485</v>
      </c>
      <c r="U912" s="76" t="s">
        <v>35</v>
      </c>
      <c r="V912" s="77" t="s">
        <v>36</v>
      </c>
      <c r="W912" s="77" t="s">
        <v>36</v>
      </c>
      <c r="X912" s="77">
        <v>447</v>
      </c>
      <c r="Y912" s="78" t="s">
        <v>232</v>
      </c>
      <c r="Z912" s="72"/>
      <c r="AA912" s="77">
        <v>1328</v>
      </c>
      <c r="AB912" s="76" t="s">
        <v>35</v>
      </c>
      <c r="AC912" s="77" t="s">
        <v>36</v>
      </c>
      <c r="AD912" s="77" t="s">
        <v>36</v>
      </c>
      <c r="AE912" s="77">
        <v>156</v>
      </c>
      <c r="AF912" s="78" t="s">
        <v>168</v>
      </c>
      <c r="AG912" s="72"/>
      <c r="AH912" s="77">
        <v>4303474</v>
      </c>
      <c r="AI912" s="76" t="s">
        <v>52</v>
      </c>
      <c r="AJ912" s="76" t="s">
        <v>36</v>
      </c>
      <c r="AK912" t="str">
        <f>_xlfn.CONCAT(PlayerList[[#This Row],[First Name]]," ",PlayerList[[#This Row],[Surname]])</f>
        <v>John G Gillespie</v>
      </c>
      <c r="AM912" s="71">
        <f>PlayerList[[#This Row],[Code]]*1</f>
        <v>10974</v>
      </c>
      <c r="AN912" s="71" t="str">
        <f>VLOOKUP(PlayerList[[#This Row],[NZCF ID]],$AP$2:$AQ$3850,2,FALSE)</f>
        <v>M</v>
      </c>
      <c r="AP912" s="71">
        <v>19583</v>
      </c>
      <c r="AQ912" s="71" t="s">
        <v>29</v>
      </c>
    </row>
    <row r="913" spans="13:43" x14ac:dyDescent="0.3">
      <c r="M913" s="75">
        <v>18170</v>
      </c>
      <c r="N913" s="72" t="s">
        <v>1331</v>
      </c>
      <c r="O913" s="72" t="s">
        <v>525</v>
      </c>
      <c r="P913" s="73" t="s">
        <v>161</v>
      </c>
      <c r="Q913" s="74">
        <v>2003</v>
      </c>
      <c r="R913" s="73" t="s">
        <v>35</v>
      </c>
      <c r="S913" s="72"/>
      <c r="T913" s="77">
        <v>1683</v>
      </c>
      <c r="U913" s="76" t="s">
        <v>35</v>
      </c>
      <c r="V913" s="77" t="s">
        <v>36</v>
      </c>
      <c r="W913" s="77" t="s">
        <v>36</v>
      </c>
      <c r="X913" s="77">
        <v>76</v>
      </c>
      <c r="Y913" s="78" t="s">
        <v>60</v>
      </c>
      <c r="Z913" s="72"/>
      <c r="AA913" s="77">
        <v>1447</v>
      </c>
      <c r="AB913" s="76" t="s">
        <v>35</v>
      </c>
      <c r="AC913" s="77" t="s">
        <v>36</v>
      </c>
      <c r="AD913" s="77" t="s">
        <v>36</v>
      </c>
      <c r="AE913" s="77">
        <v>42</v>
      </c>
      <c r="AF913" s="78" t="s">
        <v>150</v>
      </c>
      <c r="AG913" s="72"/>
      <c r="AH913" s="77">
        <v>4317548</v>
      </c>
      <c r="AI913" s="76" t="s">
        <v>52</v>
      </c>
      <c r="AJ913" s="76" t="s">
        <v>36</v>
      </c>
      <c r="AK913" t="str">
        <f>_xlfn.CONCAT(PlayerList[[#This Row],[First Name]]," ",PlayerList[[#This Row],[Surname]])</f>
        <v>Blake Gilmore</v>
      </c>
      <c r="AM913" s="71">
        <f>PlayerList[[#This Row],[Code]]*1</f>
        <v>18170</v>
      </c>
      <c r="AN913" s="71" t="str">
        <f>VLOOKUP(PlayerList[[#This Row],[NZCF ID]],$AP$2:$AQ$3850,2,FALSE)</f>
        <v>M</v>
      </c>
      <c r="AP913" s="71">
        <v>10974</v>
      </c>
      <c r="AQ913" s="71" t="s">
        <v>29</v>
      </c>
    </row>
    <row r="914" spans="13:43" x14ac:dyDescent="0.3">
      <c r="M914" s="75">
        <v>14953</v>
      </c>
      <c r="N914" s="72" t="s">
        <v>1331</v>
      </c>
      <c r="O914" s="72" t="s">
        <v>4269</v>
      </c>
      <c r="P914" s="73" t="s">
        <v>167</v>
      </c>
      <c r="Q914" s="74">
        <v>1994</v>
      </c>
      <c r="R914" s="73" t="s">
        <v>35</v>
      </c>
      <c r="S914" s="72"/>
      <c r="T914" s="77">
        <v>1467</v>
      </c>
      <c r="U914" s="76" t="s">
        <v>35</v>
      </c>
      <c r="V914" s="77" t="s">
        <v>36</v>
      </c>
      <c r="W914" s="77" t="s">
        <v>36</v>
      </c>
      <c r="X914" s="77">
        <v>64</v>
      </c>
      <c r="Y914" s="78" t="s">
        <v>1855</v>
      </c>
      <c r="Z914" s="72"/>
      <c r="AA914" s="77">
        <v>1351</v>
      </c>
      <c r="AB914" s="76" t="s">
        <v>35</v>
      </c>
      <c r="AC914" s="77" t="s">
        <v>36</v>
      </c>
      <c r="AD914" s="77" t="s">
        <v>36</v>
      </c>
      <c r="AE914" s="77">
        <v>90</v>
      </c>
      <c r="AF914" s="78" t="s">
        <v>560</v>
      </c>
      <c r="AG914" s="72"/>
      <c r="AH914" s="77">
        <v>4304799</v>
      </c>
      <c r="AI914" s="76" t="s">
        <v>52</v>
      </c>
      <c r="AJ914" s="76" t="s">
        <v>36</v>
      </c>
      <c r="AK914" t="str">
        <f>_xlfn.CONCAT(PlayerList[[#This Row],[First Name]]," ",PlayerList[[#This Row],[Surname]])</f>
        <v>Sacha Gilmore</v>
      </c>
      <c r="AM914" s="71">
        <f>PlayerList[[#This Row],[Code]]*1</f>
        <v>14953</v>
      </c>
      <c r="AN914" s="71" t="str">
        <f>VLOOKUP(PlayerList[[#This Row],[NZCF ID]],$AP$2:$AQ$3850,2,FALSE)</f>
        <v>F</v>
      </c>
      <c r="AP914" s="71">
        <v>18170</v>
      </c>
      <c r="AQ914" s="71" t="s">
        <v>29</v>
      </c>
    </row>
    <row r="915" spans="13:43" x14ac:dyDescent="0.3">
      <c r="M915" s="75">
        <v>11678</v>
      </c>
      <c r="N915" s="72" t="s">
        <v>1332</v>
      </c>
      <c r="O915" s="72" t="s">
        <v>599</v>
      </c>
      <c r="P915" s="73" t="s">
        <v>178</v>
      </c>
      <c r="Q915" s="74">
        <v>1964</v>
      </c>
      <c r="R915" s="73" t="s">
        <v>124</v>
      </c>
      <c r="S915" s="72"/>
      <c r="T915" s="77">
        <v>1476</v>
      </c>
      <c r="U915" s="76" t="s">
        <v>35</v>
      </c>
      <c r="V915" s="77" t="s">
        <v>36</v>
      </c>
      <c r="W915" s="77" t="s">
        <v>36</v>
      </c>
      <c r="X915" s="77">
        <v>265</v>
      </c>
      <c r="Y915" s="78" t="s">
        <v>60</v>
      </c>
      <c r="Z915" s="72"/>
      <c r="AA915" s="77">
        <v>1524</v>
      </c>
      <c r="AB915" s="76" t="s">
        <v>35</v>
      </c>
      <c r="AC915" s="77" t="s">
        <v>36</v>
      </c>
      <c r="AD915" s="77" t="s">
        <v>36</v>
      </c>
      <c r="AE915" s="77">
        <v>39</v>
      </c>
      <c r="AF915" s="78" t="s">
        <v>68</v>
      </c>
      <c r="AG915" s="72"/>
      <c r="AH915" s="77">
        <v>4302729</v>
      </c>
      <c r="AI915" s="76" t="s">
        <v>52</v>
      </c>
      <c r="AJ915" s="76" t="s">
        <v>36</v>
      </c>
      <c r="AK915" t="str">
        <f>_xlfn.CONCAT(PlayerList[[#This Row],[First Name]]," ",PlayerList[[#This Row],[Surname]])</f>
        <v>Mark Gilmour</v>
      </c>
      <c r="AM915" s="71">
        <f>PlayerList[[#This Row],[Code]]*1</f>
        <v>11678</v>
      </c>
      <c r="AN915" s="71" t="str">
        <f>VLOOKUP(PlayerList[[#This Row],[NZCF ID]],$AP$2:$AQ$3850,2,FALSE)</f>
        <v>M</v>
      </c>
      <c r="AP915" s="71">
        <v>14953</v>
      </c>
      <c r="AQ915" s="71" t="s">
        <v>45</v>
      </c>
    </row>
    <row r="916" spans="13:43" x14ac:dyDescent="0.3">
      <c r="M916" s="75">
        <v>18918</v>
      </c>
      <c r="N916" s="72" t="s">
        <v>1333</v>
      </c>
      <c r="O916" s="72" t="s">
        <v>1334</v>
      </c>
      <c r="P916" s="73" t="s">
        <v>190</v>
      </c>
      <c r="Q916" s="74">
        <v>2012</v>
      </c>
      <c r="R916" s="73" t="s">
        <v>135</v>
      </c>
      <c r="S916" s="72"/>
      <c r="T916" s="77">
        <v>985</v>
      </c>
      <c r="U916" s="76" t="s">
        <v>50</v>
      </c>
      <c r="V916" s="77" t="s">
        <v>36</v>
      </c>
      <c r="W916" s="77" t="s">
        <v>36</v>
      </c>
      <c r="X916" s="77">
        <v>5</v>
      </c>
      <c r="Y916" s="78" t="s">
        <v>96</v>
      </c>
      <c r="Z916" s="72"/>
      <c r="AA916" s="77">
        <v>990</v>
      </c>
      <c r="AB916" s="76" t="s">
        <v>50</v>
      </c>
      <c r="AC916" s="77" t="s">
        <v>36</v>
      </c>
      <c r="AD916" s="77" t="s">
        <v>36</v>
      </c>
      <c r="AE916" s="77">
        <v>12</v>
      </c>
      <c r="AF916" s="78" t="s">
        <v>154</v>
      </c>
      <c r="AG916" s="72"/>
      <c r="AH916" s="77">
        <v>4323831</v>
      </c>
      <c r="AI916" s="76" t="s">
        <v>52</v>
      </c>
      <c r="AJ916" s="76" t="s">
        <v>36</v>
      </c>
      <c r="AK916" t="str">
        <f>_xlfn.CONCAT(PlayerList[[#This Row],[First Name]]," ",PlayerList[[#This Row],[Surname]])</f>
        <v>Mehul Girhotra</v>
      </c>
      <c r="AM916" s="71">
        <f>PlayerList[[#This Row],[Code]]*1</f>
        <v>18918</v>
      </c>
      <c r="AN916" s="71" t="str">
        <f>VLOOKUP(PlayerList[[#This Row],[NZCF ID]],$AP$2:$AQ$3850,2,FALSE)</f>
        <v>M</v>
      </c>
      <c r="AP916" s="71">
        <v>11678</v>
      </c>
      <c r="AQ916" s="71" t="s">
        <v>29</v>
      </c>
    </row>
    <row r="917" spans="13:43" x14ac:dyDescent="0.3">
      <c r="M917" s="75">
        <v>18796</v>
      </c>
      <c r="N917" s="72" t="s">
        <v>1335</v>
      </c>
      <c r="O917" s="72" t="s">
        <v>1336</v>
      </c>
      <c r="P917" s="73" t="s">
        <v>74</v>
      </c>
      <c r="Q917" s="74">
        <v>1973</v>
      </c>
      <c r="R917" s="73" t="s">
        <v>124</v>
      </c>
      <c r="S917" s="72"/>
      <c r="T917" s="77">
        <v>827</v>
      </c>
      <c r="U917" s="76" t="s">
        <v>35</v>
      </c>
      <c r="V917" s="77">
        <v>1</v>
      </c>
      <c r="W917" s="77">
        <v>6</v>
      </c>
      <c r="X917" s="77">
        <v>54</v>
      </c>
      <c r="Y917" s="78" t="s">
        <v>4167</v>
      </c>
      <c r="Z917" s="72"/>
      <c r="AA917" s="77">
        <v>668</v>
      </c>
      <c r="AB917" s="76" t="s">
        <v>35</v>
      </c>
      <c r="AC917" s="77" t="s">
        <v>36</v>
      </c>
      <c r="AD917" s="77" t="s">
        <v>36</v>
      </c>
      <c r="AE917" s="77">
        <v>21</v>
      </c>
      <c r="AF917" s="78" t="s">
        <v>39</v>
      </c>
      <c r="AG917" s="72"/>
      <c r="AH917" s="77">
        <v>4321170</v>
      </c>
      <c r="AI917" s="76" t="s">
        <v>52</v>
      </c>
      <c r="AJ917" s="76" t="s">
        <v>36</v>
      </c>
      <c r="AK917" t="str">
        <f>_xlfn.CONCAT(PlayerList[[#This Row],[First Name]]," ",PlayerList[[#This Row],[Surname]])</f>
        <v>Darryn C Goble</v>
      </c>
      <c r="AM917" s="71">
        <f>PlayerList[[#This Row],[Code]]*1</f>
        <v>18796</v>
      </c>
      <c r="AN917" s="71" t="str">
        <f>VLOOKUP(PlayerList[[#This Row],[NZCF ID]],$AP$2:$AQ$3850,2,FALSE)</f>
        <v>M</v>
      </c>
      <c r="AP917" s="71">
        <v>18918</v>
      </c>
      <c r="AQ917" s="71" t="s">
        <v>29</v>
      </c>
    </row>
    <row r="918" spans="13:43" x14ac:dyDescent="0.3">
      <c r="M918" s="75">
        <v>11885</v>
      </c>
      <c r="N918" s="72" t="s">
        <v>1337</v>
      </c>
      <c r="O918" s="72" t="s">
        <v>529</v>
      </c>
      <c r="P918" s="73" t="s">
        <v>335</v>
      </c>
      <c r="Q918" s="74">
        <v>1979</v>
      </c>
      <c r="R918" s="73" t="s">
        <v>35</v>
      </c>
      <c r="S918" s="72"/>
      <c r="T918" s="77">
        <v>1926</v>
      </c>
      <c r="U918" s="76" t="s">
        <v>35</v>
      </c>
      <c r="V918" s="77" t="s">
        <v>36</v>
      </c>
      <c r="W918" s="77" t="s">
        <v>36</v>
      </c>
      <c r="X918" s="77">
        <v>505</v>
      </c>
      <c r="Y918" s="78" t="s">
        <v>1194</v>
      </c>
      <c r="Z918" s="72"/>
      <c r="AA918" s="77">
        <v>1914</v>
      </c>
      <c r="AB918" s="76" t="s">
        <v>35</v>
      </c>
      <c r="AC918" s="77" t="s">
        <v>36</v>
      </c>
      <c r="AD918" s="77" t="s">
        <v>36</v>
      </c>
      <c r="AE918" s="77">
        <v>128</v>
      </c>
      <c r="AF918" s="78" t="s">
        <v>84</v>
      </c>
      <c r="AG918" s="72"/>
      <c r="AH918" s="77">
        <v>4302273</v>
      </c>
      <c r="AI918" s="76" t="s">
        <v>52</v>
      </c>
      <c r="AJ918" s="76" t="s">
        <v>36</v>
      </c>
      <c r="AK918" t="str">
        <f>_xlfn.CONCAT(PlayerList[[#This Row],[First Name]]," ",PlayerList[[#This Row],[Surname]])</f>
        <v>Paul Godfrey</v>
      </c>
      <c r="AM918" s="71">
        <f>PlayerList[[#This Row],[Code]]*1</f>
        <v>11885</v>
      </c>
      <c r="AN918" s="71" t="str">
        <f>VLOOKUP(PlayerList[[#This Row],[NZCF ID]],$AP$2:$AQ$3850,2,FALSE)</f>
        <v>M</v>
      </c>
      <c r="AP918" s="71">
        <v>18796</v>
      </c>
      <c r="AQ918" s="71" t="s">
        <v>29</v>
      </c>
    </row>
    <row r="919" spans="13:43" x14ac:dyDescent="0.3">
      <c r="M919" s="75">
        <v>20569</v>
      </c>
      <c r="N919" s="72" t="s">
        <v>1338</v>
      </c>
      <c r="O919" s="72" t="s">
        <v>1339</v>
      </c>
      <c r="P919" s="73" t="s">
        <v>190</v>
      </c>
      <c r="Q919" s="74">
        <v>1985</v>
      </c>
      <c r="R919" s="73" t="s">
        <v>35</v>
      </c>
      <c r="S919" s="72"/>
      <c r="T919" s="77">
        <v>1756</v>
      </c>
      <c r="U919" s="76" t="s">
        <v>50</v>
      </c>
      <c r="V919" s="77" t="s">
        <v>36</v>
      </c>
      <c r="W919" s="77" t="s">
        <v>36</v>
      </c>
      <c r="X919" s="77">
        <v>4</v>
      </c>
      <c r="Y919" s="78" t="s">
        <v>61</v>
      </c>
      <c r="Z919" s="72"/>
      <c r="AA919" s="77">
        <v>1450</v>
      </c>
      <c r="AB919" s="76" t="s">
        <v>50</v>
      </c>
      <c r="AC919" s="77" t="s">
        <v>36</v>
      </c>
      <c r="AD919" s="77" t="s">
        <v>36</v>
      </c>
      <c r="AE919" s="77">
        <v>11</v>
      </c>
      <c r="AF919" s="78" t="s">
        <v>60</v>
      </c>
      <c r="AG919" s="72"/>
      <c r="AH919" s="77">
        <v>4329058</v>
      </c>
      <c r="AI919" s="76" t="s">
        <v>52</v>
      </c>
      <c r="AJ919" s="76" t="s">
        <v>36</v>
      </c>
      <c r="AK919" t="str">
        <f>_xlfn.CONCAT(PlayerList[[#This Row],[First Name]]," ",PlayerList[[#This Row],[Surname]])</f>
        <v>Ashwin Gogate</v>
      </c>
      <c r="AM919" s="71">
        <f>PlayerList[[#This Row],[Code]]*1</f>
        <v>20569</v>
      </c>
      <c r="AN919" s="71" t="str">
        <f>VLOOKUP(PlayerList[[#This Row],[NZCF ID]],$AP$2:$AQ$3850,2,FALSE)</f>
        <v>M</v>
      </c>
      <c r="AP919" s="71">
        <v>11885</v>
      </c>
      <c r="AQ919" s="71" t="s">
        <v>29</v>
      </c>
    </row>
    <row r="920" spans="13:43" x14ac:dyDescent="0.3">
      <c r="M920" s="75">
        <v>20993</v>
      </c>
      <c r="N920" s="72" t="s">
        <v>1340</v>
      </c>
      <c r="O920" s="72" t="s">
        <v>1341</v>
      </c>
      <c r="P920" s="73" t="s">
        <v>33</v>
      </c>
      <c r="Q920" s="74">
        <v>2009</v>
      </c>
      <c r="R920" s="73" t="s">
        <v>135</v>
      </c>
      <c r="S920" s="72"/>
      <c r="T920" s="77" t="s">
        <v>34</v>
      </c>
      <c r="U920" s="76" t="s">
        <v>35</v>
      </c>
      <c r="V920" s="77" t="s">
        <v>36</v>
      </c>
      <c r="W920" s="77" t="s">
        <v>36</v>
      </c>
      <c r="X920" s="77" t="s">
        <v>37</v>
      </c>
      <c r="Y920" s="78" t="s">
        <v>38</v>
      </c>
      <c r="Z920" s="72"/>
      <c r="AA920" s="77">
        <v>790</v>
      </c>
      <c r="AB920" s="76" t="s">
        <v>50</v>
      </c>
      <c r="AC920" s="77" t="s">
        <v>36</v>
      </c>
      <c r="AD920" s="77" t="s">
        <v>36</v>
      </c>
      <c r="AE920" s="77">
        <v>6</v>
      </c>
      <c r="AF920" s="78" t="s">
        <v>60</v>
      </c>
      <c r="AG920" s="72"/>
      <c r="AH920" s="77" t="s">
        <v>69</v>
      </c>
      <c r="AI920" s="76" t="s">
        <v>52</v>
      </c>
      <c r="AJ920" s="76" t="s">
        <v>36</v>
      </c>
      <c r="AK920" t="str">
        <f>_xlfn.CONCAT(PlayerList[[#This Row],[First Name]]," ",PlayerList[[#This Row],[Surname]])</f>
        <v>Navjyot Gogian</v>
      </c>
      <c r="AM920" s="71">
        <f>PlayerList[[#This Row],[Code]]*1</f>
        <v>20993</v>
      </c>
      <c r="AN920" s="71" t="str">
        <f>VLOOKUP(PlayerList[[#This Row],[NZCF ID]],$AP$2:$AQ$3850,2,FALSE)</f>
        <v>M</v>
      </c>
      <c r="AP920" s="71">
        <v>20569</v>
      </c>
      <c r="AQ920" s="71" t="s">
        <v>29</v>
      </c>
    </row>
    <row r="921" spans="13:43" x14ac:dyDescent="0.3">
      <c r="M921" s="75">
        <v>20871</v>
      </c>
      <c r="N921" s="72" t="s">
        <v>1342</v>
      </c>
      <c r="O921" s="72" t="s">
        <v>1343</v>
      </c>
      <c r="P921" s="73" t="s">
        <v>74</v>
      </c>
      <c r="Q921" s="74">
        <v>2013</v>
      </c>
      <c r="R921" s="73" t="s">
        <v>135</v>
      </c>
      <c r="S921" s="72"/>
      <c r="T921" s="77">
        <v>1191</v>
      </c>
      <c r="U921" s="76" t="s">
        <v>35</v>
      </c>
      <c r="V921" s="77">
        <v>4</v>
      </c>
      <c r="W921" s="77">
        <v>20</v>
      </c>
      <c r="X921" s="77">
        <v>26</v>
      </c>
      <c r="Y921" s="78" t="s">
        <v>4167</v>
      </c>
      <c r="Z921" s="72"/>
      <c r="AA921" s="77">
        <v>903</v>
      </c>
      <c r="AB921" s="76" t="s">
        <v>35</v>
      </c>
      <c r="AC921" s="77">
        <v>3</v>
      </c>
      <c r="AD921" s="77">
        <v>16</v>
      </c>
      <c r="AE921" s="77">
        <v>33</v>
      </c>
      <c r="AF921" s="78" t="s">
        <v>4167</v>
      </c>
      <c r="AG921" s="72"/>
      <c r="AH921" s="77">
        <v>4332563</v>
      </c>
      <c r="AI921" s="76" t="s">
        <v>52</v>
      </c>
      <c r="AJ921" s="76" t="s">
        <v>36</v>
      </c>
      <c r="AK921" t="str">
        <f>_xlfn.CONCAT(PlayerList[[#This Row],[First Name]]," ",PlayerList[[#This Row],[Surname]])</f>
        <v>Gideon Goh</v>
      </c>
      <c r="AM921" s="71">
        <f>PlayerList[[#This Row],[Code]]*1</f>
        <v>20871</v>
      </c>
      <c r="AN921" s="71" t="str">
        <f>VLOOKUP(PlayerList[[#This Row],[NZCF ID]],$AP$2:$AQ$3850,2,FALSE)</f>
        <v>M</v>
      </c>
      <c r="AP921" s="71">
        <v>20993</v>
      </c>
      <c r="AQ921" s="71" t="s">
        <v>29</v>
      </c>
    </row>
    <row r="922" spans="13:43" x14ac:dyDescent="0.3">
      <c r="M922" s="75">
        <v>18847</v>
      </c>
      <c r="N922" s="72" t="s">
        <v>1344</v>
      </c>
      <c r="O922" s="72" t="s">
        <v>1345</v>
      </c>
      <c r="P922" s="73" t="s">
        <v>33</v>
      </c>
      <c r="Q922" s="74">
        <v>2012</v>
      </c>
      <c r="R922" s="73" t="s">
        <v>135</v>
      </c>
      <c r="S922" s="72"/>
      <c r="T922" s="77" t="s">
        <v>34</v>
      </c>
      <c r="U922" s="76" t="s">
        <v>35</v>
      </c>
      <c r="V922" s="77" t="s">
        <v>36</v>
      </c>
      <c r="W922" s="77" t="s">
        <v>36</v>
      </c>
      <c r="X922" s="77" t="s">
        <v>37</v>
      </c>
      <c r="Y922" s="78" t="s">
        <v>38</v>
      </c>
      <c r="Z922" s="72"/>
      <c r="AA922" s="77">
        <v>816</v>
      </c>
      <c r="AB922" s="76" t="s">
        <v>35</v>
      </c>
      <c r="AC922" s="77" t="s">
        <v>36</v>
      </c>
      <c r="AD922" s="77" t="s">
        <v>36</v>
      </c>
      <c r="AE922" s="77">
        <v>46</v>
      </c>
      <c r="AF922" s="78" t="s">
        <v>96</v>
      </c>
      <c r="AG922" s="72"/>
      <c r="AH922" s="77" t="s">
        <v>69</v>
      </c>
      <c r="AI922" s="76" t="s">
        <v>52</v>
      </c>
      <c r="AJ922" s="76" t="s">
        <v>36</v>
      </c>
      <c r="AK922" t="str">
        <f>_xlfn.CONCAT(PlayerList[[#This Row],[First Name]]," ",PlayerList[[#This Row],[Surname]])</f>
        <v>Morton Alexander Going</v>
      </c>
      <c r="AM922" s="71">
        <f>PlayerList[[#This Row],[Code]]*1</f>
        <v>18847</v>
      </c>
      <c r="AN922" s="71" t="str">
        <f>VLOOKUP(PlayerList[[#This Row],[NZCF ID]],$AP$2:$AQ$3850,2,FALSE)</f>
        <v>M</v>
      </c>
      <c r="AP922" s="71">
        <v>20871</v>
      </c>
      <c r="AQ922" s="71" t="s">
        <v>29</v>
      </c>
    </row>
    <row r="923" spans="13:43" x14ac:dyDescent="0.3">
      <c r="M923" s="75">
        <v>10798</v>
      </c>
      <c r="N923" s="72" t="s">
        <v>1346</v>
      </c>
      <c r="O923" s="72" t="s">
        <v>1347</v>
      </c>
      <c r="P923" s="73" t="s">
        <v>115</v>
      </c>
      <c r="Q923" s="74">
        <v>1970</v>
      </c>
      <c r="R923" s="73" t="s">
        <v>124</v>
      </c>
      <c r="S923" s="72"/>
      <c r="T923" s="77">
        <v>1588</v>
      </c>
      <c r="U923" s="76" t="s">
        <v>35</v>
      </c>
      <c r="V923" s="77">
        <v>2</v>
      </c>
      <c r="W923" s="77">
        <v>10</v>
      </c>
      <c r="X923" s="77">
        <v>1572</v>
      </c>
      <c r="Y923" s="78" t="s">
        <v>4167</v>
      </c>
      <c r="Z923" s="72"/>
      <c r="AA923" s="77">
        <v>1486</v>
      </c>
      <c r="AB923" s="76" t="s">
        <v>35</v>
      </c>
      <c r="AC923" s="77" t="s">
        <v>36</v>
      </c>
      <c r="AD923" s="77" t="s">
        <v>36</v>
      </c>
      <c r="AE923" s="77">
        <v>1223</v>
      </c>
      <c r="AF923" s="78" t="s">
        <v>84</v>
      </c>
      <c r="AG923" s="72"/>
      <c r="AH923" s="77">
        <v>4301579</v>
      </c>
      <c r="AI923" s="76" t="s">
        <v>52</v>
      </c>
      <c r="AJ923" s="76" t="s">
        <v>36</v>
      </c>
      <c r="AK923" t="str">
        <f>_xlfn.CONCAT(PlayerList[[#This Row],[First Name]]," ",PlayerList[[#This Row],[Surname]])</f>
        <v>Hamish R Gold</v>
      </c>
      <c r="AM923" s="71">
        <f>PlayerList[[#This Row],[Code]]*1</f>
        <v>10798</v>
      </c>
      <c r="AN923" s="71" t="str">
        <f>VLOOKUP(PlayerList[[#This Row],[NZCF ID]],$AP$2:$AQ$3850,2,FALSE)</f>
        <v>M</v>
      </c>
      <c r="AP923" s="71">
        <v>18847</v>
      </c>
      <c r="AQ923" s="71" t="s">
        <v>29</v>
      </c>
    </row>
    <row r="924" spans="13:43" x14ac:dyDescent="0.3">
      <c r="M924" s="75">
        <v>18787</v>
      </c>
      <c r="N924" s="72" t="s">
        <v>1348</v>
      </c>
      <c r="O924" s="72" t="s">
        <v>1010</v>
      </c>
      <c r="P924" s="73" t="s">
        <v>33</v>
      </c>
      <c r="Q924" s="74">
        <v>2013</v>
      </c>
      <c r="R924" s="73" t="s">
        <v>135</v>
      </c>
      <c r="S924" s="72"/>
      <c r="T924" s="77" t="s">
        <v>34</v>
      </c>
      <c r="U924" s="76" t="s">
        <v>35</v>
      </c>
      <c r="V924" s="77" t="s">
        <v>36</v>
      </c>
      <c r="W924" s="77" t="s">
        <v>36</v>
      </c>
      <c r="X924" s="77" t="s">
        <v>37</v>
      </c>
      <c r="Y924" s="78" t="s">
        <v>38</v>
      </c>
      <c r="Z924" s="72"/>
      <c r="AA924" s="77">
        <v>478</v>
      </c>
      <c r="AB924" s="76" t="s">
        <v>50</v>
      </c>
      <c r="AC924" s="77" t="s">
        <v>36</v>
      </c>
      <c r="AD924" s="77" t="s">
        <v>36</v>
      </c>
      <c r="AE924" s="77">
        <v>7</v>
      </c>
      <c r="AF924" s="78" t="s">
        <v>51</v>
      </c>
      <c r="AG924" s="72"/>
      <c r="AH924" s="77" t="s">
        <v>69</v>
      </c>
      <c r="AI924" s="76" t="s">
        <v>52</v>
      </c>
      <c r="AJ924" s="76" t="s">
        <v>36</v>
      </c>
      <c r="AK924" t="str">
        <f>_xlfn.CONCAT(PlayerList[[#This Row],[First Name]]," ",PlayerList[[#This Row],[Surname]])</f>
        <v>Andrey Golovko</v>
      </c>
      <c r="AM924" s="71">
        <f>PlayerList[[#This Row],[Code]]*1</f>
        <v>18787</v>
      </c>
      <c r="AN924" s="71" t="str">
        <f>VLOOKUP(PlayerList[[#This Row],[NZCF ID]],$AP$2:$AQ$3850,2,FALSE)</f>
        <v>M</v>
      </c>
      <c r="AP924" s="71">
        <v>10798</v>
      </c>
      <c r="AQ924" s="71" t="s">
        <v>29</v>
      </c>
    </row>
    <row r="925" spans="13:43" x14ac:dyDescent="0.3">
      <c r="M925" s="75">
        <v>18786</v>
      </c>
      <c r="N925" s="72" t="s">
        <v>1348</v>
      </c>
      <c r="O925" s="72" t="s">
        <v>1349</v>
      </c>
      <c r="P925" s="73" t="s">
        <v>33</v>
      </c>
      <c r="Q925" s="74">
        <v>2013</v>
      </c>
      <c r="R925" s="73" t="s">
        <v>135</v>
      </c>
      <c r="S925" s="72"/>
      <c r="T925" s="77" t="s">
        <v>34</v>
      </c>
      <c r="U925" s="76" t="s">
        <v>35</v>
      </c>
      <c r="V925" s="77" t="s">
        <v>36</v>
      </c>
      <c r="W925" s="77" t="s">
        <v>36</v>
      </c>
      <c r="X925" s="77" t="s">
        <v>37</v>
      </c>
      <c r="Y925" s="78" t="s">
        <v>38</v>
      </c>
      <c r="Z925" s="72"/>
      <c r="AA925" s="77">
        <v>531</v>
      </c>
      <c r="AB925" s="76" t="s">
        <v>50</v>
      </c>
      <c r="AC925" s="77" t="s">
        <v>36</v>
      </c>
      <c r="AD925" s="77" t="s">
        <v>36</v>
      </c>
      <c r="AE925" s="77">
        <v>7</v>
      </c>
      <c r="AF925" s="78" t="s">
        <v>51</v>
      </c>
      <c r="AG925" s="72"/>
      <c r="AH925" s="77" t="s">
        <v>69</v>
      </c>
      <c r="AI925" s="76" t="s">
        <v>52</v>
      </c>
      <c r="AJ925" s="76" t="s">
        <v>36</v>
      </c>
      <c r="AK925" t="str">
        <f>_xlfn.CONCAT(PlayerList[[#This Row],[First Name]]," ",PlayerList[[#This Row],[Surname]])</f>
        <v>Pasha Golovko</v>
      </c>
      <c r="AM925" s="71">
        <f>PlayerList[[#This Row],[Code]]*1</f>
        <v>18786</v>
      </c>
      <c r="AN925" s="71" t="str">
        <f>VLOOKUP(PlayerList[[#This Row],[NZCF ID]],$AP$2:$AQ$3850,2,FALSE)</f>
        <v>M</v>
      </c>
      <c r="AP925" s="71">
        <v>18787</v>
      </c>
      <c r="AQ925" s="71" t="s">
        <v>29</v>
      </c>
    </row>
    <row r="926" spans="13:43" x14ac:dyDescent="0.3">
      <c r="M926" s="75">
        <v>22920</v>
      </c>
      <c r="N926" s="72" t="s">
        <v>4270</v>
      </c>
      <c r="O926" s="72" t="s">
        <v>4271</v>
      </c>
      <c r="P926" s="73" t="s">
        <v>33</v>
      </c>
      <c r="Q926" s="74">
        <v>1993</v>
      </c>
      <c r="R926" s="73" t="s">
        <v>35</v>
      </c>
      <c r="S926" s="72"/>
      <c r="T926" s="77" t="s">
        <v>34</v>
      </c>
      <c r="U926" s="76" t="s">
        <v>35</v>
      </c>
      <c r="V926" s="77" t="s">
        <v>36</v>
      </c>
      <c r="W926" s="77" t="s">
        <v>36</v>
      </c>
      <c r="X926" s="77" t="s">
        <v>37</v>
      </c>
      <c r="Y926" s="78" t="s">
        <v>38</v>
      </c>
      <c r="Z926" s="72"/>
      <c r="AA926" s="77">
        <v>1272</v>
      </c>
      <c r="AB926" s="76" t="s">
        <v>50</v>
      </c>
      <c r="AC926" s="77">
        <v>1</v>
      </c>
      <c r="AD926" s="77">
        <v>6</v>
      </c>
      <c r="AE926" s="77">
        <v>6</v>
      </c>
      <c r="AF926" s="78" t="s">
        <v>4167</v>
      </c>
      <c r="AG926" s="72"/>
      <c r="AH926" s="77">
        <v>4333101</v>
      </c>
      <c r="AI926" s="76" t="s">
        <v>52</v>
      </c>
      <c r="AJ926" s="76" t="s">
        <v>36</v>
      </c>
      <c r="AK926" t="str">
        <f>_xlfn.CONCAT(PlayerList[[#This Row],[First Name]]," ",PlayerList[[#This Row],[Surname]])</f>
        <v>Peio Gomez de Segura</v>
      </c>
      <c r="AM926" s="71">
        <f>PlayerList[[#This Row],[Code]]*1</f>
        <v>22920</v>
      </c>
      <c r="AN926" s="71" t="str">
        <f>VLOOKUP(PlayerList[[#This Row],[NZCF ID]],$AP$2:$AQ$3850,2,FALSE)</f>
        <v>M</v>
      </c>
      <c r="AP926" s="71">
        <v>18786</v>
      </c>
      <c r="AQ926" s="71" t="s">
        <v>29</v>
      </c>
    </row>
    <row r="927" spans="13:43" x14ac:dyDescent="0.3">
      <c r="M927" s="75">
        <v>18491</v>
      </c>
      <c r="N927" s="72" t="s">
        <v>1351</v>
      </c>
      <c r="O927" s="72" t="s">
        <v>1352</v>
      </c>
      <c r="P927" s="73" t="s">
        <v>33</v>
      </c>
      <c r="Q927" s="74">
        <v>2012</v>
      </c>
      <c r="R927" s="73" t="s">
        <v>135</v>
      </c>
      <c r="S927" s="72"/>
      <c r="T927" s="77" t="s">
        <v>34</v>
      </c>
      <c r="U927" s="76" t="s">
        <v>35</v>
      </c>
      <c r="V927" s="77" t="s">
        <v>36</v>
      </c>
      <c r="W927" s="77" t="s">
        <v>36</v>
      </c>
      <c r="X927" s="77" t="s">
        <v>37</v>
      </c>
      <c r="Y927" s="78" t="s">
        <v>38</v>
      </c>
      <c r="Z927" s="72"/>
      <c r="AA927" s="77">
        <v>407</v>
      </c>
      <c r="AB927" s="76" t="s">
        <v>50</v>
      </c>
      <c r="AC927" s="77" t="s">
        <v>36</v>
      </c>
      <c r="AD927" s="77" t="s">
        <v>36</v>
      </c>
      <c r="AE927" s="77">
        <v>7</v>
      </c>
      <c r="AF927" s="78" t="s">
        <v>51</v>
      </c>
      <c r="AG927" s="72"/>
      <c r="AH927" s="77" t="s">
        <v>69</v>
      </c>
      <c r="AI927" s="76" t="s">
        <v>52</v>
      </c>
      <c r="AJ927" s="76" t="s">
        <v>36</v>
      </c>
      <c r="AK927" t="str">
        <f>_xlfn.CONCAT(PlayerList[[#This Row],[First Name]]," ",PlayerList[[#This Row],[Surname]])</f>
        <v>Dinuja Namal Gomuwage</v>
      </c>
      <c r="AM927" s="71">
        <f>PlayerList[[#This Row],[Code]]*1</f>
        <v>18491</v>
      </c>
      <c r="AN927" s="71" t="str">
        <f>VLOOKUP(PlayerList[[#This Row],[NZCF ID]],$AP$2:$AQ$3850,2,FALSE)</f>
        <v>M</v>
      </c>
      <c r="AP927" s="71">
        <v>22920</v>
      </c>
      <c r="AQ927" s="71" t="s">
        <v>29</v>
      </c>
    </row>
    <row r="928" spans="13:43" x14ac:dyDescent="0.3">
      <c r="M928" s="75">
        <v>17641</v>
      </c>
      <c r="N928" s="72" t="s">
        <v>1353</v>
      </c>
      <c r="O928" s="72" t="s">
        <v>831</v>
      </c>
      <c r="P928" s="73" t="s">
        <v>335</v>
      </c>
      <c r="Q928" s="74">
        <v>1994</v>
      </c>
      <c r="R928" s="73" t="s">
        <v>35</v>
      </c>
      <c r="S928" s="72"/>
      <c r="T928" s="77">
        <v>887</v>
      </c>
      <c r="U928" s="76" t="s">
        <v>50</v>
      </c>
      <c r="V928" s="77" t="s">
        <v>36</v>
      </c>
      <c r="W928" s="77" t="s">
        <v>36</v>
      </c>
      <c r="X928" s="77">
        <v>4</v>
      </c>
      <c r="Y928" s="78" t="s">
        <v>209</v>
      </c>
      <c r="Z928" s="72"/>
      <c r="AA928" s="77" t="s">
        <v>37</v>
      </c>
      <c r="AB928" s="76" t="s">
        <v>35</v>
      </c>
      <c r="AC928" s="77" t="s">
        <v>36</v>
      </c>
      <c r="AD928" s="77" t="s">
        <v>36</v>
      </c>
      <c r="AE928" s="77" t="s">
        <v>37</v>
      </c>
      <c r="AF928" s="78" t="s">
        <v>38</v>
      </c>
      <c r="AG928" s="72"/>
      <c r="AH928" s="77" t="s">
        <v>69</v>
      </c>
      <c r="AI928" s="76" t="s">
        <v>52</v>
      </c>
      <c r="AJ928" s="76" t="s">
        <v>36</v>
      </c>
      <c r="AK928" t="str">
        <f>_xlfn.CONCAT(PlayerList[[#This Row],[First Name]]," ",PlayerList[[#This Row],[Surname]])</f>
        <v>Douglas Goncalves</v>
      </c>
      <c r="AM928" s="71">
        <f>PlayerList[[#This Row],[Code]]*1</f>
        <v>17641</v>
      </c>
      <c r="AN928" s="71" t="str">
        <f>VLOOKUP(PlayerList[[#This Row],[NZCF ID]],$AP$2:$AQ$3850,2,FALSE)</f>
        <v>M</v>
      </c>
      <c r="AP928" s="71">
        <v>18491</v>
      </c>
      <c r="AQ928" s="71" t="s">
        <v>29</v>
      </c>
    </row>
    <row r="929" spans="13:43" x14ac:dyDescent="0.3">
      <c r="M929" s="75">
        <v>20907</v>
      </c>
      <c r="N929" s="72" t="s">
        <v>1354</v>
      </c>
      <c r="O929" s="72" t="s">
        <v>1355</v>
      </c>
      <c r="P929" s="73" t="s">
        <v>161</v>
      </c>
      <c r="Q929" s="74">
        <v>2014</v>
      </c>
      <c r="R929" s="73" t="s">
        <v>135</v>
      </c>
      <c r="S929" s="72"/>
      <c r="T929" s="77" t="s">
        <v>34</v>
      </c>
      <c r="U929" s="76" t="s">
        <v>35</v>
      </c>
      <c r="V929" s="77" t="s">
        <v>36</v>
      </c>
      <c r="W929" s="77" t="s">
        <v>36</v>
      </c>
      <c r="X929" s="77" t="s">
        <v>37</v>
      </c>
      <c r="Y929" s="78" t="s">
        <v>38</v>
      </c>
      <c r="Z929" s="72"/>
      <c r="AA929" s="77">
        <v>942</v>
      </c>
      <c r="AB929" s="76" t="s">
        <v>50</v>
      </c>
      <c r="AC929" s="77" t="s">
        <v>36</v>
      </c>
      <c r="AD929" s="77" t="s">
        <v>36</v>
      </c>
      <c r="AE929" s="77">
        <v>12</v>
      </c>
      <c r="AF929" s="78" t="s">
        <v>60</v>
      </c>
      <c r="AG929" s="72"/>
      <c r="AH929" s="77" t="s">
        <v>69</v>
      </c>
      <c r="AI929" s="76" t="s">
        <v>52</v>
      </c>
      <c r="AJ929" s="76" t="s">
        <v>36</v>
      </c>
      <c r="AK929" t="str">
        <f>_xlfn.CONCAT(PlayerList[[#This Row],[First Name]]," ",PlayerList[[#This Row],[Surname]])</f>
        <v>Emette Gonen</v>
      </c>
      <c r="AM929" s="71">
        <f>PlayerList[[#This Row],[Code]]*1</f>
        <v>20907</v>
      </c>
      <c r="AN929" s="71" t="str">
        <f>VLOOKUP(PlayerList[[#This Row],[NZCF ID]],$AP$2:$AQ$3850,2,FALSE)</f>
        <v>F</v>
      </c>
      <c r="AP929" s="71">
        <v>17641</v>
      </c>
      <c r="AQ929" s="71" t="s">
        <v>29</v>
      </c>
    </row>
    <row r="930" spans="13:43" x14ac:dyDescent="0.3">
      <c r="M930" s="75">
        <v>20107</v>
      </c>
      <c r="N930" s="72" t="s">
        <v>1356</v>
      </c>
      <c r="O930" s="72" t="s">
        <v>1357</v>
      </c>
      <c r="P930" s="73" t="s">
        <v>33</v>
      </c>
      <c r="Q930" s="74">
        <v>2011</v>
      </c>
      <c r="R930" s="73" t="s">
        <v>135</v>
      </c>
      <c r="S930" s="72"/>
      <c r="T930" s="77" t="s">
        <v>34</v>
      </c>
      <c r="U930" s="76" t="s">
        <v>35</v>
      </c>
      <c r="V930" s="77" t="s">
        <v>36</v>
      </c>
      <c r="W930" s="77" t="s">
        <v>36</v>
      </c>
      <c r="X930" s="77" t="s">
        <v>37</v>
      </c>
      <c r="Y930" s="78" t="s">
        <v>38</v>
      </c>
      <c r="Z930" s="72"/>
      <c r="AA930" s="77">
        <v>250</v>
      </c>
      <c r="AB930" s="76" t="s">
        <v>35</v>
      </c>
      <c r="AC930" s="77" t="s">
        <v>36</v>
      </c>
      <c r="AD930" s="77" t="s">
        <v>36</v>
      </c>
      <c r="AE930" s="77">
        <v>39</v>
      </c>
      <c r="AF930" s="78" t="s">
        <v>61</v>
      </c>
      <c r="AG930" s="72"/>
      <c r="AH930" s="77">
        <v>4329430</v>
      </c>
      <c r="AI930" s="76" t="s">
        <v>52</v>
      </c>
      <c r="AJ930" s="76" t="s">
        <v>36</v>
      </c>
      <c r="AK930" t="str">
        <f>_xlfn.CONCAT(PlayerList[[#This Row],[First Name]]," ",PlayerList[[#This Row],[Surname]])</f>
        <v>Brigitte Gong</v>
      </c>
      <c r="AM930" s="71">
        <f>PlayerList[[#This Row],[Code]]*1</f>
        <v>20107</v>
      </c>
      <c r="AN930" s="71" t="str">
        <f>VLOOKUP(PlayerList[[#This Row],[NZCF ID]],$AP$2:$AQ$3850,2,FALSE)</f>
        <v>F</v>
      </c>
      <c r="AP930" s="71">
        <v>20907</v>
      </c>
      <c r="AQ930" s="71" t="s">
        <v>45</v>
      </c>
    </row>
    <row r="931" spans="13:43" x14ac:dyDescent="0.3">
      <c r="M931" s="75">
        <v>14934</v>
      </c>
      <c r="N931" s="72" t="s">
        <v>1356</v>
      </c>
      <c r="O931" s="72" t="s">
        <v>1358</v>
      </c>
      <c r="P931" s="73" t="s">
        <v>258</v>
      </c>
      <c r="Q931" s="74">
        <v>2003</v>
      </c>
      <c r="R931" s="73" t="s">
        <v>35</v>
      </c>
      <c r="S931" s="72"/>
      <c r="T931" s="77">
        <v>2280</v>
      </c>
      <c r="U931" s="76" t="s">
        <v>35</v>
      </c>
      <c r="V931" s="77" t="s">
        <v>36</v>
      </c>
      <c r="W931" s="77" t="s">
        <v>36</v>
      </c>
      <c r="X931" s="77">
        <v>776</v>
      </c>
      <c r="Y931" s="78" t="s">
        <v>39</v>
      </c>
      <c r="Z931" s="72"/>
      <c r="AA931" s="77">
        <v>2188</v>
      </c>
      <c r="AB931" s="76" t="s">
        <v>35</v>
      </c>
      <c r="AC931" s="77" t="s">
        <v>36</v>
      </c>
      <c r="AD931" s="77" t="s">
        <v>36</v>
      </c>
      <c r="AE931" s="77">
        <v>499</v>
      </c>
      <c r="AF931" s="78" t="s">
        <v>105</v>
      </c>
      <c r="AG931" s="72"/>
      <c r="AH931" s="77">
        <v>4303962</v>
      </c>
      <c r="AI931" s="76" t="s">
        <v>52</v>
      </c>
      <c r="AJ931" s="76" t="s">
        <v>263</v>
      </c>
      <c r="AK931" t="str">
        <f>_xlfn.CONCAT(PlayerList[[#This Row],[First Name]]," ",PlayerList[[#This Row],[Surname]])</f>
        <v>Daniel Hanwen Gong</v>
      </c>
      <c r="AM931" s="71">
        <f>PlayerList[[#This Row],[Code]]*1</f>
        <v>14934</v>
      </c>
      <c r="AN931" s="71" t="str">
        <f>VLOOKUP(PlayerList[[#This Row],[NZCF ID]],$AP$2:$AQ$3850,2,FALSE)</f>
        <v>M</v>
      </c>
      <c r="AP931" s="71">
        <v>20107</v>
      </c>
      <c r="AQ931" s="71" t="s">
        <v>45</v>
      </c>
    </row>
    <row r="932" spans="13:43" x14ac:dyDescent="0.3">
      <c r="M932" s="75">
        <v>18996</v>
      </c>
      <c r="N932" s="72" t="s">
        <v>1356</v>
      </c>
      <c r="O932" s="72" t="s">
        <v>1359</v>
      </c>
      <c r="P932" s="73" t="s">
        <v>258</v>
      </c>
      <c r="Q932" s="74">
        <v>2013</v>
      </c>
      <c r="R932" s="73" t="s">
        <v>135</v>
      </c>
      <c r="S932" s="72"/>
      <c r="T932" s="77" t="s">
        <v>34</v>
      </c>
      <c r="U932" s="76" t="s">
        <v>35</v>
      </c>
      <c r="V932" s="77" t="s">
        <v>36</v>
      </c>
      <c r="W932" s="77" t="s">
        <v>36</v>
      </c>
      <c r="X932" s="77" t="s">
        <v>37</v>
      </c>
      <c r="Y932" s="78" t="s">
        <v>38</v>
      </c>
      <c r="Z932" s="72"/>
      <c r="AA932" s="77">
        <v>578</v>
      </c>
      <c r="AB932" s="76" t="s">
        <v>35</v>
      </c>
      <c r="AC932" s="77" t="s">
        <v>36</v>
      </c>
      <c r="AD932" s="77" t="s">
        <v>36</v>
      </c>
      <c r="AE932" s="77">
        <v>55</v>
      </c>
      <c r="AF932" s="78" t="s">
        <v>61</v>
      </c>
      <c r="AG932" s="72"/>
      <c r="AH932" s="77">
        <v>4329350</v>
      </c>
      <c r="AI932" s="76" t="s">
        <v>52</v>
      </c>
      <c r="AJ932" s="76" t="s">
        <v>36</v>
      </c>
      <c r="AK932" t="str">
        <f>_xlfn.CONCAT(PlayerList[[#This Row],[First Name]]," ",PlayerList[[#This Row],[Surname]])</f>
        <v>Eason Gong</v>
      </c>
      <c r="AM932" s="71">
        <f>PlayerList[[#This Row],[Code]]*1</f>
        <v>18996</v>
      </c>
      <c r="AN932" s="71" t="str">
        <f>VLOOKUP(PlayerList[[#This Row],[NZCF ID]],$AP$2:$AQ$3850,2,FALSE)</f>
        <v>M</v>
      </c>
      <c r="AP932" s="71">
        <v>14934</v>
      </c>
      <c r="AQ932" s="71" t="s">
        <v>29</v>
      </c>
    </row>
    <row r="933" spans="13:43" x14ac:dyDescent="0.3">
      <c r="M933" s="75">
        <v>16237</v>
      </c>
      <c r="N933" s="72" t="s">
        <v>1356</v>
      </c>
      <c r="O933" s="72" t="s">
        <v>1360</v>
      </c>
      <c r="P933" s="73" t="s">
        <v>258</v>
      </c>
      <c r="Q933" s="74">
        <v>1970</v>
      </c>
      <c r="R933" s="73" t="s">
        <v>124</v>
      </c>
      <c r="S933" s="72"/>
      <c r="T933" s="77">
        <v>1467</v>
      </c>
      <c r="U933" s="76" t="s">
        <v>35</v>
      </c>
      <c r="V933" s="77" t="s">
        <v>36</v>
      </c>
      <c r="W933" s="77" t="s">
        <v>36</v>
      </c>
      <c r="X933" s="77">
        <v>157</v>
      </c>
      <c r="Y933" s="78" t="s">
        <v>60</v>
      </c>
      <c r="Z933" s="72"/>
      <c r="AA933" s="77">
        <v>1223</v>
      </c>
      <c r="AB933" s="76" t="s">
        <v>35</v>
      </c>
      <c r="AC933" s="77" t="s">
        <v>36</v>
      </c>
      <c r="AD933" s="77" t="s">
        <v>36</v>
      </c>
      <c r="AE933" s="77">
        <v>58</v>
      </c>
      <c r="AF933" s="78" t="s">
        <v>75</v>
      </c>
      <c r="AG933" s="72"/>
      <c r="AH933" s="77">
        <v>4307275</v>
      </c>
      <c r="AI933" s="76" t="s">
        <v>52</v>
      </c>
      <c r="AJ933" s="76" t="s">
        <v>36</v>
      </c>
      <c r="AK933" t="str">
        <f>_xlfn.CONCAT(PlayerList[[#This Row],[First Name]]," ",PlayerList[[#This Row],[Surname]])</f>
        <v>Jie Gong</v>
      </c>
      <c r="AM933" s="71">
        <f>PlayerList[[#This Row],[Code]]*1</f>
        <v>16237</v>
      </c>
      <c r="AN933" s="71" t="str">
        <f>VLOOKUP(PlayerList[[#This Row],[NZCF ID]],$AP$2:$AQ$3850,2,FALSE)</f>
        <v>M</v>
      </c>
      <c r="AP933" s="71">
        <v>18996</v>
      </c>
      <c r="AQ933" s="71" t="s">
        <v>29</v>
      </c>
    </row>
    <row r="934" spans="13:43" x14ac:dyDescent="0.3">
      <c r="M934" s="75">
        <v>20075</v>
      </c>
      <c r="N934" s="72" t="s">
        <v>1356</v>
      </c>
      <c r="O934" s="72" t="s">
        <v>1361</v>
      </c>
      <c r="P934" s="73" t="s">
        <v>33</v>
      </c>
      <c r="Q934" s="74">
        <v>2016</v>
      </c>
      <c r="R934" s="73" t="s">
        <v>135</v>
      </c>
      <c r="S934" s="72"/>
      <c r="T934" s="77" t="s">
        <v>34</v>
      </c>
      <c r="U934" s="76" t="s">
        <v>35</v>
      </c>
      <c r="V934" s="77" t="s">
        <v>36</v>
      </c>
      <c r="W934" s="77" t="s">
        <v>36</v>
      </c>
      <c r="X934" s="77" t="s">
        <v>37</v>
      </c>
      <c r="Y934" s="78" t="s">
        <v>38</v>
      </c>
      <c r="Z934" s="72"/>
      <c r="AA934" s="77">
        <v>297</v>
      </c>
      <c r="AB934" s="76" t="s">
        <v>35</v>
      </c>
      <c r="AC934" s="77" t="s">
        <v>36</v>
      </c>
      <c r="AD934" s="77" t="s">
        <v>36</v>
      </c>
      <c r="AE934" s="77">
        <v>29</v>
      </c>
      <c r="AF934" s="78" t="s">
        <v>60</v>
      </c>
      <c r="AG934" s="72"/>
      <c r="AH934" s="77">
        <v>4328523</v>
      </c>
      <c r="AI934" s="76" t="s">
        <v>52</v>
      </c>
      <c r="AJ934" s="76" t="s">
        <v>36</v>
      </c>
      <c r="AK934" t="str">
        <f>_xlfn.CONCAT(PlayerList[[#This Row],[First Name]]," ",PlayerList[[#This Row],[Surname]])</f>
        <v>Yichen Gong</v>
      </c>
      <c r="AM934" s="71">
        <f>PlayerList[[#This Row],[Code]]*1</f>
        <v>20075</v>
      </c>
      <c r="AN934" s="71" t="str">
        <f>VLOOKUP(PlayerList[[#This Row],[NZCF ID]],$AP$2:$AQ$3850,2,FALSE)</f>
        <v>M</v>
      </c>
      <c r="AP934" s="71">
        <v>16237</v>
      </c>
      <c r="AQ934" s="71" t="s">
        <v>29</v>
      </c>
    </row>
    <row r="935" spans="13:43" x14ac:dyDescent="0.3">
      <c r="M935" s="75">
        <v>16571</v>
      </c>
      <c r="N935" s="72" t="s">
        <v>1362</v>
      </c>
      <c r="O935" s="72" t="s">
        <v>1363</v>
      </c>
      <c r="P935" s="73" t="s">
        <v>67</v>
      </c>
      <c r="Q935" s="74">
        <v>2010</v>
      </c>
      <c r="R935" s="73" t="s">
        <v>135</v>
      </c>
      <c r="S935" s="72"/>
      <c r="T935" s="77" t="s">
        <v>34</v>
      </c>
      <c r="U935" s="76" t="s">
        <v>35</v>
      </c>
      <c r="V935" s="77" t="s">
        <v>36</v>
      </c>
      <c r="W935" s="77" t="s">
        <v>36</v>
      </c>
      <c r="X935" s="77" t="s">
        <v>37</v>
      </c>
      <c r="Y935" s="78" t="s">
        <v>38</v>
      </c>
      <c r="Z935" s="72"/>
      <c r="AA935" s="77">
        <v>471</v>
      </c>
      <c r="AB935" s="76" t="s">
        <v>50</v>
      </c>
      <c r="AC935" s="77" t="s">
        <v>36</v>
      </c>
      <c r="AD935" s="77" t="s">
        <v>36</v>
      </c>
      <c r="AE935" s="77">
        <v>5</v>
      </c>
      <c r="AF935" s="78" t="s">
        <v>68</v>
      </c>
      <c r="AG935" s="72"/>
      <c r="AH935" s="77" t="s">
        <v>69</v>
      </c>
      <c r="AI935" s="76" t="s">
        <v>52</v>
      </c>
      <c r="AJ935" s="76" t="s">
        <v>36</v>
      </c>
      <c r="AK935" t="str">
        <f>_xlfn.CONCAT(PlayerList[[#This Row],[First Name]]," ",PlayerList[[#This Row],[Surname]])</f>
        <v>Leonardo Gonzalez</v>
      </c>
      <c r="AM935" s="71">
        <f>PlayerList[[#This Row],[Code]]*1</f>
        <v>16571</v>
      </c>
      <c r="AN935" s="71" t="str">
        <f>VLOOKUP(PlayerList[[#This Row],[NZCF ID]],$AP$2:$AQ$3850,2,FALSE)</f>
        <v>M</v>
      </c>
      <c r="AP935" s="71">
        <v>20075</v>
      </c>
      <c r="AQ935" s="71" t="s">
        <v>29</v>
      </c>
    </row>
    <row r="936" spans="13:43" x14ac:dyDescent="0.3">
      <c r="M936" s="75">
        <v>19107</v>
      </c>
      <c r="N936" s="72" t="s">
        <v>1362</v>
      </c>
      <c r="O936" s="72" t="s">
        <v>1364</v>
      </c>
      <c r="P936" s="73" t="s">
        <v>33</v>
      </c>
      <c r="Q936" s="74">
        <v>2013</v>
      </c>
      <c r="R936" s="73" t="s">
        <v>135</v>
      </c>
      <c r="S936" s="72"/>
      <c r="T936" s="77" t="s">
        <v>34</v>
      </c>
      <c r="U936" s="76" t="s">
        <v>35</v>
      </c>
      <c r="V936" s="77" t="s">
        <v>36</v>
      </c>
      <c r="W936" s="77" t="s">
        <v>36</v>
      </c>
      <c r="X936" s="77" t="s">
        <v>37</v>
      </c>
      <c r="Y936" s="78" t="s">
        <v>38</v>
      </c>
      <c r="Z936" s="72"/>
      <c r="AA936" s="77">
        <v>623</v>
      </c>
      <c r="AB936" s="76" t="s">
        <v>50</v>
      </c>
      <c r="AC936" s="77" t="s">
        <v>36</v>
      </c>
      <c r="AD936" s="77" t="s">
        <v>36</v>
      </c>
      <c r="AE936" s="77">
        <v>7</v>
      </c>
      <c r="AF936" s="78" t="s">
        <v>96</v>
      </c>
      <c r="AG936" s="72"/>
      <c r="AH936" s="77" t="s">
        <v>69</v>
      </c>
      <c r="AI936" s="76" t="s">
        <v>52</v>
      </c>
      <c r="AJ936" s="76" t="s">
        <v>36</v>
      </c>
      <c r="AK936" t="str">
        <f>_xlfn.CONCAT(PlayerList[[#This Row],[First Name]]," ",PlayerList[[#This Row],[Surname]])</f>
        <v>Lucian Gonzalez</v>
      </c>
      <c r="AM936" s="71">
        <f>PlayerList[[#This Row],[Code]]*1</f>
        <v>19107</v>
      </c>
      <c r="AN936" s="71" t="str">
        <f>VLOOKUP(PlayerList[[#This Row],[NZCF ID]],$AP$2:$AQ$3850,2,FALSE)</f>
        <v>M</v>
      </c>
      <c r="AP936" s="71">
        <v>16571</v>
      </c>
      <c r="AQ936" s="71" t="s">
        <v>29</v>
      </c>
    </row>
    <row r="937" spans="13:43" x14ac:dyDescent="0.3">
      <c r="M937" s="75">
        <v>21152</v>
      </c>
      <c r="N937" s="72" t="s">
        <v>1365</v>
      </c>
      <c r="O937" s="72" t="s">
        <v>1366</v>
      </c>
      <c r="P937" s="73" t="s">
        <v>74</v>
      </c>
      <c r="Q937" s="74">
        <v>1974</v>
      </c>
      <c r="R937" s="73" t="s">
        <v>124</v>
      </c>
      <c r="S937" s="72"/>
      <c r="T937" s="77">
        <v>1007</v>
      </c>
      <c r="U937" s="76" t="s">
        <v>50</v>
      </c>
      <c r="V937" s="77" t="s">
        <v>36</v>
      </c>
      <c r="W937" s="77" t="s">
        <v>36</v>
      </c>
      <c r="X937" s="77">
        <v>4</v>
      </c>
      <c r="Y937" s="78" t="s">
        <v>84</v>
      </c>
      <c r="Z937" s="72"/>
      <c r="AA937" s="77" t="s">
        <v>37</v>
      </c>
      <c r="AB937" s="76" t="s">
        <v>35</v>
      </c>
      <c r="AC937" s="77" t="s">
        <v>36</v>
      </c>
      <c r="AD937" s="77" t="s">
        <v>36</v>
      </c>
      <c r="AE937" s="77" t="s">
        <v>37</v>
      </c>
      <c r="AF937" s="78" t="s">
        <v>38</v>
      </c>
      <c r="AG937" s="72"/>
      <c r="AH937" s="77">
        <v>4332199</v>
      </c>
      <c r="AI937" s="76" t="s">
        <v>52</v>
      </c>
      <c r="AJ937" s="76" t="s">
        <v>36</v>
      </c>
      <c r="AK937" t="str">
        <f>_xlfn.CONCAT(PlayerList[[#This Row],[First Name]]," ",PlayerList[[#This Row],[Surname]])</f>
        <v>Gerald Good</v>
      </c>
      <c r="AM937" s="71">
        <f>PlayerList[[#This Row],[Code]]*1</f>
        <v>21152</v>
      </c>
      <c r="AN937" s="71" t="str">
        <f>VLOOKUP(PlayerList[[#This Row],[NZCF ID]],$AP$2:$AQ$3850,2,FALSE)</f>
        <v>M</v>
      </c>
      <c r="AP937" s="71">
        <v>19107</v>
      </c>
      <c r="AQ937" s="71" t="s">
        <v>29</v>
      </c>
    </row>
    <row r="938" spans="13:43" x14ac:dyDescent="0.3">
      <c r="M938" s="75">
        <v>10665</v>
      </c>
      <c r="N938" s="72" t="s">
        <v>1367</v>
      </c>
      <c r="O938" s="72" t="s">
        <v>504</v>
      </c>
      <c r="P938" s="73" t="s">
        <v>74</v>
      </c>
      <c r="Q938" s="74">
        <v>1965</v>
      </c>
      <c r="R938" s="73" t="s">
        <v>124</v>
      </c>
      <c r="S938" s="72"/>
      <c r="T938" s="77">
        <v>1920</v>
      </c>
      <c r="U938" s="76" t="s">
        <v>35</v>
      </c>
      <c r="V938" s="77" t="s">
        <v>36</v>
      </c>
      <c r="W938" s="77" t="s">
        <v>36</v>
      </c>
      <c r="X938" s="77">
        <v>1000</v>
      </c>
      <c r="Y938" s="78" t="s">
        <v>90</v>
      </c>
      <c r="Z938" s="72"/>
      <c r="AA938" s="77">
        <v>1854</v>
      </c>
      <c r="AB938" s="76" t="s">
        <v>35</v>
      </c>
      <c r="AC938" s="77" t="s">
        <v>36</v>
      </c>
      <c r="AD938" s="77" t="s">
        <v>36</v>
      </c>
      <c r="AE938" s="77">
        <v>263</v>
      </c>
      <c r="AF938" s="78" t="s">
        <v>530</v>
      </c>
      <c r="AG938" s="72"/>
      <c r="AH938" s="77">
        <v>4300947</v>
      </c>
      <c r="AI938" s="76" t="s">
        <v>52</v>
      </c>
      <c r="AJ938" s="76" t="s">
        <v>36</v>
      </c>
      <c r="AK938" t="str">
        <f>_xlfn.CONCAT(PlayerList[[#This Row],[First Name]]," ",PlayerList[[#This Row],[Surname]])</f>
        <v>Nathan Goodhue</v>
      </c>
      <c r="AM938" s="71">
        <f>PlayerList[[#This Row],[Code]]*1</f>
        <v>10665</v>
      </c>
      <c r="AN938" s="71" t="str">
        <f>VLOOKUP(PlayerList[[#This Row],[NZCF ID]],$AP$2:$AQ$3850,2,FALSE)</f>
        <v>M</v>
      </c>
      <c r="AP938" s="71">
        <v>21152</v>
      </c>
      <c r="AQ938" s="71" t="s">
        <v>29</v>
      </c>
    </row>
    <row r="939" spans="13:43" x14ac:dyDescent="0.3">
      <c r="M939" s="75">
        <v>20846</v>
      </c>
      <c r="N939" s="72" t="s">
        <v>1368</v>
      </c>
      <c r="O939" s="72" t="s">
        <v>899</v>
      </c>
      <c r="P939" s="73" t="s">
        <v>33</v>
      </c>
      <c r="Q939" s="74">
        <v>1996</v>
      </c>
      <c r="R939" s="73" t="s">
        <v>35</v>
      </c>
      <c r="S939" s="72"/>
      <c r="T939" s="77" t="s">
        <v>34</v>
      </c>
      <c r="U939" s="76" t="s">
        <v>35</v>
      </c>
      <c r="V939" s="77" t="s">
        <v>36</v>
      </c>
      <c r="W939" s="77" t="s">
        <v>36</v>
      </c>
      <c r="X939" s="77" t="s">
        <v>37</v>
      </c>
      <c r="Y939" s="78" t="s">
        <v>38</v>
      </c>
      <c r="Z939" s="72"/>
      <c r="AA939" s="77">
        <v>1178</v>
      </c>
      <c r="AB939" s="76" t="s">
        <v>50</v>
      </c>
      <c r="AC939" s="77" t="s">
        <v>36</v>
      </c>
      <c r="AD939" s="77" t="s">
        <v>36</v>
      </c>
      <c r="AE939" s="77">
        <v>6</v>
      </c>
      <c r="AF939" s="78" t="s">
        <v>39</v>
      </c>
      <c r="AG939" s="72"/>
      <c r="AH939" s="77">
        <v>4330870</v>
      </c>
      <c r="AI939" s="76" t="s">
        <v>52</v>
      </c>
      <c r="AJ939" s="76" t="s">
        <v>36</v>
      </c>
      <c r="AK939" t="str">
        <f>_xlfn.CONCAT(PlayerList[[#This Row],[First Name]]," ",PlayerList[[#This Row],[Surname]])</f>
        <v>Jai Goradia</v>
      </c>
      <c r="AM939" s="71">
        <f>PlayerList[[#This Row],[Code]]*1</f>
        <v>20846</v>
      </c>
      <c r="AN939" s="71" t="str">
        <f>VLOOKUP(PlayerList[[#This Row],[NZCF ID]],$AP$2:$AQ$3850,2,FALSE)</f>
        <v>M</v>
      </c>
      <c r="AP939" s="71">
        <v>10665</v>
      </c>
      <c r="AQ939" s="71" t="s">
        <v>29</v>
      </c>
    </row>
    <row r="940" spans="13:43" x14ac:dyDescent="0.3">
      <c r="M940" s="75">
        <v>20660</v>
      </c>
      <c r="N940" s="72" t="s">
        <v>1369</v>
      </c>
      <c r="O940" s="72" t="s">
        <v>1370</v>
      </c>
      <c r="P940" s="73" t="s">
        <v>258</v>
      </c>
      <c r="Q940" s="74">
        <v>2020</v>
      </c>
      <c r="R940" s="73" t="s">
        <v>135</v>
      </c>
      <c r="S940" s="72"/>
      <c r="T940" s="77">
        <v>728</v>
      </c>
      <c r="U940" s="76" t="s">
        <v>50</v>
      </c>
      <c r="V940" s="77" t="s">
        <v>36</v>
      </c>
      <c r="W940" s="77" t="s">
        <v>36</v>
      </c>
      <c r="X940" s="77">
        <v>17</v>
      </c>
      <c r="Y940" s="78" t="s">
        <v>84</v>
      </c>
      <c r="Z940" s="72"/>
      <c r="AA940" s="77">
        <v>818</v>
      </c>
      <c r="AB940" s="76" t="s">
        <v>35</v>
      </c>
      <c r="AC940" s="77">
        <v>1</v>
      </c>
      <c r="AD940" s="77">
        <v>6</v>
      </c>
      <c r="AE940" s="77">
        <v>47</v>
      </c>
      <c r="AF940" s="78" t="s">
        <v>4167</v>
      </c>
      <c r="AG940" s="72"/>
      <c r="AH940" s="77">
        <v>4330595</v>
      </c>
      <c r="AI940" s="76" t="s">
        <v>52</v>
      </c>
      <c r="AJ940" s="76" t="s">
        <v>36</v>
      </c>
      <c r="AK940" t="str">
        <f>_xlfn.CONCAT(PlayerList[[#This Row],[First Name]]," ",PlayerList[[#This Row],[Surname]])</f>
        <v>Sricharan Gorantla</v>
      </c>
      <c r="AM940" s="71">
        <f>PlayerList[[#This Row],[Code]]*1</f>
        <v>20660</v>
      </c>
      <c r="AN940" s="71" t="str">
        <f>VLOOKUP(PlayerList[[#This Row],[NZCF ID]],$AP$2:$AQ$3850,2,FALSE)</f>
        <v>M</v>
      </c>
      <c r="AP940" s="71">
        <v>20846</v>
      </c>
      <c r="AQ940" s="71" t="s">
        <v>29</v>
      </c>
    </row>
    <row r="941" spans="13:43" x14ac:dyDescent="0.3">
      <c r="M941" s="75">
        <v>16621</v>
      </c>
      <c r="N941" s="72" t="s">
        <v>690</v>
      </c>
      <c r="O941" s="72" t="s">
        <v>226</v>
      </c>
      <c r="P941" s="73" t="s">
        <v>121</v>
      </c>
      <c r="Q941" s="74">
        <v>2000</v>
      </c>
      <c r="R941" s="73" t="s">
        <v>35</v>
      </c>
      <c r="S941" s="72"/>
      <c r="T941" s="77">
        <v>1394</v>
      </c>
      <c r="U941" s="76" t="s">
        <v>35</v>
      </c>
      <c r="V941" s="77" t="s">
        <v>36</v>
      </c>
      <c r="W941" s="77" t="s">
        <v>36</v>
      </c>
      <c r="X941" s="77">
        <v>38</v>
      </c>
      <c r="Y941" s="78" t="s">
        <v>84</v>
      </c>
      <c r="Z941" s="72"/>
      <c r="AA941" s="77">
        <v>1367</v>
      </c>
      <c r="AB941" s="76" t="s">
        <v>50</v>
      </c>
      <c r="AC941" s="77" t="s">
        <v>36</v>
      </c>
      <c r="AD941" s="77" t="s">
        <v>36</v>
      </c>
      <c r="AE941" s="77">
        <v>11</v>
      </c>
      <c r="AF941" s="78" t="s">
        <v>105</v>
      </c>
      <c r="AG941" s="72"/>
      <c r="AH941" s="77" t="s">
        <v>69</v>
      </c>
      <c r="AI941" s="76" t="s">
        <v>52</v>
      </c>
      <c r="AJ941" s="76" t="s">
        <v>36</v>
      </c>
      <c r="AK941" t="str">
        <f>_xlfn.CONCAT(PlayerList[[#This Row],[First Name]]," ",PlayerList[[#This Row],[Surname]])</f>
        <v>Matthew Gordon</v>
      </c>
      <c r="AM941" s="71">
        <f>PlayerList[[#This Row],[Code]]*1</f>
        <v>16621</v>
      </c>
      <c r="AN941" s="71" t="str">
        <f>VLOOKUP(PlayerList[[#This Row],[NZCF ID]],$AP$2:$AQ$3850,2,FALSE)</f>
        <v>M</v>
      </c>
      <c r="AP941" s="71">
        <v>20660</v>
      </c>
      <c r="AQ941" s="71" t="s">
        <v>29</v>
      </c>
    </row>
    <row r="942" spans="13:43" x14ac:dyDescent="0.3">
      <c r="M942" s="75">
        <v>19616</v>
      </c>
      <c r="N942" s="72" t="s">
        <v>1371</v>
      </c>
      <c r="O942" s="72" t="s">
        <v>1372</v>
      </c>
      <c r="P942" s="73" t="s">
        <v>115</v>
      </c>
      <c r="Q942" s="74">
        <v>1995</v>
      </c>
      <c r="R942" s="73" t="s">
        <v>35</v>
      </c>
      <c r="S942" s="72"/>
      <c r="T942" s="77">
        <v>1450</v>
      </c>
      <c r="U942" s="76" t="s">
        <v>35</v>
      </c>
      <c r="V942" s="77" t="s">
        <v>36</v>
      </c>
      <c r="W942" s="77" t="s">
        <v>36</v>
      </c>
      <c r="X942" s="77">
        <v>23</v>
      </c>
      <c r="Y942" s="78" t="s">
        <v>61</v>
      </c>
      <c r="Z942" s="72"/>
      <c r="AA942" s="77">
        <v>1442</v>
      </c>
      <c r="AB942" s="76" t="s">
        <v>50</v>
      </c>
      <c r="AC942" s="77" t="s">
        <v>36</v>
      </c>
      <c r="AD942" s="77" t="s">
        <v>36</v>
      </c>
      <c r="AE942" s="77">
        <v>9</v>
      </c>
      <c r="AF942" s="78" t="s">
        <v>150</v>
      </c>
      <c r="AG942" s="72"/>
      <c r="AH942" s="77">
        <v>4325354</v>
      </c>
      <c r="AI942" s="76" t="s">
        <v>52</v>
      </c>
      <c r="AJ942" s="76" t="s">
        <v>36</v>
      </c>
      <c r="AK942" t="str">
        <f>_xlfn.CONCAT(PlayerList[[#This Row],[First Name]]," ",PlayerList[[#This Row],[Surname]])</f>
        <v>Janic Gorman</v>
      </c>
      <c r="AM942" s="71">
        <f>PlayerList[[#This Row],[Code]]*1</f>
        <v>19616</v>
      </c>
      <c r="AN942" s="71" t="str">
        <f>VLOOKUP(PlayerList[[#This Row],[NZCF ID]],$AP$2:$AQ$3850,2,FALSE)</f>
        <v>M</v>
      </c>
      <c r="AP942" s="71">
        <v>16621</v>
      </c>
      <c r="AQ942" s="71" t="s">
        <v>29</v>
      </c>
    </row>
    <row r="943" spans="13:43" x14ac:dyDescent="0.3">
      <c r="M943" s="75">
        <v>19469</v>
      </c>
      <c r="N943" s="72" t="s">
        <v>1373</v>
      </c>
      <c r="O943" s="72" t="s">
        <v>226</v>
      </c>
      <c r="P943" s="73" t="s">
        <v>354</v>
      </c>
      <c r="Q943" s="74">
        <v>1987</v>
      </c>
      <c r="R943" s="73" t="s">
        <v>35</v>
      </c>
      <c r="S943" s="72"/>
      <c r="T943" s="77">
        <v>1235</v>
      </c>
      <c r="U943" s="76" t="s">
        <v>35</v>
      </c>
      <c r="V943" s="77">
        <v>2</v>
      </c>
      <c r="W943" s="77">
        <v>12</v>
      </c>
      <c r="X943" s="77">
        <v>61</v>
      </c>
      <c r="Y943" s="78" t="s">
        <v>4167</v>
      </c>
      <c r="Z943" s="72"/>
      <c r="AA943" s="77">
        <v>1134</v>
      </c>
      <c r="AB943" s="76" t="s">
        <v>35</v>
      </c>
      <c r="AC943" s="77">
        <v>1</v>
      </c>
      <c r="AD943" s="77">
        <v>6</v>
      </c>
      <c r="AE943" s="77">
        <v>10</v>
      </c>
      <c r="AF943" s="78" t="s">
        <v>4167</v>
      </c>
      <c r="AG943" s="72"/>
      <c r="AH943" s="77">
        <v>4330420</v>
      </c>
      <c r="AI943" s="76" t="s">
        <v>52</v>
      </c>
      <c r="AJ943" s="76" t="s">
        <v>36</v>
      </c>
      <c r="AK943" t="str">
        <f>_xlfn.CONCAT(PlayerList[[#This Row],[First Name]]," ",PlayerList[[#This Row],[Surname]])</f>
        <v>Matthew Gosling</v>
      </c>
      <c r="AM943" s="71">
        <f>PlayerList[[#This Row],[Code]]*1</f>
        <v>19469</v>
      </c>
      <c r="AN943" s="71" t="str">
        <f>VLOOKUP(PlayerList[[#This Row],[NZCF ID]],$AP$2:$AQ$3850,2,FALSE)</f>
        <v>M</v>
      </c>
      <c r="AP943" s="71">
        <v>19616</v>
      </c>
      <c r="AQ943" s="71" t="s">
        <v>29</v>
      </c>
    </row>
    <row r="944" spans="13:43" x14ac:dyDescent="0.3">
      <c r="M944" s="75">
        <v>19683</v>
      </c>
      <c r="N944" s="72" t="s">
        <v>1374</v>
      </c>
      <c r="O944" s="72" t="s">
        <v>1375</v>
      </c>
      <c r="P944" s="73" t="s">
        <v>252</v>
      </c>
      <c r="Q944" s="74">
        <v>1989</v>
      </c>
      <c r="R944" s="73" t="s">
        <v>35</v>
      </c>
      <c r="S944" s="72"/>
      <c r="T944" s="77">
        <v>1715</v>
      </c>
      <c r="U944" s="76" t="s">
        <v>50</v>
      </c>
      <c r="V944" s="77" t="s">
        <v>36</v>
      </c>
      <c r="W944" s="77" t="s">
        <v>36</v>
      </c>
      <c r="X944" s="77">
        <v>12</v>
      </c>
      <c r="Y944" s="78" t="s">
        <v>61</v>
      </c>
      <c r="Z944" s="72"/>
      <c r="AA944" s="77">
        <v>1369</v>
      </c>
      <c r="AB944" s="76" t="s">
        <v>50</v>
      </c>
      <c r="AC944" s="77" t="s">
        <v>36</v>
      </c>
      <c r="AD944" s="77" t="s">
        <v>36</v>
      </c>
      <c r="AE944" s="77">
        <v>11</v>
      </c>
      <c r="AF944" s="78" t="s">
        <v>61</v>
      </c>
      <c r="AG944" s="72"/>
      <c r="AH944" s="77">
        <v>4329236</v>
      </c>
      <c r="AI944" s="76" t="s">
        <v>52</v>
      </c>
      <c r="AJ944" s="76" t="s">
        <v>36</v>
      </c>
      <c r="AK944" t="str">
        <f>_xlfn.CONCAT(PlayerList[[#This Row],[First Name]]," ",PlayerList[[#This Row],[Surname]])</f>
        <v>Mikko Gotengco</v>
      </c>
      <c r="AM944" s="71">
        <f>PlayerList[[#This Row],[Code]]*1</f>
        <v>19683</v>
      </c>
      <c r="AN944" s="71" t="str">
        <f>VLOOKUP(PlayerList[[#This Row],[NZCF ID]],$AP$2:$AQ$3850,2,FALSE)</f>
        <v>M</v>
      </c>
      <c r="AP944" s="71">
        <v>19469</v>
      </c>
      <c r="AQ944" s="71" t="s">
        <v>29</v>
      </c>
    </row>
    <row r="945" spans="13:43" x14ac:dyDescent="0.3">
      <c r="M945" s="75">
        <v>12112</v>
      </c>
      <c r="N945" s="72" t="s">
        <v>1376</v>
      </c>
      <c r="O945" s="72" t="s">
        <v>1377</v>
      </c>
      <c r="P945" s="73" t="s">
        <v>178</v>
      </c>
      <c r="Q945" s="74">
        <v>1957</v>
      </c>
      <c r="R945" s="73" t="s">
        <v>119</v>
      </c>
      <c r="S945" s="72"/>
      <c r="T945" s="77">
        <v>1435</v>
      </c>
      <c r="U945" s="76" t="s">
        <v>35</v>
      </c>
      <c r="V945" s="77" t="s">
        <v>36</v>
      </c>
      <c r="W945" s="77" t="s">
        <v>36</v>
      </c>
      <c r="X945" s="77">
        <v>220</v>
      </c>
      <c r="Y945" s="78" t="s">
        <v>232</v>
      </c>
      <c r="Z945" s="72"/>
      <c r="AA945" s="77">
        <v>1076</v>
      </c>
      <c r="AB945" s="76" t="s">
        <v>35</v>
      </c>
      <c r="AC945" s="77">
        <v>1</v>
      </c>
      <c r="AD945" s="77">
        <v>6</v>
      </c>
      <c r="AE945" s="77">
        <v>581</v>
      </c>
      <c r="AF945" s="78" t="s">
        <v>4167</v>
      </c>
      <c r="AG945" s="72"/>
      <c r="AH945" s="77">
        <v>4302478</v>
      </c>
      <c r="AI945" s="76" t="s">
        <v>52</v>
      </c>
      <c r="AJ945" s="76" t="s">
        <v>36</v>
      </c>
      <c r="AK945" t="str">
        <f>_xlfn.CONCAT(PlayerList[[#This Row],[First Name]]," ",PlayerList[[#This Row],[Surname]])</f>
        <v>Thomas H T Gothorp</v>
      </c>
      <c r="AM945" s="71">
        <f>PlayerList[[#This Row],[Code]]*1</f>
        <v>12112</v>
      </c>
      <c r="AN945" s="71" t="str">
        <f>VLOOKUP(PlayerList[[#This Row],[NZCF ID]],$AP$2:$AQ$3850,2,FALSE)</f>
        <v>M</v>
      </c>
      <c r="AP945" s="71">
        <v>19683</v>
      </c>
      <c r="AQ945" s="71" t="s">
        <v>29</v>
      </c>
    </row>
    <row r="946" spans="13:43" x14ac:dyDescent="0.3">
      <c r="M946" s="75">
        <v>18863</v>
      </c>
      <c r="N946" s="72" t="s">
        <v>1378</v>
      </c>
      <c r="O946" s="72" t="s">
        <v>1379</v>
      </c>
      <c r="P946" s="73" t="s">
        <v>33</v>
      </c>
      <c r="Q946" s="74">
        <v>2005</v>
      </c>
      <c r="R946" s="73" t="s">
        <v>135</v>
      </c>
      <c r="S946" s="72"/>
      <c r="T946" s="77" t="s">
        <v>34</v>
      </c>
      <c r="U946" s="76" t="s">
        <v>35</v>
      </c>
      <c r="V946" s="77" t="s">
        <v>36</v>
      </c>
      <c r="W946" s="77" t="s">
        <v>36</v>
      </c>
      <c r="X946" s="77" t="s">
        <v>37</v>
      </c>
      <c r="Y946" s="78" t="s">
        <v>38</v>
      </c>
      <c r="Z946" s="72"/>
      <c r="AA946" s="77">
        <v>1432</v>
      </c>
      <c r="AB946" s="76" t="s">
        <v>50</v>
      </c>
      <c r="AC946" s="77" t="s">
        <v>36</v>
      </c>
      <c r="AD946" s="77" t="s">
        <v>36</v>
      </c>
      <c r="AE946" s="77">
        <v>6</v>
      </c>
      <c r="AF946" s="78" t="s">
        <v>173</v>
      </c>
      <c r="AG946" s="72"/>
      <c r="AH946" s="77" t="s">
        <v>69</v>
      </c>
      <c r="AI946" s="76" t="s">
        <v>52</v>
      </c>
      <c r="AJ946" s="76" t="s">
        <v>36</v>
      </c>
      <c r="AK946" t="str">
        <f>_xlfn.CONCAT(PlayerList[[#This Row],[First Name]]," ",PlayerList[[#This Row],[Surname]])</f>
        <v>Tobias Gottswinter</v>
      </c>
      <c r="AM946" s="71">
        <f>PlayerList[[#This Row],[Code]]*1</f>
        <v>18863</v>
      </c>
      <c r="AN946" s="71" t="str">
        <f>VLOOKUP(PlayerList[[#This Row],[NZCF ID]],$AP$2:$AQ$3850,2,FALSE)</f>
        <v>M</v>
      </c>
      <c r="AP946" s="71">
        <v>12112</v>
      </c>
      <c r="AQ946" s="71" t="s">
        <v>29</v>
      </c>
    </row>
    <row r="947" spans="13:43" x14ac:dyDescent="0.3">
      <c r="M947" s="75">
        <v>11796</v>
      </c>
      <c r="N947" s="72" t="s">
        <v>1380</v>
      </c>
      <c r="O947" s="72" t="s">
        <v>421</v>
      </c>
      <c r="P947" s="73" t="s">
        <v>335</v>
      </c>
      <c r="Q947" s="74">
        <v>1979</v>
      </c>
      <c r="R947" s="73" t="s">
        <v>35</v>
      </c>
      <c r="S947" s="72"/>
      <c r="T947" s="77">
        <v>1783</v>
      </c>
      <c r="U947" s="76" t="s">
        <v>35</v>
      </c>
      <c r="V947" s="77" t="s">
        <v>36</v>
      </c>
      <c r="W947" s="77" t="s">
        <v>36</v>
      </c>
      <c r="X947" s="77">
        <v>98</v>
      </c>
      <c r="Y947" s="78" t="s">
        <v>51</v>
      </c>
      <c r="Z947" s="72"/>
      <c r="AA947" s="77">
        <v>1810</v>
      </c>
      <c r="AB947" s="76" t="s">
        <v>35</v>
      </c>
      <c r="AC947" s="77" t="s">
        <v>36</v>
      </c>
      <c r="AD947" s="77" t="s">
        <v>36</v>
      </c>
      <c r="AE947" s="77">
        <v>5</v>
      </c>
      <c r="AF947" s="78" t="s">
        <v>1381</v>
      </c>
      <c r="AG947" s="72"/>
      <c r="AH947" s="77" t="s">
        <v>69</v>
      </c>
      <c r="AI947" s="76" t="s">
        <v>52</v>
      </c>
      <c r="AJ947" s="76" t="s">
        <v>36</v>
      </c>
      <c r="AK947" t="str">
        <f>_xlfn.CONCAT(PlayerList[[#This Row],[First Name]]," ",PlayerList[[#This Row],[Surname]])</f>
        <v>Daniel Goudie</v>
      </c>
      <c r="AM947" s="71">
        <f>PlayerList[[#This Row],[Code]]*1</f>
        <v>11796</v>
      </c>
      <c r="AN947" s="71" t="str">
        <f>VLOOKUP(PlayerList[[#This Row],[NZCF ID]],$AP$2:$AQ$3850,2,FALSE)</f>
        <v>M</v>
      </c>
      <c r="AP947" s="71">
        <v>18863</v>
      </c>
      <c r="AQ947" s="71" t="s">
        <v>29</v>
      </c>
    </row>
    <row r="948" spans="13:43" x14ac:dyDescent="0.3">
      <c r="M948" s="75">
        <v>19475</v>
      </c>
      <c r="N948" s="72" t="s">
        <v>1382</v>
      </c>
      <c r="O948" s="72" t="s">
        <v>1383</v>
      </c>
      <c r="P948" s="73" t="s">
        <v>178</v>
      </c>
      <c r="Q948" s="74">
        <v>2007</v>
      </c>
      <c r="R948" s="73" t="s">
        <v>135</v>
      </c>
      <c r="S948" s="72"/>
      <c r="T948" s="77" t="s">
        <v>34</v>
      </c>
      <c r="U948" s="76" t="s">
        <v>35</v>
      </c>
      <c r="V948" s="77" t="s">
        <v>36</v>
      </c>
      <c r="W948" s="77" t="s">
        <v>36</v>
      </c>
      <c r="X948" s="77" t="s">
        <v>37</v>
      </c>
      <c r="Y948" s="78" t="s">
        <v>38</v>
      </c>
      <c r="Z948" s="72"/>
      <c r="AA948" s="77">
        <v>1044</v>
      </c>
      <c r="AB948" s="76" t="s">
        <v>50</v>
      </c>
      <c r="AC948" s="77" t="s">
        <v>36</v>
      </c>
      <c r="AD948" s="77" t="s">
        <v>36</v>
      </c>
      <c r="AE948" s="77">
        <v>8</v>
      </c>
      <c r="AF948" s="78" t="s">
        <v>281</v>
      </c>
      <c r="AG948" s="72"/>
      <c r="AH948" s="77">
        <v>4323971</v>
      </c>
      <c r="AI948" s="76" t="s">
        <v>52</v>
      </c>
      <c r="AJ948" s="76" t="s">
        <v>36</v>
      </c>
      <c r="AK948" t="str">
        <f>_xlfn.CONCAT(PlayerList[[#This Row],[First Name]]," ",PlayerList[[#This Row],[Surname]])</f>
        <v>Jed Gouldson</v>
      </c>
      <c r="AM948" s="71">
        <f>PlayerList[[#This Row],[Code]]*1</f>
        <v>19475</v>
      </c>
      <c r="AN948" s="71" t="str">
        <f>VLOOKUP(PlayerList[[#This Row],[NZCF ID]],$AP$2:$AQ$3850,2,FALSE)</f>
        <v>M</v>
      </c>
      <c r="AP948" s="71">
        <v>11796</v>
      </c>
      <c r="AQ948" s="71" t="s">
        <v>29</v>
      </c>
    </row>
    <row r="949" spans="13:43" x14ac:dyDescent="0.3">
      <c r="M949" s="75">
        <v>17194</v>
      </c>
      <c r="N949" s="72" t="s">
        <v>1384</v>
      </c>
      <c r="O949" s="72" t="s">
        <v>1385</v>
      </c>
      <c r="P949" s="73" t="s">
        <v>442</v>
      </c>
      <c r="Q949" s="74">
        <v>2009</v>
      </c>
      <c r="R949" s="73" t="s">
        <v>135</v>
      </c>
      <c r="S949" s="72"/>
      <c r="T949" s="77" t="s">
        <v>34</v>
      </c>
      <c r="U949" s="76" t="s">
        <v>35</v>
      </c>
      <c r="V949" s="77" t="s">
        <v>36</v>
      </c>
      <c r="W949" s="77" t="s">
        <v>36</v>
      </c>
      <c r="X949" s="77" t="s">
        <v>37</v>
      </c>
      <c r="Y949" s="78" t="s">
        <v>38</v>
      </c>
      <c r="Z949" s="72"/>
      <c r="AA949" s="77">
        <v>1484</v>
      </c>
      <c r="AB949" s="76" t="s">
        <v>50</v>
      </c>
      <c r="AC949" s="77" t="s">
        <v>36</v>
      </c>
      <c r="AD949" s="77" t="s">
        <v>36</v>
      </c>
      <c r="AE949" s="77">
        <v>5</v>
      </c>
      <c r="AF949" s="78" t="s">
        <v>105</v>
      </c>
      <c r="AG949" s="72"/>
      <c r="AH949" s="77">
        <v>14322072</v>
      </c>
      <c r="AI949" s="76" t="s">
        <v>1386</v>
      </c>
      <c r="AJ949" s="76" t="s">
        <v>364</v>
      </c>
      <c r="AK949" t="str">
        <f>_xlfn.CONCAT(PlayerList[[#This Row],[First Name]]," ",PlayerList[[#This Row],[Surname]])</f>
        <v>Kaedan Govender</v>
      </c>
      <c r="AM949" s="71">
        <f>PlayerList[[#This Row],[Code]]*1</f>
        <v>17194</v>
      </c>
      <c r="AN949" s="71" t="str">
        <f>VLOOKUP(PlayerList[[#This Row],[NZCF ID]],$AP$2:$AQ$3850,2,FALSE)</f>
        <v>M</v>
      </c>
      <c r="AP949" s="71">
        <v>19475</v>
      </c>
      <c r="AQ949" s="71" t="s">
        <v>29</v>
      </c>
    </row>
    <row r="950" spans="13:43" x14ac:dyDescent="0.3">
      <c r="M950" s="75">
        <v>15435</v>
      </c>
      <c r="N950" s="72" t="s">
        <v>1387</v>
      </c>
      <c r="O950" s="72" t="s">
        <v>224</v>
      </c>
      <c r="P950" s="73" t="s">
        <v>442</v>
      </c>
      <c r="Q950" s="74">
        <v>1988</v>
      </c>
      <c r="R950" s="73" t="s">
        <v>35</v>
      </c>
      <c r="S950" s="72"/>
      <c r="T950" s="77" t="s">
        <v>34</v>
      </c>
      <c r="U950" s="76" t="s">
        <v>35</v>
      </c>
      <c r="V950" s="77" t="s">
        <v>36</v>
      </c>
      <c r="W950" s="77" t="s">
        <v>36</v>
      </c>
      <c r="X950" s="77" t="s">
        <v>37</v>
      </c>
      <c r="Y950" s="78" t="s">
        <v>38</v>
      </c>
      <c r="Z950" s="72"/>
      <c r="AA950" s="77">
        <v>1318</v>
      </c>
      <c r="AB950" s="76" t="s">
        <v>50</v>
      </c>
      <c r="AC950" s="77" t="s">
        <v>36</v>
      </c>
      <c r="AD950" s="77" t="s">
        <v>36</v>
      </c>
      <c r="AE950" s="77">
        <v>6</v>
      </c>
      <c r="AF950" s="78" t="s">
        <v>105</v>
      </c>
      <c r="AG950" s="72"/>
      <c r="AH950" s="77" t="s">
        <v>69</v>
      </c>
      <c r="AI950" s="76" t="s">
        <v>52</v>
      </c>
      <c r="AJ950" s="76" t="s">
        <v>36</v>
      </c>
      <c r="AK950" t="str">
        <f>_xlfn.CONCAT(PlayerList[[#This Row],[First Name]]," ",PlayerList[[#This Row],[Surname]])</f>
        <v>Ben Gower</v>
      </c>
      <c r="AM950" s="71">
        <f>PlayerList[[#This Row],[Code]]*1</f>
        <v>15435</v>
      </c>
      <c r="AN950" s="71" t="str">
        <f>VLOOKUP(PlayerList[[#This Row],[NZCF ID]],$AP$2:$AQ$3850,2,FALSE)</f>
        <v>M</v>
      </c>
      <c r="AP950" s="71">
        <v>17194</v>
      </c>
      <c r="AQ950" s="71" t="s">
        <v>29</v>
      </c>
    </row>
    <row r="951" spans="13:43" x14ac:dyDescent="0.3">
      <c r="M951" s="75">
        <v>19389</v>
      </c>
      <c r="N951" s="72" t="s">
        <v>1388</v>
      </c>
      <c r="O951" s="72" t="s">
        <v>1389</v>
      </c>
      <c r="P951" s="73" t="s">
        <v>33</v>
      </c>
      <c r="Q951" s="74">
        <v>2011</v>
      </c>
      <c r="R951" s="73" t="s">
        <v>135</v>
      </c>
      <c r="S951" s="72"/>
      <c r="T951" s="77" t="s">
        <v>34</v>
      </c>
      <c r="U951" s="76" t="s">
        <v>35</v>
      </c>
      <c r="V951" s="77" t="s">
        <v>36</v>
      </c>
      <c r="W951" s="77" t="s">
        <v>36</v>
      </c>
      <c r="X951" s="77" t="s">
        <v>37</v>
      </c>
      <c r="Y951" s="78" t="s">
        <v>38</v>
      </c>
      <c r="Z951" s="72"/>
      <c r="AA951" s="77">
        <v>1249</v>
      </c>
      <c r="AB951" s="76" t="s">
        <v>50</v>
      </c>
      <c r="AC951" s="77" t="s">
        <v>36</v>
      </c>
      <c r="AD951" s="77" t="s">
        <v>36</v>
      </c>
      <c r="AE951" s="77">
        <v>5</v>
      </c>
      <c r="AF951" s="78" t="s">
        <v>96</v>
      </c>
      <c r="AG951" s="72"/>
      <c r="AH951" s="77" t="s">
        <v>69</v>
      </c>
      <c r="AI951" s="76" t="s">
        <v>52</v>
      </c>
      <c r="AJ951" s="76" t="s">
        <v>36</v>
      </c>
      <c r="AK951" t="str">
        <f>_xlfn.CONCAT(PlayerList[[#This Row],[First Name]]," ",PlayerList[[#This Row],[Surname]])</f>
        <v>Santhosh Gowrikumar</v>
      </c>
      <c r="AM951" s="71">
        <f>PlayerList[[#This Row],[Code]]*1</f>
        <v>19389</v>
      </c>
      <c r="AN951" s="71" t="str">
        <f>VLOOKUP(PlayerList[[#This Row],[NZCF ID]],$AP$2:$AQ$3850,2,FALSE)</f>
        <v>M</v>
      </c>
      <c r="AP951" s="71">
        <v>15435</v>
      </c>
      <c r="AQ951" s="71" t="s">
        <v>29</v>
      </c>
    </row>
    <row r="952" spans="13:43" x14ac:dyDescent="0.3">
      <c r="M952" s="75">
        <v>17388</v>
      </c>
      <c r="N952" s="72" t="s">
        <v>1390</v>
      </c>
      <c r="O952" s="72" t="s">
        <v>1391</v>
      </c>
      <c r="P952" s="73" t="s">
        <v>33</v>
      </c>
      <c r="Q952" s="74">
        <v>2004</v>
      </c>
      <c r="R952" s="73" t="s">
        <v>35</v>
      </c>
      <c r="S952" s="72"/>
      <c r="T952" s="77" t="s">
        <v>34</v>
      </c>
      <c r="U952" s="76" t="s">
        <v>35</v>
      </c>
      <c r="V952" s="77" t="s">
        <v>36</v>
      </c>
      <c r="W952" s="77" t="s">
        <v>36</v>
      </c>
      <c r="X952" s="77" t="s">
        <v>37</v>
      </c>
      <c r="Y952" s="78" t="s">
        <v>38</v>
      </c>
      <c r="Z952" s="72"/>
      <c r="AA952" s="77">
        <v>1494</v>
      </c>
      <c r="AB952" s="76" t="s">
        <v>50</v>
      </c>
      <c r="AC952" s="77" t="s">
        <v>36</v>
      </c>
      <c r="AD952" s="77" t="s">
        <v>36</v>
      </c>
      <c r="AE952" s="77">
        <v>12</v>
      </c>
      <c r="AF952" s="78" t="s">
        <v>61</v>
      </c>
      <c r="AG952" s="72"/>
      <c r="AH952" s="77">
        <v>5735378</v>
      </c>
      <c r="AI952" s="76" t="s">
        <v>1392</v>
      </c>
      <c r="AJ952" s="76" t="s">
        <v>36</v>
      </c>
      <c r="AK952" t="str">
        <f>_xlfn.CONCAT(PlayerList[[#This Row],[First Name]]," ",PlayerList[[#This Row],[Surname]])</f>
        <v>Ming Ray Goy</v>
      </c>
      <c r="AM952" s="71">
        <f>PlayerList[[#This Row],[Code]]*1</f>
        <v>17388</v>
      </c>
      <c r="AN952" s="71" t="str">
        <f>VLOOKUP(PlayerList[[#This Row],[NZCF ID]],$AP$2:$AQ$3850,2,FALSE)</f>
        <v>M</v>
      </c>
      <c r="AP952" s="71">
        <v>19389</v>
      </c>
      <c r="AQ952" s="71" t="s">
        <v>29</v>
      </c>
    </row>
    <row r="953" spans="13:43" x14ac:dyDescent="0.3">
      <c r="M953" s="75">
        <v>22722</v>
      </c>
      <c r="N953" s="72" t="s">
        <v>1253</v>
      </c>
      <c r="O953" s="72" t="s">
        <v>504</v>
      </c>
      <c r="P953" s="73" t="s">
        <v>33</v>
      </c>
      <c r="Q953" s="74">
        <v>2008</v>
      </c>
      <c r="R953" s="73" t="s">
        <v>135</v>
      </c>
      <c r="S953" s="72"/>
      <c r="T953" s="77">
        <v>1618</v>
      </c>
      <c r="U953" s="76" t="s">
        <v>50</v>
      </c>
      <c r="V953" s="77">
        <v>1</v>
      </c>
      <c r="W953" s="77">
        <v>6</v>
      </c>
      <c r="X953" s="77">
        <v>6</v>
      </c>
      <c r="Y953" s="78" t="s">
        <v>4167</v>
      </c>
      <c r="Z953" s="72"/>
      <c r="AA953" s="77">
        <v>1382</v>
      </c>
      <c r="AB953" s="76" t="s">
        <v>50</v>
      </c>
      <c r="AC953" s="77">
        <v>1</v>
      </c>
      <c r="AD953" s="77">
        <v>6</v>
      </c>
      <c r="AE953" s="77">
        <v>12</v>
      </c>
      <c r="AF953" s="78" t="s">
        <v>4167</v>
      </c>
      <c r="AG953" s="72"/>
      <c r="AH953" s="77">
        <v>4332652</v>
      </c>
      <c r="AI953" s="76" t="s">
        <v>52</v>
      </c>
      <c r="AJ953" s="76" t="s">
        <v>36</v>
      </c>
      <c r="AK953" t="str">
        <f>_xlfn.CONCAT(PlayerList[[#This Row],[First Name]]," ",PlayerList[[#This Row],[Surname]])</f>
        <v>Nathan Grace</v>
      </c>
      <c r="AM953" s="71">
        <f>PlayerList[[#This Row],[Code]]*1</f>
        <v>22722</v>
      </c>
      <c r="AN953" s="71" t="str">
        <f>VLOOKUP(PlayerList[[#This Row],[NZCF ID]],$AP$2:$AQ$3850,2,FALSE)</f>
        <v>M</v>
      </c>
      <c r="AP953" s="71">
        <v>17388</v>
      </c>
      <c r="AQ953" s="71" t="s">
        <v>29</v>
      </c>
    </row>
    <row r="954" spans="13:43" x14ac:dyDescent="0.3">
      <c r="M954" s="75">
        <v>20567</v>
      </c>
      <c r="N954" s="72" t="s">
        <v>1393</v>
      </c>
      <c r="O954" s="72" t="s">
        <v>345</v>
      </c>
      <c r="P954" s="73" t="s">
        <v>190</v>
      </c>
      <c r="Q954" s="74">
        <v>1989</v>
      </c>
      <c r="R954" s="73" t="s">
        <v>35</v>
      </c>
      <c r="S954" s="72"/>
      <c r="T954" s="77">
        <v>1469</v>
      </c>
      <c r="U954" s="76" t="s">
        <v>50</v>
      </c>
      <c r="V954" s="77" t="s">
        <v>36</v>
      </c>
      <c r="W954" s="77" t="s">
        <v>36</v>
      </c>
      <c r="X954" s="77">
        <v>6</v>
      </c>
      <c r="Y954" s="78" t="s">
        <v>61</v>
      </c>
      <c r="Z954" s="72"/>
      <c r="AA954" s="77" t="s">
        <v>37</v>
      </c>
      <c r="AB954" s="76" t="s">
        <v>35</v>
      </c>
      <c r="AC954" s="77" t="s">
        <v>36</v>
      </c>
      <c r="AD954" s="77" t="s">
        <v>36</v>
      </c>
      <c r="AE954" s="77" t="s">
        <v>37</v>
      </c>
      <c r="AF954" s="78" t="s">
        <v>38</v>
      </c>
      <c r="AG954" s="72"/>
      <c r="AH954" s="77">
        <v>4329040</v>
      </c>
      <c r="AI954" s="76" t="s">
        <v>52</v>
      </c>
      <c r="AJ954" s="76" t="s">
        <v>36</v>
      </c>
      <c r="AK954" t="str">
        <f>_xlfn.CONCAT(PlayerList[[#This Row],[First Name]]," ",PlayerList[[#This Row],[Surname]])</f>
        <v>Richard Graham</v>
      </c>
      <c r="AM954" s="71">
        <f>PlayerList[[#This Row],[Code]]*1</f>
        <v>20567</v>
      </c>
      <c r="AN954" s="71" t="str">
        <f>VLOOKUP(PlayerList[[#This Row],[NZCF ID]],$AP$2:$AQ$3850,2,FALSE)</f>
        <v>M</v>
      </c>
      <c r="AP954" s="71">
        <v>22722</v>
      </c>
      <c r="AQ954" s="71" t="s">
        <v>29</v>
      </c>
    </row>
    <row r="955" spans="13:43" x14ac:dyDescent="0.3">
      <c r="M955" s="75">
        <v>20921</v>
      </c>
      <c r="N955" s="72" t="s">
        <v>1394</v>
      </c>
      <c r="O955" s="72" t="s">
        <v>1154</v>
      </c>
      <c r="P955" s="73" t="s">
        <v>33</v>
      </c>
      <c r="Q955" s="74">
        <v>2015</v>
      </c>
      <c r="R955" s="73" t="s">
        <v>135</v>
      </c>
      <c r="S955" s="72"/>
      <c r="T955" s="77" t="s">
        <v>34</v>
      </c>
      <c r="U955" s="76" t="s">
        <v>35</v>
      </c>
      <c r="V955" s="77" t="s">
        <v>36</v>
      </c>
      <c r="W955" s="77" t="s">
        <v>36</v>
      </c>
      <c r="X955" s="77" t="s">
        <v>37</v>
      </c>
      <c r="Y955" s="78" t="s">
        <v>38</v>
      </c>
      <c r="Z955" s="72"/>
      <c r="AA955" s="77">
        <v>394</v>
      </c>
      <c r="AB955" s="76" t="s">
        <v>35</v>
      </c>
      <c r="AC955" s="77">
        <v>2</v>
      </c>
      <c r="AD955" s="77">
        <v>12</v>
      </c>
      <c r="AE955" s="77">
        <v>36</v>
      </c>
      <c r="AF955" s="78" t="s">
        <v>4167</v>
      </c>
      <c r="AG955" s="72"/>
      <c r="AH955" s="77">
        <v>4332849</v>
      </c>
      <c r="AI955" s="76" t="s">
        <v>52</v>
      </c>
      <c r="AJ955" s="76" t="s">
        <v>36</v>
      </c>
      <c r="AK955" t="str">
        <f>_xlfn.CONCAT(PlayerList[[#This Row],[First Name]]," ",PlayerList[[#This Row],[Surname]])</f>
        <v>Marc Grajeda</v>
      </c>
      <c r="AM955" s="71">
        <f>PlayerList[[#This Row],[Code]]*1</f>
        <v>20921</v>
      </c>
      <c r="AN955" s="71" t="str">
        <f>VLOOKUP(PlayerList[[#This Row],[NZCF ID]],$AP$2:$AQ$3850,2,FALSE)</f>
        <v>M</v>
      </c>
      <c r="AP955" s="71">
        <v>20567</v>
      </c>
      <c r="AQ955" s="71" t="s">
        <v>29</v>
      </c>
    </row>
    <row r="956" spans="13:43" x14ac:dyDescent="0.3">
      <c r="M956" s="75">
        <v>19509</v>
      </c>
      <c r="N956" s="72" t="s">
        <v>1395</v>
      </c>
      <c r="O956" s="72" t="s">
        <v>395</v>
      </c>
      <c r="P956" s="73" t="s">
        <v>83</v>
      </c>
      <c r="Q956" s="74">
        <v>1999</v>
      </c>
      <c r="R956" s="73" t="s">
        <v>35</v>
      </c>
      <c r="S956" s="72"/>
      <c r="T956" s="77">
        <v>1513</v>
      </c>
      <c r="U956" s="76" t="s">
        <v>35</v>
      </c>
      <c r="V956" s="77">
        <v>1</v>
      </c>
      <c r="W956" s="77">
        <v>10</v>
      </c>
      <c r="X956" s="77">
        <v>86</v>
      </c>
      <c r="Y956" s="78" t="s">
        <v>4167</v>
      </c>
      <c r="Z956" s="72"/>
      <c r="AA956" s="77">
        <v>1566</v>
      </c>
      <c r="AB956" s="76" t="s">
        <v>35</v>
      </c>
      <c r="AC956" s="77" t="s">
        <v>36</v>
      </c>
      <c r="AD956" s="77" t="s">
        <v>36</v>
      </c>
      <c r="AE956" s="77">
        <v>22</v>
      </c>
      <c r="AF956" s="78" t="s">
        <v>60</v>
      </c>
      <c r="AG956" s="72"/>
      <c r="AH956" s="77">
        <v>4329120</v>
      </c>
      <c r="AI956" s="76" t="s">
        <v>52</v>
      </c>
      <c r="AJ956" s="76" t="s">
        <v>36</v>
      </c>
      <c r="AK956" t="str">
        <f>_xlfn.CONCAT(PlayerList[[#This Row],[First Name]]," ",PlayerList[[#This Row],[Surname]])</f>
        <v>Elliot Grant</v>
      </c>
      <c r="AM956" s="71">
        <f>PlayerList[[#This Row],[Code]]*1</f>
        <v>19509</v>
      </c>
      <c r="AN956" s="71" t="str">
        <f>VLOOKUP(PlayerList[[#This Row],[NZCF ID]],$AP$2:$AQ$3850,2,FALSE)</f>
        <v>M</v>
      </c>
      <c r="AP956" s="71">
        <v>20921</v>
      </c>
      <c r="AQ956" s="71" t="s">
        <v>29</v>
      </c>
    </row>
    <row r="957" spans="13:43" x14ac:dyDescent="0.3">
      <c r="M957" s="75">
        <v>18551</v>
      </c>
      <c r="N957" s="72" t="s">
        <v>1395</v>
      </c>
      <c r="O957" s="72" t="s">
        <v>1396</v>
      </c>
      <c r="P957" s="73" t="s">
        <v>115</v>
      </c>
      <c r="Q957" s="74">
        <v>2007</v>
      </c>
      <c r="R957" s="73" t="s">
        <v>135</v>
      </c>
      <c r="S957" s="72"/>
      <c r="T957" s="77">
        <v>1561</v>
      </c>
      <c r="U957" s="76" t="s">
        <v>35</v>
      </c>
      <c r="V957" s="77">
        <v>2</v>
      </c>
      <c r="W957" s="77">
        <v>3</v>
      </c>
      <c r="X957" s="77">
        <v>58</v>
      </c>
      <c r="Y957" s="78" t="s">
        <v>4167</v>
      </c>
      <c r="Z957" s="72"/>
      <c r="AA957" s="77">
        <v>1513</v>
      </c>
      <c r="AB957" s="76" t="s">
        <v>35</v>
      </c>
      <c r="AC957" s="77" t="s">
        <v>36</v>
      </c>
      <c r="AD957" s="77" t="s">
        <v>36</v>
      </c>
      <c r="AE957" s="77">
        <v>110</v>
      </c>
      <c r="AF957" s="78" t="s">
        <v>84</v>
      </c>
      <c r="AG957" s="72"/>
      <c r="AH957" s="77">
        <v>4328124</v>
      </c>
      <c r="AI957" s="76" t="s">
        <v>52</v>
      </c>
      <c r="AJ957" s="76" t="s">
        <v>36</v>
      </c>
      <c r="AK957" t="str">
        <f>_xlfn.CONCAT(PlayerList[[#This Row],[First Name]]," ",PlayerList[[#This Row],[Surname]])</f>
        <v>Tyne Grant</v>
      </c>
      <c r="AM957" s="71">
        <f>PlayerList[[#This Row],[Code]]*1</f>
        <v>18551</v>
      </c>
      <c r="AN957" s="71" t="str">
        <f>VLOOKUP(PlayerList[[#This Row],[NZCF ID]],$AP$2:$AQ$3850,2,FALSE)</f>
        <v>M</v>
      </c>
      <c r="AP957" s="71">
        <v>19509</v>
      </c>
      <c r="AQ957" s="71" t="s">
        <v>29</v>
      </c>
    </row>
    <row r="958" spans="13:43" x14ac:dyDescent="0.3">
      <c r="M958" s="75">
        <v>18283</v>
      </c>
      <c r="N958" s="72" t="s">
        <v>1397</v>
      </c>
      <c r="O958" s="72" t="s">
        <v>1398</v>
      </c>
      <c r="P958" s="73" t="s">
        <v>190</v>
      </c>
      <c r="Q958" s="74">
        <v>2003</v>
      </c>
      <c r="R958" s="73" t="s">
        <v>35</v>
      </c>
      <c r="S958" s="72"/>
      <c r="T958" s="77" t="s">
        <v>34</v>
      </c>
      <c r="U958" s="76" t="s">
        <v>35</v>
      </c>
      <c r="V958" s="77" t="s">
        <v>36</v>
      </c>
      <c r="W958" s="77" t="s">
        <v>36</v>
      </c>
      <c r="X958" s="77" t="s">
        <v>37</v>
      </c>
      <c r="Y958" s="78" t="s">
        <v>38</v>
      </c>
      <c r="Z958" s="72"/>
      <c r="AA958" s="77">
        <v>1207</v>
      </c>
      <c r="AB958" s="76" t="s">
        <v>35</v>
      </c>
      <c r="AC958" s="77" t="s">
        <v>36</v>
      </c>
      <c r="AD958" s="77" t="s">
        <v>36</v>
      </c>
      <c r="AE958" s="77">
        <v>24</v>
      </c>
      <c r="AF958" s="78" t="s">
        <v>51</v>
      </c>
      <c r="AG958" s="72"/>
      <c r="AH958" s="77">
        <v>4319630</v>
      </c>
      <c r="AI958" s="76" t="s">
        <v>52</v>
      </c>
      <c r="AJ958" s="76" t="s">
        <v>36</v>
      </c>
      <c r="AK958" t="str">
        <f>_xlfn.CONCAT(PlayerList[[#This Row],[First Name]]," ",PlayerList[[#This Row],[Surname]])</f>
        <v>Dylan Graves</v>
      </c>
      <c r="AM958" s="71">
        <f>PlayerList[[#This Row],[Code]]*1</f>
        <v>18283</v>
      </c>
      <c r="AN958" s="71" t="str">
        <f>VLOOKUP(PlayerList[[#This Row],[NZCF ID]],$AP$2:$AQ$3850,2,FALSE)</f>
        <v>M</v>
      </c>
      <c r="AP958" s="71">
        <v>18551</v>
      </c>
      <c r="AQ958" s="71" t="s">
        <v>29</v>
      </c>
    </row>
    <row r="959" spans="13:43" x14ac:dyDescent="0.3">
      <c r="M959" s="75">
        <v>17334</v>
      </c>
      <c r="N959" s="72" t="s">
        <v>1399</v>
      </c>
      <c r="O959" s="72" t="s">
        <v>657</v>
      </c>
      <c r="P959" s="73" t="s">
        <v>115</v>
      </c>
      <c r="Q959" s="74">
        <v>2006</v>
      </c>
      <c r="R959" s="73" t="s">
        <v>135</v>
      </c>
      <c r="S959" s="72"/>
      <c r="T959" s="77">
        <v>1529</v>
      </c>
      <c r="U959" s="76" t="s">
        <v>35</v>
      </c>
      <c r="V959" s="77" t="s">
        <v>36</v>
      </c>
      <c r="W959" s="77" t="s">
        <v>36</v>
      </c>
      <c r="X959" s="77">
        <v>46</v>
      </c>
      <c r="Y959" s="78" t="s">
        <v>61</v>
      </c>
      <c r="Z959" s="72"/>
      <c r="AA959" s="77">
        <v>1343</v>
      </c>
      <c r="AB959" s="76" t="s">
        <v>35</v>
      </c>
      <c r="AC959" s="77" t="s">
        <v>36</v>
      </c>
      <c r="AD959" s="77" t="s">
        <v>36</v>
      </c>
      <c r="AE959" s="77">
        <v>23</v>
      </c>
      <c r="AF959" s="78" t="s">
        <v>150</v>
      </c>
      <c r="AG959" s="72"/>
      <c r="AH959" s="77">
        <v>4312945</v>
      </c>
      <c r="AI959" s="76" t="s">
        <v>52</v>
      </c>
      <c r="AJ959" s="76" t="s">
        <v>36</v>
      </c>
      <c r="AK959" t="str">
        <f>_xlfn.CONCAT(PlayerList[[#This Row],[First Name]]," ",PlayerList[[#This Row],[Surname]])</f>
        <v>Connor Gray</v>
      </c>
      <c r="AM959" s="71">
        <f>PlayerList[[#This Row],[Code]]*1</f>
        <v>17334</v>
      </c>
      <c r="AN959" s="71" t="str">
        <f>VLOOKUP(PlayerList[[#This Row],[NZCF ID]],$AP$2:$AQ$3850,2,FALSE)</f>
        <v>M</v>
      </c>
      <c r="AP959" s="71">
        <v>18283</v>
      </c>
      <c r="AQ959" s="71" t="s">
        <v>29</v>
      </c>
    </row>
    <row r="960" spans="13:43" x14ac:dyDescent="0.3">
      <c r="M960" s="75">
        <v>18125</v>
      </c>
      <c r="N960" s="72" t="s">
        <v>1399</v>
      </c>
      <c r="O960" s="72" t="s">
        <v>1400</v>
      </c>
      <c r="P960" s="73" t="s">
        <v>115</v>
      </c>
      <c r="Q960" s="74">
        <v>1996</v>
      </c>
      <c r="R960" s="73" t="s">
        <v>35</v>
      </c>
      <c r="S960" s="72"/>
      <c r="T960" s="77">
        <v>1293</v>
      </c>
      <c r="U960" s="76" t="s">
        <v>35</v>
      </c>
      <c r="V960" s="77" t="s">
        <v>36</v>
      </c>
      <c r="W960" s="77" t="s">
        <v>36</v>
      </c>
      <c r="X960" s="77">
        <v>29</v>
      </c>
      <c r="Y960" s="78" t="s">
        <v>281</v>
      </c>
      <c r="Z960" s="72"/>
      <c r="AA960" s="77">
        <v>1152</v>
      </c>
      <c r="AB960" s="76" t="s">
        <v>50</v>
      </c>
      <c r="AC960" s="77" t="s">
        <v>36</v>
      </c>
      <c r="AD960" s="77" t="s">
        <v>36</v>
      </c>
      <c r="AE960" s="77">
        <v>15</v>
      </c>
      <c r="AF960" s="78" t="s">
        <v>96</v>
      </c>
      <c r="AG960" s="72"/>
      <c r="AH960" s="77">
        <v>4320450</v>
      </c>
      <c r="AI960" s="76" t="s">
        <v>52</v>
      </c>
      <c r="AJ960" s="76" t="s">
        <v>36</v>
      </c>
      <c r="AK960" t="str">
        <f>_xlfn.CONCAT(PlayerList[[#This Row],[First Name]]," ",PlayerList[[#This Row],[Surname]])</f>
        <v>Issey Gray</v>
      </c>
      <c r="AM960" s="71">
        <f>PlayerList[[#This Row],[Code]]*1</f>
        <v>18125</v>
      </c>
      <c r="AN960" s="71" t="str">
        <f>VLOOKUP(PlayerList[[#This Row],[NZCF ID]],$AP$2:$AQ$3850,2,FALSE)</f>
        <v>M</v>
      </c>
      <c r="AP960" s="71">
        <v>17334</v>
      </c>
      <c r="AQ960" s="71" t="s">
        <v>29</v>
      </c>
    </row>
    <row r="961" spans="13:43" x14ac:dyDescent="0.3">
      <c r="M961" s="75">
        <v>10007</v>
      </c>
      <c r="N961" s="72" t="s">
        <v>1401</v>
      </c>
      <c r="O961" s="72" t="s">
        <v>1402</v>
      </c>
      <c r="P961" s="73" t="s">
        <v>354</v>
      </c>
      <c r="Q961" s="74">
        <v>1950</v>
      </c>
      <c r="R961" s="73" t="s">
        <v>119</v>
      </c>
      <c r="S961" s="72"/>
      <c r="T961" s="77">
        <v>2155</v>
      </c>
      <c r="U961" s="76" t="s">
        <v>35</v>
      </c>
      <c r="V961" s="77" t="s">
        <v>36</v>
      </c>
      <c r="W961" s="77" t="s">
        <v>36</v>
      </c>
      <c r="X961" s="77">
        <v>379</v>
      </c>
      <c r="Y961" s="78" t="s">
        <v>51</v>
      </c>
      <c r="Z961" s="72"/>
      <c r="AA961" s="77">
        <v>2064</v>
      </c>
      <c r="AB961" s="76" t="s">
        <v>35</v>
      </c>
      <c r="AC961" s="77" t="s">
        <v>36</v>
      </c>
      <c r="AD961" s="77" t="s">
        <v>36</v>
      </c>
      <c r="AE961" s="77">
        <v>151</v>
      </c>
      <c r="AF961" s="78" t="s">
        <v>105</v>
      </c>
      <c r="AG961" s="72"/>
      <c r="AH961" s="77">
        <v>4300114</v>
      </c>
      <c r="AI961" s="76" t="s">
        <v>52</v>
      </c>
      <c r="AJ961" s="76" t="s">
        <v>263</v>
      </c>
      <c r="AK961" t="str">
        <f>_xlfn.CONCAT(PlayerList[[#This Row],[First Name]]," ",PlayerList[[#This Row],[Surname]])</f>
        <v>Ewen M Green</v>
      </c>
      <c r="AM961" s="71">
        <f>PlayerList[[#This Row],[Code]]*1</f>
        <v>10007</v>
      </c>
      <c r="AN961" s="71" t="str">
        <f>VLOOKUP(PlayerList[[#This Row],[NZCF ID]],$AP$2:$AQ$3850,2,FALSE)</f>
        <v>M</v>
      </c>
      <c r="AP961" s="71">
        <v>18125</v>
      </c>
      <c r="AQ961" s="71" t="s">
        <v>29</v>
      </c>
    </row>
    <row r="962" spans="13:43" x14ac:dyDescent="0.3">
      <c r="M962" s="75">
        <v>21146</v>
      </c>
      <c r="N962" s="72" t="s">
        <v>1401</v>
      </c>
      <c r="O962" s="72" t="s">
        <v>504</v>
      </c>
      <c r="P962" s="73" t="s">
        <v>74</v>
      </c>
      <c r="Q962" s="74">
        <v>1994</v>
      </c>
      <c r="R962" s="73" t="s">
        <v>35</v>
      </c>
      <c r="S962" s="72"/>
      <c r="T962" s="77">
        <v>1060</v>
      </c>
      <c r="U962" s="76" t="s">
        <v>50</v>
      </c>
      <c r="V962" s="77" t="s">
        <v>36</v>
      </c>
      <c r="W962" s="77" t="s">
        <v>36</v>
      </c>
      <c r="X962" s="77">
        <v>7</v>
      </c>
      <c r="Y962" s="78" t="s">
        <v>84</v>
      </c>
      <c r="Z962" s="72"/>
      <c r="AA962" s="77" t="s">
        <v>37</v>
      </c>
      <c r="AB962" s="76" t="s">
        <v>35</v>
      </c>
      <c r="AC962" s="77" t="s">
        <v>36</v>
      </c>
      <c r="AD962" s="77" t="s">
        <v>36</v>
      </c>
      <c r="AE962" s="77" t="s">
        <v>37</v>
      </c>
      <c r="AF962" s="78" t="s">
        <v>38</v>
      </c>
      <c r="AG962" s="72"/>
      <c r="AH962" s="77">
        <v>4331605</v>
      </c>
      <c r="AI962" s="76" t="s">
        <v>52</v>
      </c>
      <c r="AJ962" s="76" t="s">
        <v>36</v>
      </c>
      <c r="AK962" t="str">
        <f>_xlfn.CONCAT(PlayerList[[#This Row],[First Name]]," ",PlayerList[[#This Row],[Surname]])</f>
        <v>Nathan Green</v>
      </c>
      <c r="AM962" s="71">
        <f>PlayerList[[#This Row],[Code]]*1</f>
        <v>21146</v>
      </c>
      <c r="AN962" s="71" t="str">
        <f>VLOOKUP(PlayerList[[#This Row],[NZCF ID]],$AP$2:$AQ$3850,2,FALSE)</f>
        <v>M</v>
      </c>
      <c r="AP962" s="71">
        <v>10007</v>
      </c>
      <c r="AQ962" s="71" t="s">
        <v>29</v>
      </c>
    </row>
    <row r="963" spans="13:43" x14ac:dyDescent="0.3">
      <c r="M963" s="75">
        <v>20064</v>
      </c>
      <c r="N963" s="72" t="s">
        <v>1403</v>
      </c>
      <c r="O963" s="72" t="s">
        <v>1404</v>
      </c>
      <c r="P963" s="73" t="s">
        <v>33</v>
      </c>
      <c r="Q963" s="74" t="s">
        <v>37</v>
      </c>
      <c r="R963" s="73" t="s">
        <v>35</v>
      </c>
      <c r="S963" s="72"/>
      <c r="T963" s="77" t="s">
        <v>34</v>
      </c>
      <c r="U963" s="76" t="s">
        <v>35</v>
      </c>
      <c r="V963" s="77" t="s">
        <v>36</v>
      </c>
      <c r="W963" s="77" t="s">
        <v>36</v>
      </c>
      <c r="X963" s="77" t="s">
        <v>37</v>
      </c>
      <c r="Y963" s="78" t="s">
        <v>38</v>
      </c>
      <c r="Z963" s="72"/>
      <c r="AA963" s="77">
        <v>1322</v>
      </c>
      <c r="AB963" s="76" t="s">
        <v>50</v>
      </c>
      <c r="AC963" s="77" t="s">
        <v>36</v>
      </c>
      <c r="AD963" s="77" t="s">
        <v>36</v>
      </c>
      <c r="AE963" s="77">
        <v>5</v>
      </c>
      <c r="AF963" s="78" t="s">
        <v>169</v>
      </c>
      <c r="AG963" s="72"/>
      <c r="AH963" s="77" t="s">
        <v>69</v>
      </c>
      <c r="AI963" s="76" t="s">
        <v>52</v>
      </c>
      <c r="AJ963" s="76" t="s">
        <v>36</v>
      </c>
      <c r="AK963" t="str">
        <f>_xlfn.CONCAT(PlayerList[[#This Row],[First Name]]," ",PlayerList[[#This Row],[Surname]])</f>
        <v>Francis Greene</v>
      </c>
      <c r="AM963" s="71">
        <f>PlayerList[[#This Row],[Code]]*1</f>
        <v>20064</v>
      </c>
      <c r="AN963" s="71" t="str">
        <f>VLOOKUP(PlayerList[[#This Row],[NZCF ID]],$AP$2:$AQ$3850,2,FALSE)</f>
        <v>M</v>
      </c>
      <c r="AP963" s="71">
        <v>21146</v>
      </c>
      <c r="AQ963" s="71" t="s">
        <v>29</v>
      </c>
    </row>
    <row r="964" spans="13:43" x14ac:dyDescent="0.3">
      <c r="M964" s="75">
        <v>18957</v>
      </c>
      <c r="N964" s="72" t="s">
        <v>1405</v>
      </c>
      <c r="O964" s="72" t="s">
        <v>1406</v>
      </c>
      <c r="P964" s="73" t="s">
        <v>161</v>
      </c>
      <c r="Q964" s="74">
        <v>2008</v>
      </c>
      <c r="R964" s="73" t="s">
        <v>135</v>
      </c>
      <c r="S964" s="72"/>
      <c r="T964" s="77">
        <v>1018</v>
      </c>
      <c r="U964" s="76" t="s">
        <v>35</v>
      </c>
      <c r="V964" s="77" t="s">
        <v>36</v>
      </c>
      <c r="W964" s="77" t="s">
        <v>36</v>
      </c>
      <c r="X964" s="77">
        <v>28</v>
      </c>
      <c r="Y964" s="78" t="s">
        <v>60</v>
      </c>
      <c r="Z964" s="72"/>
      <c r="AA964" s="77">
        <v>1073</v>
      </c>
      <c r="AB964" s="76" t="s">
        <v>35</v>
      </c>
      <c r="AC964" s="77" t="s">
        <v>36</v>
      </c>
      <c r="AD964" s="77" t="s">
        <v>36</v>
      </c>
      <c r="AE964" s="77">
        <v>47</v>
      </c>
      <c r="AF964" s="78" t="s">
        <v>84</v>
      </c>
      <c r="AG964" s="72"/>
      <c r="AH964" s="77" t="s">
        <v>69</v>
      </c>
      <c r="AI964" s="76" t="s">
        <v>52</v>
      </c>
      <c r="AJ964" s="76" t="s">
        <v>36</v>
      </c>
      <c r="AK964" t="str">
        <f>_xlfn.CONCAT(PlayerList[[#This Row],[First Name]]," ",PlayerList[[#This Row],[Surname]])</f>
        <v>Joe Greenstreet</v>
      </c>
      <c r="AM964" s="71">
        <f>PlayerList[[#This Row],[Code]]*1</f>
        <v>18957</v>
      </c>
      <c r="AN964" s="71" t="str">
        <f>VLOOKUP(PlayerList[[#This Row],[NZCF ID]],$AP$2:$AQ$3850,2,FALSE)</f>
        <v>M</v>
      </c>
      <c r="AP964" s="71">
        <v>20064</v>
      </c>
      <c r="AQ964" s="71" t="s">
        <v>29</v>
      </c>
    </row>
    <row r="965" spans="13:43" x14ac:dyDescent="0.3">
      <c r="M965" s="75">
        <v>19005</v>
      </c>
      <c r="N965" s="72" t="s">
        <v>1405</v>
      </c>
      <c r="O965" s="72" t="s">
        <v>1031</v>
      </c>
      <c r="P965" s="73" t="s">
        <v>161</v>
      </c>
      <c r="Q965" s="74">
        <v>2010</v>
      </c>
      <c r="R965" s="73" t="s">
        <v>135</v>
      </c>
      <c r="S965" s="72"/>
      <c r="T965" s="77" t="s">
        <v>34</v>
      </c>
      <c r="U965" s="76" t="s">
        <v>35</v>
      </c>
      <c r="V965" s="77" t="s">
        <v>36</v>
      </c>
      <c r="W965" s="77" t="s">
        <v>36</v>
      </c>
      <c r="X965" s="77" t="s">
        <v>37</v>
      </c>
      <c r="Y965" s="78" t="s">
        <v>38</v>
      </c>
      <c r="Z965" s="72"/>
      <c r="AA965" s="77">
        <v>926</v>
      </c>
      <c r="AB965" s="76" t="s">
        <v>50</v>
      </c>
      <c r="AC965" s="77" t="s">
        <v>36</v>
      </c>
      <c r="AD965" s="77" t="s">
        <v>36</v>
      </c>
      <c r="AE965" s="77">
        <v>5</v>
      </c>
      <c r="AF965" s="78" t="s">
        <v>154</v>
      </c>
      <c r="AG965" s="72"/>
      <c r="AH965" s="77" t="s">
        <v>69</v>
      </c>
      <c r="AI965" s="76" t="s">
        <v>52</v>
      </c>
      <c r="AJ965" s="76" t="s">
        <v>36</v>
      </c>
      <c r="AK965" t="str">
        <f>_xlfn.CONCAT(PlayerList[[#This Row],[First Name]]," ",PlayerList[[#This Row],[Surname]])</f>
        <v>Toby Greenstreet</v>
      </c>
      <c r="AM965" s="71">
        <f>PlayerList[[#This Row],[Code]]*1</f>
        <v>19005</v>
      </c>
      <c r="AN965" s="71" t="str">
        <f>VLOOKUP(PlayerList[[#This Row],[NZCF ID]],$AP$2:$AQ$3850,2,FALSE)</f>
        <v>M</v>
      </c>
      <c r="AP965" s="71">
        <v>18957</v>
      </c>
      <c r="AQ965" s="71" t="s">
        <v>29</v>
      </c>
    </row>
    <row r="966" spans="13:43" x14ac:dyDescent="0.3">
      <c r="M966" s="75">
        <v>19097</v>
      </c>
      <c r="N966" s="72" t="s">
        <v>1407</v>
      </c>
      <c r="O966" s="72" t="s">
        <v>875</v>
      </c>
      <c r="P966" s="73" t="s">
        <v>161</v>
      </c>
      <c r="Q966" s="74">
        <v>2015</v>
      </c>
      <c r="R966" s="73" t="s">
        <v>135</v>
      </c>
      <c r="S966" s="72"/>
      <c r="T966" s="77" t="s">
        <v>34</v>
      </c>
      <c r="U966" s="76" t="s">
        <v>35</v>
      </c>
      <c r="V966" s="77" t="s">
        <v>36</v>
      </c>
      <c r="W966" s="77" t="s">
        <v>36</v>
      </c>
      <c r="X966" s="77" t="s">
        <v>37</v>
      </c>
      <c r="Y966" s="78" t="s">
        <v>38</v>
      </c>
      <c r="Z966" s="72"/>
      <c r="AA966" s="77">
        <v>720</v>
      </c>
      <c r="AB966" s="76" t="s">
        <v>50</v>
      </c>
      <c r="AC966" s="77" t="s">
        <v>36</v>
      </c>
      <c r="AD966" s="77" t="s">
        <v>36</v>
      </c>
      <c r="AE966" s="77">
        <v>5</v>
      </c>
      <c r="AF966" s="78" t="s">
        <v>96</v>
      </c>
      <c r="AG966" s="72"/>
      <c r="AH966" s="77" t="s">
        <v>69</v>
      </c>
      <c r="AI966" s="76" t="s">
        <v>52</v>
      </c>
      <c r="AJ966" s="76" t="s">
        <v>36</v>
      </c>
      <c r="AK966" t="str">
        <f>_xlfn.CONCAT(PlayerList[[#This Row],[First Name]]," ",PlayerList[[#This Row],[Surname]])</f>
        <v>Cooper Grennell</v>
      </c>
      <c r="AM966" s="71">
        <f>PlayerList[[#This Row],[Code]]*1</f>
        <v>19097</v>
      </c>
      <c r="AN966" s="71" t="str">
        <f>VLOOKUP(PlayerList[[#This Row],[NZCF ID]],$AP$2:$AQ$3850,2,FALSE)</f>
        <v>M</v>
      </c>
      <c r="AP966" s="71">
        <v>19005</v>
      </c>
      <c r="AQ966" s="71" t="s">
        <v>29</v>
      </c>
    </row>
    <row r="967" spans="13:43" x14ac:dyDescent="0.3">
      <c r="M967" s="75">
        <v>18632</v>
      </c>
      <c r="N967" s="72" t="s">
        <v>1408</v>
      </c>
      <c r="O967" s="72" t="s">
        <v>1409</v>
      </c>
      <c r="P967" s="73" t="s">
        <v>1410</v>
      </c>
      <c r="Q967" s="74">
        <v>2011</v>
      </c>
      <c r="R967" s="73" t="s">
        <v>135</v>
      </c>
      <c r="S967" s="72"/>
      <c r="T967" s="77" t="s">
        <v>34</v>
      </c>
      <c r="U967" s="76" t="s">
        <v>35</v>
      </c>
      <c r="V967" s="77" t="s">
        <v>36</v>
      </c>
      <c r="W967" s="77" t="s">
        <v>36</v>
      </c>
      <c r="X967" s="77" t="s">
        <v>37</v>
      </c>
      <c r="Y967" s="78" t="s">
        <v>38</v>
      </c>
      <c r="Z967" s="72"/>
      <c r="AA967" s="77">
        <v>709</v>
      </c>
      <c r="AB967" s="76" t="s">
        <v>50</v>
      </c>
      <c r="AC967" s="77" t="s">
        <v>36</v>
      </c>
      <c r="AD967" s="77" t="s">
        <v>36</v>
      </c>
      <c r="AE967" s="77">
        <v>5</v>
      </c>
      <c r="AF967" s="78" t="s">
        <v>68</v>
      </c>
      <c r="AG967" s="72"/>
      <c r="AH967" s="77" t="s">
        <v>69</v>
      </c>
      <c r="AI967" s="76" t="s">
        <v>52</v>
      </c>
      <c r="AJ967" s="76" t="s">
        <v>36</v>
      </c>
      <c r="AK967" t="str">
        <f>_xlfn.CONCAT(PlayerList[[#This Row],[First Name]]," ",PlayerList[[#This Row],[Surname]])</f>
        <v>Denzil Grevers-Smith</v>
      </c>
      <c r="AM967" s="71">
        <f>PlayerList[[#This Row],[Code]]*1</f>
        <v>18632</v>
      </c>
      <c r="AN967" s="71" t="str">
        <f>VLOOKUP(PlayerList[[#This Row],[NZCF ID]],$AP$2:$AQ$3850,2,FALSE)</f>
        <v>M</v>
      </c>
      <c r="AP967" s="71">
        <v>19097</v>
      </c>
      <c r="AQ967" s="71" t="s">
        <v>29</v>
      </c>
    </row>
    <row r="968" spans="13:43" x14ac:dyDescent="0.3">
      <c r="M968" s="75">
        <v>19175</v>
      </c>
      <c r="N968" s="72" t="s">
        <v>1411</v>
      </c>
      <c r="O968" s="72" t="s">
        <v>1412</v>
      </c>
      <c r="P968" s="73" t="s">
        <v>33</v>
      </c>
      <c r="Q968" s="74">
        <v>2011</v>
      </c>
      <c r="R968" s="73" t="s">
        <v>135</v>
      </c>
      <c r="S968" s="72"/>
      <c r="T968" s="77" t="s">
        <v>34</v>
      </c>
      <c r="U968" s="76" t="s">
        <v>35</v>
      </c>
      <c r="V968" s="77" t="s">
        <v>36</v>
      </c>
      <c r="W968" s="77" t="s">
        <v>36</v>
      </c>
      <c r="X968" s="77" t="s">
        <v>37</v>
      </c>
      <c r="Y968" s="78" t="s">
        <v>38</v>
      </c>
      <c r="Z968" s="72"/>
      <c r="AA968" s="77">
        <v>400</v>
      </c>
      <c r="AB968" s="76" t="s">
        <v>50</v>
      </c>
      <c r="AC968" s="77" t="s">
        <v>36</v>
      </c>
      <c r="AD968" s="77" t="s">
        <v>36</v>
      </c>
      <c r="AE968" s="77">
        <v>6</v>
      </c>
      <c r="AF968" s="78" t="s">
        <v>154</v>
      </c>
      <c r="AG968" s="72"/>
      <c r="AH968" s="77" t="s">
        <v>69</v>
      </c>
      <c r="AI968" s="76" t="s">
        <v>52</v>
      </c>
      <c r="AJ968" s="76" t="s">
        <v>36</v>
      </c>
      <c r="AK968" t="str">
        <f>_xlfn.CONCAT(PlayerList[[#This Row],[First Name]]," ",PlayerList[[#This Row],[Surname]])</f>
        <v>Ada Grey</v>
      </c>
      <c r="AM968" s="71">
        <f>PlayerList[[#This Row],[Code]]*1</f>
        <v>19175</v>
      </c>
      <c r="AN968" s="71" t="str">
        <f>VLOOKUP(PlayerList[[#This Row],[NZCF ID]],$AP$2:$AQ$3850,2,FALSE)</f>
        <v>F</v>
      </c>
      <c r="AP968" s="71">
        <v>18632</v>
      </c>
      <c r="AQ968" s="71" t="s">
        <v>29</v>
      </c>
    </row>
    <row r="969" spans="13:43" x14ac:dyDescent="0.3">
      <c r="M969" s="75">
        <v>16752</v>
      </c>
      <c r="N969" s="72" t="s">
        <v>1411</v>
      </c>
      <c r="O969" s="72" t="s">
        <v>1413</v>
      </c>
      <c r="P969" s="73" t="s">
        <v>74</v>
      </c>
      <c r="Q969" s="74">
        <v>2003</v>
      </c>
      <c r="R969" s="73" t="s">
        <v>35</v>
      </c>
      <c r="S969" s="72"/>
      <c r="T969" s="77" t="s">
        <v>34</v>
      </c>
      <c r="U969" s="76" t="s">
        <v>35</v>
      </c>
      <c r="V969" s="77" t="s">
        <v>36</v>
      </c>
      <c r="W969" s="77" t="s">
        <v>36</v>
      </c>
      <c r="X969" s="77" t="s">
        <v>37</v>
      </c>
      <c r="Y969" s="78" t="s">
        <v>38</v>
      </c>
      <c r="Z969" s="72"/>
      <c r="AA969" s="77">
        <v>1288</v>
      </c>
      <c r="AB969" s="76" t="s">
        <v>50</v>
      </c>
      <c r="AC969" s="77" t="s">
        <v>36</v>
      </c>
      <c r="AD969" s="77" t="s">
        <v>36</v>
      </c>
      <c r="AE969" s="77">
        <v>19</v>
      </c>
      <c r="AF969" s="78" t="s">
        <v>154</v>
      </c>
      <c r="AG969" s="72"/>
      <c r="AH969" s="77">
        <v>4311183</v>
      </c>
      <c r="AI969" s="76" t="s">
        <v>52</v>
      </c>
      <c r="AJ969" s="76" t="s">
        <v>36</v>
      </c>
      <c r="AK969" t="str">
        <f>_xlfn.CONCAT(PlayerList[[#This Row],[First Name]]," ",PlayerList[[#This Row],[Surname]])</f>
        <v>Jayden H Grey</v>
      </c>
      <c r="AM969" s="71">
        <f>PlayerList[[#This Row],[Code]]*1</f>
        <v>16752</v>
      </c>
      <c r="AN969" s="71" t="str">
        <f>VLOOKUP(PlayerList[[#This Row],[NZCF ID]],$AP$2:$AQ$3850,2,FALSE)</f>
        <v>M</v>
      </c>
      <c r="AP969" s="71">
        <v>19175</v>
      </c>
      <c r="AQ969" s="71" t="s">
        <v>45</v>
      </c>
    </row>
    <row r="970" spans="13:43" x14ac:dyDescent="0.3">
      <c r="M970" s="75">
        <v>20866</v>
      </c>
      <c r="N970" s="72" t="s">
        <v>1414</v>
      </c>
      <c r="O970" s="72" t="s">
        <v>875</v>
      </c>
      <c r="P970" s="73" t="s">
        <v>161</v>
      </c>
      <c r="Q970" s="74">
        <v>2011</v>
      </c>
      <c r="R970" s="73" t="s">
        <v>135</v>
      </c>
      <c r="S970" s="72"/>
      <c r="T970" s="77" t="s">
        <v>34</v>
      </c>
      <c r="U970" s="76" t="s">
        <v>35</v>
      </c>
      <c r="V970" s="77" t="s">
        <v>36</v>
      </c>
      <c r="W970" s="77" t="s">
        <v>36</v>
      </c>
      <c r="X970" s="77" t="s">
        <v>37</v>
      </c>
      <c r="Y970" s="78" t="s">
        <v>38</v>
      </c>
      <c r="Z970" s="72"/>
      <c r="AA970" s="77">
        <v>952</v>
      </c>
      <c r="AB970" s="76" t="s">
        <v>35</v>
      </c>
      <c r="AC970" s="77" t="s">
        <v>36</v>
      </c>
      <c r="AD970" s="77" t="s">
        <v>36</v>
      </c>
      <c r="AE970" s="77">
        <v>24</v>
      </c>
      <c r="AF970" s="78" t="s">
        <v>60</v>
      </c>
      <c r="AG970" s="72"/>
      <c r="AH970" s="77" t="s">
        <v>69</v>
      </c>
      <c r="AI970" s="76" t="s">
        <v>52</v>
      </c>
      <c r="AJ970" s="76" t="s">
        <v>36</v>
      </c>
      <c r="AK970" t="str">
        <f>_xlfn.CONCAT(PlayerList[[#This Row],[First Name]]," ",PlayerList[[#This Row],[Surname]])</f>
        <v>Cooper Grieve</v>
      </c>
      <c r="AM970" s="71">
        <f>PlayerList[[#This Row],[Code]]*1</f>
        <v>20866</v>
      </c>
      <c r="AN970" s="71" t="str">
        <f>VLOOKUP(PlayerList[[#This Row],[NZCF ID]],$AP$2:$AQ$3850,2,FALSE)</f>
        <v>M</v>
      </c>
      <c r="AP970" s="71">
        <v>16752</v>
      </c>
      <c r="AQ970" s="71" t="s">
        <v>29</v>
      </c>
    </row>
    <row r="971" spans="13:43" x14ac:dyDescent="0.3">
      <c r="M971" s="75">
        <v>16199</v>
      </c>
      <c r="N971" s="72" t="s">
        <v>1415</v>
      </c>
      <c r="O971" s="72" t="s">
        <v>4272</v>
      </c>
      <c r="P971" s="73" t="s">
        <v>187</v>
      </c>
      <c r="Q971" s="74">
        <v>1987</v>
      </c>
      <c r="R971" s="73" t="s">
        <v>35</v>
      </c>
      <c r="S971" s="72"/>
      <c r="T971" s="77" t="s">
        <v>34</v>
      </c>
      <c r="U971" s="76" t="s">
        <v>35</v>
      </c>
      <c r="V971" s="77" t="s">
        <v>36</v>
      </c>
      <c r="W971" s="77" t="s">
        <v>36</v>
      </c>
      <c r="X971" s="77" t="s">
        <v>37</v>
      </c>
      <c r="Y971" s="78" t="s">
        <v>38</v>
      </c>
      <c r="Z971" s="72"/>
      <c r="AA971" s="77">
        <v>1253</v>
      </c>
      <c r="AB971" s="76" t="s">
        <v>35</v>
      </c>
      <c r="AC971" s="77" t="s">
        <v>36</v>
      </c>
      <c r="AD971" s="77" t="s">
        <v>36</v>
      </c>
      <c r="AE971" s="77">
        <v>30</v>
      </c>
      <c r="AF971" s="78" t="s">
        <v>667</v>
      </c>
      <c r="AG971" s="72"/>
      <c r="AH971" s="77">
        <v>4306813</v>
      </c>
      <c r="AI971" s="76" t="s">
        <v>52</v>
      </c>
      <c r="AJ971" s="76" t="s">
        <v>36</v>
      </c>
      <c r="AK971" t="str">
        <f>_xlfn.CONCAT(PlayerList[[#This Row],[First Name]]," ",PlayerList[[#This Row],[Surname]])</f>
        <v>Jay Giles Griffin</v>
      </c>
      <c r="AM971" s="71">
        <f>PlayerList[[#This Row],[Code]]*1</f>
        <v>16199</v>
      </c>
      <c r="AN971" s="71" t="str">
        <f>VLOOKUP(PlayerList[[#This Row],[NZCF ID]],$AP$2:$AQ$3850,2,FALSE)</f>
        <v>M</v>
      </c>
      <c r="AP971" s="71">
        <v>20866</v>
      </c>
      <c r="AQ971" s="71" t="s">
        <v>29</v>
      </c>
    </row>
    <row r="972" spans="13:43" x14ac:dyDescent="0.3">
      <c r="M972" s="75">
        <v>11250</v>
      </c>
      <c r="N972" s="72" t="s">
        <v>1415</v>
      </c>
      <c r="O972" s="72" t="s">
        <v>114</v>
      </c>
      <c r="P972" s="73" t="s">
        <v>74</v>
      </c>
      <c r="Q972" s="74">
        <v>1966</v>
      </c>
      <c r="R972" s="73" t="s">
        <v>124</v>
      </c>
      <c r="S972" s="72"/>
      <c r="T972" s="77">
        <v>1473</v>
      </c>
      <c r="U972" s="76" t="s">
        <v>35</v>
      </c>
      <c r="V972" s="77">
        <v>1</v>
      </c>
      <c r="W972" s="77">
        <v>3</v>
      </c>
      <c r="X972" s="77">
        <v>44</v>
      </c>
      <c r="Y972" s="78" t="s">
        <v>4167</v>
      </c>
      <c r="Z972" s="72"/>
      <c r="AA972" s="77">
        <v>1521</v>
      </c>
      <c r="AB972" s="76" t="s">
        <v>35</v>
      </c>
      <c r="AC972" s="77" t="s">
        <v>36</v>
      </c>
      <c r="AD972" s="77" t="s">
        <v>36</v>
      </c>
      <c r="AE972" s="77">
        <v>6</v>
      </c>
      <c r="AF972" s="78" t="s">
        <v>1416</v>
      </c>
      <c r="AG972" s="72"/>
      <c r="AH972" s="77">
        <v>4332040</v>
      </c>
      <c r="AI972" s="76" t="s">
        <v>52</v>
      </c>
      <c r="AJ972" s="76" t="s">
        <v>36</v>
      </c>
      <c r="AK972" t="str">
        <f>_xlfn.CONCAT(PlayerList[[#This Row],[First Name]]," ",PlayerList[[#This Row],[Surname]])</f>
        <v>Peter Griffin</v>
      </c>
      <c r="AM972" s="71">
        <f>PlayerList[[#This Row],[Code]]*1</f>
        <v>11250</v>
      </c>
      <c r="AN972" s="71" t="str">
        <f>VLOOKUP(PlayerList[[#This Row],[NZCF ID]],$AP$2:$AQ$3850,2,FALSE)</f>
        <v>M</v>
      </c>
      <c r="AP972" s="71">
        <v>16199</v>
      </c>
      <c r="AQ972" s="71" t="s">
        <v>29</v>
      </c>
    </row>
    <row r="973" spans="13:43" x14ac:dyDescent="0.3">
      <c r="M973" s="75">
        <v>11914</v>
      </c>
      <c r="N973" s="72" t="s">
        <v>1417</v>
      </c>
      <c r="O973" s="72" t="s">
        <v>1418</v>
      </c>
      <c r="P973" s="73" t="s">
        <v>121</v>
      </c>
      <c r="Q973" s="74">
        <v>1967</v>
      </c>
      <c r="R973" s="73" t="s">
        <v>124</v>
      </c>
      <c r="S973" s="72"/>
      <c r="T973" s="77">
        <v>1247</v>
      </c>
      <c r="U973" s="76" t="s">
        <v>35</v>
      </c>
      <c r="V973" s="77" t="s">
        <v>36</v>
      </c>
      <c r="W973" s="77" t="s">
        <v>36</v>
      </c>
      <c r="X973" s="77">
        <v>34</v>
      </c>
      <c r="Y973" s="78" t="s">
        <v>452</v>
      </c>
      <c r="Z973" s="72"/>
      <c r="AA973" s="77">
        <v>1215</v>
      </c>
      <c r="AB973" s="76" t="s">
        <v>35</v>
      </c>
      <c r="AC973" s="77" t="s">
        <v>36</v>
      </c>
      <c r="AD973" s="77" t="s">
        <v>36</v>
      </c>
      <c r="AE973" s="77">
        <v>36</v>
      </c>
      <c r="AF973" s="78" t="s">
        <v>169</v>
      </c>
      <c r="AG973" s="72"/>
      <c r="AH973" s="77">
        <v>4325630</v>
      </c>
      <c r="AI973" s="76" t="s">
        <v>52</v>
      </c>
      <c r="AJ973" s="76" t="s">
        <v>36</v>
      </c>
      <c r="AK973" t="str">
        <f>_xlfn.CONCAT(PlayerList[[#This Row],[First Name]]," ",PlayerList[[#This Row],[Surname]])</f>
        <v>Tudor R Griffiths</v>
      </c>
      <c r="AM973" s="71">
        <f>PlayerList[[#This Row],[Code]]*1</f>
        <v>11914</v>
      </c>
      <c r="AN973" s="71" t="str">
        <f>VLOOKUP(PlayerList[[#This Row],[NZCF ID]],$AP$2:$AQ$3850,2,FALSE)</f>
        <v>M</v>
      </c>
      <c r="AP973" s="71">
        <v>11250</v>
      </c>
      <c r="AQ973" s="71" t="s">
        <v>29</v>
      </c>
    </row>
    <row r="974" spans="13:43" x14ac:dyDescent="0.3">
      <c r="M974" s="75">
        <v>19420</v>
      </c>
      <c r="N974" s="72" t="s">
        <v>1419</v>
      </c>
      <c r="O974" s="72" t="s">
        <v>1031</v>
      </c>
      <c r="P974" s="73" t="s">
        <v>33</v>
      </c>
      <c r="Q974" s="74">
        <v>2013</v>
      </c>
      <c r="R974" s="73" t="s">
        <v>135</v>
      </c>
      <c r="S974" s="72"/>
      <c r="T974" s="77" t="s">
        <v>34</v>
      </c>
      <c r="U974" s="76" t="s">
        <v>35</v>
      </c>
      <c r="V974" s="77" t="s">
        <v>36</v>
      </c>
      <c r="W974" s="77" t="s">
        <v>36</v>
      </c>
      <c r="X974" s="77" t="s">
        <v>37</v>
      </c>
      <c r="Y974" s="78" t="s">
        <v>38</v>
      </c>
      <c r="Z974" s="72"/>
      <c r="AA974" s="77">
        <v>618</v>
      </c>
      <c r="AB974" s="76" t="s">
        <v>50</v>
      </c>
      <c r="AC974" s="77" t="s">
        <v>36</v>
      </c>
      <c r="AD974" s="77" t="s">
        <v>36</v>
      </c>
      <c r="AE974" s="77">
        <v>7</v>
      </c>
      <c r="AF974" s="78" t="s">
        <v>96</v>
      </c>
      <c r="AG974" s="72"/>
      <c r="AH974" s="77" t="s">
        <v>69</v>
      </c>
      <c r="AI974" s="76" t="s">
        <v>52</v>
      </c>
      <c r="AJ974" s="76" t="s">
        <v>36</v>
      </c>
      <c r="AK974" t="str">
        <f>_xlfn.CONCAT(PlayerList[[#This Row],[First Name]]," ",PlayerList[[#This Row],[Surname]])</f>
        <v>Toby Gross</v>
      </c>
      <c r="AM974" s="71">
        <f>PlayerList[[#This Row],[Code]]*1</f>
        <v>19420</v>
      </c>
      <c r="AN974" s="71" t="str">
        <f>VLOOKUP(PlayerList[[#This Row],[NZCF ID]],$AP$2:$AQ$3850,2,FALSE)</f>
        <v>M</v>
      </c>
      <c r="AP974" s="71">
        <v>11914</v>
      </c>
      <c r="AQ974" s="71" t="s">
        <v>29</v>
      </c>
    </row>
    <row r="975" spans="13:43" x14ac:dyDescent="0.3">
      <c r="M975" s="75">
        <v>18900</v>
      </c>
      <c r="N975" s="72" t="s">
        <v>1420</v>
      </c>
      <c r="O975" s="72" t="s">
        <v>1421</v>
      </c>
      <c r="P975" s="73" t="s">
        <v>74</v>
      </c>
      <c r="Q975" s="74">
        <v>2007</v>
      </c>
      <c r="R975" s="73" t="s">
        <v>135</v>
      </c>
      <c r="S975" s="72"/>
      <c r="T975" s="77">
        <v>1540</v>
      </c>
      <c r="U975" s="76" t="s">
        <v>50</v>
      </c>
      <c r="V975" s="77" t="s">
        <v>36</v>
      </c>
      <c r="W975" s="77" t="s">
        <v>36</v>
      </c>
      <c r="X975" s="77">
        <v>16</v>
      </c>
      <c r="Y975" s="78" t="s">
        <v>84</v>
      </c>
      <c r="Z975" s="72"/>
      <c r="AA975" s="77">
        <v>1197</v>
      </c>
      <c r="AB975" s="76" t="s">
        <v>50</v>
      </c>
      <c r="AC975" s="77" t="s">
        <v>36</v>
      </c>
      <c r="AD975" s="77" t="s">
        <v>36</v>
      </c>
      <c r="AE975" s="77">
        <v>5</v>
      </c>
      <c r="AF975" s="78" t="s">
        <v>173</v>
      </c>
      <c r="AG975" s="72"/>
      <c r="AH975" s="77">
        <v>9210479</v>
      </c>
      <c r="AI975" s="76" t="s">
        <v>1422</v>
      </c>
      <c r="AJ975" s="76" t="s">
        <v>36</v>
      </c>
      <c r="AK975" t="str">
        <f>_xlfn.CONCAT(PlayerList[[#This Row],[First Name]]," ",PlayerList[[#This Row],[Surname]])</f>
        <v>Bogdan Grubic</v>
      </c>
      <c r="AM975" s="71">
        <f>PlayerList[[#This Row],[Code]]*1</f>
        <v>18900</v>
      </c>
      <c r="AN975" s="71" t="str">
        <f>VLOOKUP(PlayerList[[#This Row],[NZCF ID]],$AP$2:$AQ$3850,2,FALSE)</f>
        <v>M</v>
      </c>
      <c r="AP975" s="71">
        <v>19420</v>
      </c>
      <c r="AQ975" s="71" t="s">
        <v>29</v>
      </c>
    </row>
    <row r="976" spans="13:43" x14ac:dyDescent="0.3">
      <c r="M976" s="75">
        <v>21059</v>
      </c>
      <c r="N976" s="72" t="s">
        <v>1423</v>
      </c>
      <c r="O976" s="72" t="s">
        <v>276</v>
      </c>
      <c r="P976" s="73" t="s">
        <v>33</v>
      </c>
      <c r="Q976" s="74">
        <v>2015</v>
      </c>
      <c r="R976" s="73" t="s">
        <v>135</v>
      </c>
      <c r="S976" s="72"/>
      <c r="T976" s="77" t="s">
        <v>34</v>
      </c>
      <c r="U976" s="76" t="s">
        <v>35</v>
      </c>
      <c r="V976" s="77" t="s">
        <v>36</v>
      </c>
      <c r="W976" s="77" t="s">
        <v>36</v>
      </c>
      <c r="X976" s="77" t="s">
        <v>37</v>
      </c>
      <c r="Y976" s="78" t="s">
        <v>38</v>
      </c>
      <c r="Z976" s="72"/>
      <c r="AA976" s="77">
        <v>1035</v>
      </c>
      <c r="AB976" s="76" t="s">
        <v>50</v>
      </c>
      <c r="AC976" s="77" t="s">
        <v>36</v>
      </c>
      <c r="AD976" s="77" t="s">
        <v>36</v>
      </c>
      <c r="AE976" s="77">
        <v>5</v>
      </c>
      <c r="AF976" s="78" t="s">
        <v>84</v>
      </c>
      <c r="AG976" s="72"/>
      <c r="AH976" s="77" t="s">
        <v>69</v>
      </c>
      <c r="AI976" s="76" t="s">
        <v>52</v>
      </c>
      <c r="AJ976" s="76" t="s">
        <v>36</v>
      </c>
      <c r="AK976" t="str">
        <f>_xlfn.CONCAT(PlayerList[[#This Row],[First Name]]," ",PlayerList[[#This Row],[Surname]])</f>
        <v>Aston Gu</v>
      </c>
      <c r="AM976" s="71">
        <f>PlayerList[[#This Row],[Code]]*1</f>
        <v>21059</v>
      </c>
      <c r="AN976" s="71" t="str">
        <f>VLOOKUP(PlayerList[[#This Row],[NZCF ID]],$AP$2:$AQ$3850,2,FALSE)</f>
        <v>M</v>
      </c>
      <c r="AP976" s="71">
        <v>18900</v>
      </c>
      <c r="AQ976" s="71" t="s">
        <v>29</v>
      </c>
    </row>
    <row r="977" spans="13:43" x14ac:dyDescent="0.3">
      <c r="M977" s="75">
        <v>17462</v>
      </c>
      <c r="N977" s="72" t="s">
        <v>1423</v>
      </c>
      <c r="O977" s="72" t="s">
        <v>1424</v>
      </c>
      <c r="P977" s="73" t="s">
        <v>167</v>
      </c>
      <c r="Q977" s="74">
        <v>2012</v>
      </c>
      <c r="R977" s="73" t="s">
        <v>135</v>
      </c>
      <c r="S977" s="72"/>
      <c r="T977" s="77">
        <v>1205</v>
      </c>
      <c r="U977" s="76" t="s">
        <v>35</v>
      </c>
      <c r="V977" s="77">
        <v>1</v>
      </c>
      <c r="W977" s="77">
        <v>4</v>
      </c>
      <c r="X977" s="77">
        <v>185</v>
      </c>
      <c r="Y977" s="78" t="s">
        <v>4167</v>
      </c>
      <c r="Z977" s="72"/>
      <c r="AA977" s="77">
        <v>1113</v>
      </c>
      <c r="AB977" s="76" t="s">
        <v>35</v>
      </c>
      <c r="AC977" s="77" t="s">
        <v>36</v>
      </c>
      <c r="AD977" s="77" t="s">
        <v>36</v>
      </c>
      <c r="AE977" s="77">
        <v>241</v>
      </c>
      <c r="AF977" s="78" t="s">
        <v>84</v>
      </c>
      <c r="AG977" s="72"/>
      <c r="AH977" s="77">
        <v>4314964</v>
      </c>
      <c r="AI977" s="76" t="s">
        <v>52</v>
      </c>
      <c r="AJ977" s="76" t="s">
        <v>36</v>
      </c>
      <c r="AK977" t="str">
        <f>_xlfn.CONCAT(PlayerList[[#This Row],[First Name]]," ",PlayerList[[#This Row],[Surname]])</f>
        <v>Claire Yuqi Gu</v>
      </c>
      <c r="AM977" s="71">
        <f>PlayerList[[#This Row],[Code]]*1</f>
        <v>17462</v>
      </c>
      <c r="AN977" s="71" t="str">
        <f>VLOOKUP(PlayerList[[#This Row],[NZCF ID]],$AP$2:$AQ$3850,2,FALSE)</f>
        <v>F</v>
      </c>
      <c r="AP977" s="71">
        <v>21059</v>
      </c>
      <c r="AQ977" s="71" t="s">
        <v>29</v>
      </c>
    </row>
    <row r="978" spans="13:43" x14ac:dyDescent="0.3">
      <c r="M978" s="75">
        <v>18299</v>
      </c>
      <c r="N978" s="72" t="s">
        <v>1423</v>
      </c>
      <c r="O978" s="72" t="s">
        <v>95</v>
      </c>
      <c r="P978" s="73" t="s">
        <v>354</v>
      </c>
      <c r="Q978" s="74">
        <v>2011</v>
      </c>
      <c r="R978" s="73" t="s">
        <v>135</v>
      </c>
      <c r="S978" s="72"/>
      <c r="T978" s="77">
        <v>1049</v>
      </c>
      <c r="U978" s="76" t="s">
        <v>50</v>
      </c>
      <c r="V978" s="77" t="s">
        <v>36</v>
      </c>
      <c r="W978" s="77" t="s">
        <v>36</v>
      </c>
      <c r="X978" s="77">
        <v>9</v>
      </c>
      <c r="Y978" s="78" t="s">
        <v>75</v>
      </c>
      <c r="Z978" s="72"/>
      <c r="AA978" s="77">
        <v>645</v>
      </c>
      <c r="AB978" s="76" t="s">
        <v>50</v>
      </c>
      <c r="AC978" s="77" t="s">
        <v>36</v>
      </c>
      <c r="AD978" s="77" t="s">
        <v>36</v>
      </c>
      <c r="AE978" s="77">
        <v>14</v>
      </c>
      <c r="AF978" s="78" t="s">
        <v>96</v>
      </c>
      <c r="AG978" s="72"/>
      <c r="AH978" s="77">
        <v>4318218</v>
      </c>
      <c r="AI978" s="76" t="s">
        <v>52</v>
      </c>
      <c r="AJ978" s="76" t="s">
        <v>36</v>
      </c>
      <c r="AK978" t="str">
        <f>_xlfn.CONCAT(PlayerList[[#This Row],[First Name]]," ",PlayerList[[#This Row],[Surname]])</f>
        <v>Henry Gu</v>
      </c>
      <c r="AM978" s="71">
        <f>PlayerList[[#This Row],[Code]]*1</f>
        <v>18299</v>
      </c>
      <c r="AN978" s="71" t="str">
        <f>VLOOKUP(PlayerList[[#This Row],[NZCF ID]],$AP$2:$AQ$3850,2,FALSE)</f>
        <v>M</v>
      </c>
      <c r="AP978" s="71">
        <v>17462</v>
      </c>
      <c r="AQ978" s="71" t="s">
        <v>45</v>
      </c>
    </row>
    <row r="979" spans="13:43" x14ac:dyDescent="0.3">
      <c r="M979" s="75">
        <v>17097</v>
      </c>
      <c r="N979" s="72" t="s">
        <v>1423</v>
      </c>
      <c r="O979" s="72" t="s">
        <v>59</v>
      </c>
      <c r="P979" s="73" t="s">
        <v>167</v>
      </c>
      <c r="Q979" s="74">
        <v>2012</v>
      </c>
      <c r="R979" s="73" t="s">
        <v>135</v>
      </c>
      <c r="S979" s="72"/>
      <c r="T979" s="77">
        <v>1371</v>
      </c>
      <c r="U979" s="76" t="s">
        <v>35</v>
      </c>
      <c r="V979" s="77">
        <v>1</v>
      </c>
      <c r="W979" s="77">
        <v>4</v>
      </c>
      <c r="X979" s="77">
        <v>179</v>
      </c>
      <c r="Y979" s="78" t="s">
        <v>4167</v>
      </c>
      <c r="Z979" s="72"/>
      <c r="AA979" s="77">
        <v>1221</v>
      </c>
      <c r="AB979" s="76" t="s">
        <v>35</v>
      </c>
      <c r="AC979" s="77">
        <v>1</v>
      </c>
      <c r="AD979" s="77">
        <v>3</v>
      </c>
      <c r="AE979" s="77">
        <v>298</v>
      </c>
      <c r="AF979" s="78" t="s">
        <v>4167</v>
      </c>
      <c r="AG979" s="72"/>
      <c r="AH979" s="77">
        <v>4317041</v>
      </c>
      <c r="AI979" s="76" t="s">
        <v>52</v>
      </c>
      <c r="AJ979" s="76" t="s">
        <v>36</v>
      </c>
      <c r="AK979" t="str">
        <f>_xlfn.CONCAT(PlayerList[[#This Row],[First Name]]," ",PlayerList[[#This Row],[Surname]])</f>
        <v>Isaac Gu</v>
      </c>
      <c r="AM979" s="71">
        <f>PlayerList[[#This Row],[Code]]*1</f>
        <v>17097</v>
      </c>
      <c r="AN979" s="71" t="str">
        <f>VLOOKUP(PlayerList[[#This Row],[NZCF ID]],$AP$2:$AQ$3850,2,FALSE)</f>
        <v>M</v>
      </c>
      <c r="AP979" s="71">
        <v>18299</v>
      </c>
      <c r="AQ979" s="71" t="s">
        <v>29</v>
      </c>
    </row>
    <row r="980" spans="13:43" x14ac:dyDescent="0.3">
      <c r="M980" s="75">
        <v>17459</v>
      </c>
      <c r="N980" s="72" t="s">
        <v>1423</v>
      </c>
      <c r="O980" s="72" t="s">
        <v>1425</v>
      </c>
      <c r="P980" s="73" t="s">
        <v>167</v>
      </c>
      <c r="Q980" s="74">
        <v>2010</v>
      </c>
      <c r="R980" s="73" t="s">
        <v>135</v>
      </c>
      <c r="S980" s="72"/>
      <c r="T980" s="77">
        <v>1102</v>
      </c>
      <c r="U980" s="76" t="s">
        <v>35</v>
      </c>
      <c r="V980" s="77">
        <v>1</v>
      </c>
      <c r="W980" s="77">
        <v>3</v>
      </c>
      <c r="X980" s="77">
        <v>155</v>
      </c>
      <c r="Y980" s="78" t="s">
        <v>4167</v>
      </c>
      <c r="Z980" s="72"/>
      <c r="AA980" s="77">
        <v>956</v>
      </c>
      <c r="AB980" s="76" t="s">
        <v>35</v>
      </c>
      <c r="AC980" s="77" t="s">
        <v>36</v>
      </c>
      <c r="AD980" s="77" t="s">
        <v>36</v>
      </c>
      <c r="AE980" s="77">
        <v>242</v>
      </c>
      <c r="AF980" s="78" t="s">
        <v>84</v>
      </c>
      <c r="AG980" s="72"/>
      <c r="AH980" s="77">
        <v>4314972</v>
      </c>
      <c r="AI980" s="76" t="s">
        <v>52</v>
      </c>
      <c r="AJ980" s="76" t="s">
        <v>36</v>
      </c>
      <c r="AK980" t="str">
        <f>_xlfn.CONCAT(PlayerList[[#This Row],[First Name]]," ",PlayerList[[#This Row],[Surname]])</f>
        <v>Marcus Zhenbo Gu</v>
      </c>
      <c r="AM980" s="71">
        <f>PlayerList[[#This Row],[Code]]*1</f>
        <v>17459</v>
      </c>
      <c r="AN980" s="71" t="str">
        <f>VLOOKUP(PlayerList[[#This Row],[NZCF ID]],$AP$2:$AQ$3850,2,FALSE)</f>
        <v>M</v>
      </c>
      <c r="AP980" s="71">
        <v>17097</v>
      </c>
      <c r="AQ980" s="71" t="s">
        <v>29</v>
      </c>
    </row>
    <row r="981" spans="13:43" x14ac:dyDescent="0.3">
      <c r="M981" s="75">
        <v>17065</v>
      </c>
      <c r="N981" s="72" t="s">
        <v>1423</v>
      </c>
      <c r="O981" s="72" t="s">
        <v>1426</v>
      </c>
      <c r="P981" s="73" t="s">
        <v>33</v>
      </c>
      <c r="Q981" s="74">
        <v>2009</v>
      </c>
      <c r="R981" s="73" t="s">
        <v>135</v>
      </c>
      <c r="S981" s="72"/>
      <c r="T981" s="77" t="s">
        <v>34</v>
      </c>
      <c r="U981" s="76" t="s">
        <v>35</v>
      </c>
      <c r="V981" s="77" t="s">
        <v>36</v>
      </c>
      <c r="W981" s="77" t="s">
        <v>36</v>
      </c>
      <c r="X981" s="77" t="s">
        <v>37</v>
      </c>
      <c r="Y981" s="78" t="s">
        <v>38</v>
      </c>
      <c r="Z981" s="72"/>
      <c r="AA981" s="77">
        <v>770</v>
      </c>
      <c r="AB981" s="76" t="s">
        <v>35</v>
      </c>
      <c r="AC981" s="77" t="s">
        <v>36</v>
      </c>
      <c r="AD981" s="77" t="s">
        <v>36</v>
      </c>
      <c r="AE981" s="77">
        <v>36</v>
      </c>
      <c r="AF981" s="78" t="s">
        <v>281</v>
      </c>
      <c r="AG981" s="72"/>
      <c r="AH981" s="77">
        <v>4315740</v>
      </c>
      <c r="AI981" s="76" t="s">
        <v>52</v>
      </c>
      <c r="AJ981" s="76" t="s">
        <v>36</v>
      </c>
      <c r="AK981" t="str">
        <f>_xlfn.CONCAT(PlayerList[[#This Row],[First Name]]," ",PlayerList[[#This Row],[Surname]])</f>
        <v>Osbert Gu</v>
      </c>
      <c r="AM981" s="71">
        <f>PlayerList[[#This Row],[Code]]*1</f>
        <v>17065</v>
      </c>
      <c r="AN981" s="71" t="str">
        <f>VLOOKUP(PlayerList[[#This Row],[NZCF ID]],$AP$2:$AQ$3850,2,FALSE)</f>
        <v>M</v>
      </c>
      <c r="AP981" s="71">
        <v>17459</v>
      </c>
      <c r="AQ981" s="71" t="s">
        <v>29</v>
      </c>
    </row>
    <row r="982" spans="13:43" x14ac:dyDescent="0.3">
      <c r="M982" s="75">
        <v>18110</v>
      </c>
      <c r="N982" s="72" t="s">
        <v>1423</v>
      </c>
      <c r="O982" s="72" t="s">
        <v>761</v>
      </c>
      <c r="P982" s="73" t="s">
        <v>354</v>
      </c>
      <c r="Q982" s="74">
        <v>2009</v>
      </c>
      <c r="R982" s="73" t="s">
        <v>135</v>
      </c>
      <c r="S982" s="72"/>
      <c r="T982" s="77">
        <v>961</v>
      </c>
      <c r="U982" s="76" t="s">
        <v>50</v>
      </c>
      <c r="V982" s="77" t="s">
        <v>36</v>
      </c>
      <c r="W982" s="77" t="s">
        <v>36</v>
      </c>
      <c r="X982" s="77">
        <v>15</v>
      </c>
      <c r="Y982" s="78" t="s">
        <v>75</v>
      </c>
      <c r="Z982" s="72"/>
      <c r="AA982" s="77">
        <v>891</v>
      </c>
      <c r="AB982" s="76" t="s">
        <v>35</v>
      </c>
      <c r="AC982" s="77" t="s">
        <v>36</v>
      </c>
      <c r="AD982" s="77" t="s">
        <v>36</v>
      </c>
      <c r="AE982" s="77">
        <v>35</v>
      </c>
      <c r="AF982" s="78" t="s">
        <v>96</v>
      </c>
      <c r="AG982" s="72"/>
      <c r="AH982" s="77">
        <v>4318226</v>
      </c>
      <c r="AI982" s="76" t="s">
        <v>52</v>
      </c>
      <c r="AJ982" s="76" t="s">
        <v>36</v>
      </c>
      <c r="AK982" t="str">
        <f>_xlfn.CONCAT(PlayerList[[#This Row],[First Name]]," ",PlayerList[[#This Row],[Surname]])</f>
        <v>Oscar Gu</v>
      </c>
      <c r="AM982" s="71">
        <f>PlayerList[[#This Row],[Code]]*1</f>
        <v>18110</v>
      </c>
      <c r="AN982" s="71" t="str">
        <f>VLOOKUP(PlayerList[[#This Row],[NZCF ID]],$AP$2:$AQ$3850,2,FALSE)</f>
        <v>M</v>
      </c>
      <c r="AP982" s="71">
        <v>17065</v>
      </c>
      <c r="AQ982" s="71" t="s">
        <v>29</v>
      </c>
    </row>
    <row r="983" spans="13:43" x14ac:dyDescent="0.3">
      <c r="M983" s="75">
        <v>16904</v>
      </c>
      <c r="N983" s="72" t="s">
        <v>1427</v>
      </c>
      <c r="O983" s="72" t="s">
        <v>1428</v>
      </c>
      <c r="P983" s="73" t="s">
        <v>252</v>
      </c>
      <c r="Q983" s="74">
        <v>1991</v>
      </c>
      <c r="R983" s="73" t="s">
        <v>35</v>
      </c>
      <c r="S983" s="72"/>
      <c r="T983" s="77">
        <v>1622</v>
      </c>
      <c r="U983" s="76" t="s">
        <v>35</v>
      </c>
      <c r="V983" s="77" t="s">
        <v>36</v>
      </c>
      <c r="W983" s="77" t="s">
        <v>36</v>
      </c>
      <c r="X983" s="77">
        <v>75</v>
      </c>
      <c r="Y983" s="78" t="s">
        <v>75</v>
      </c>
      <c r="Z983" s="72"/>
      <c r="AA983" s="77">
        <v>1491</v>
      </c>
      <c r="AB983" s="76" t="s">
        <v>35</v>
      </c>
      <c r="AC983" s="77" t="s">
        <v>36</v>
      </c>
      <c r="AD983" s="77" t="s">
        <v>36</v>
      </c>
      <c r="AE983" s="77">
        <v>126</v>
      </c>
      <c r="AF983" s="78" t="s">
        <v>75</v>
      </c>
      <c r="AG983" s="72"/>
      <c r="AH983" s="77">
        <v>4310837</v>
      </c>
      <c r="AI983" s="76" t="s">
        <v>52</v>
      </c>
      <c r="AJ983" s="76" t="s">
        <v>36</v>
      </c>
      <c r="AK983" t="str">
        <f>_xlfn.CONCAT(PlayerList[[#This Row],[First Name]]," ",PlayerList[[#This Row],[Surname]])</f>
        <v>Ar John Guan</v>
      </c>
      <c r="AM983" s="71">
        <f>PlayerList[[#This Row],[Code]]*1</f>
        <v>16904</v>
      </c>
      <c r="AN983" s="71" t="str">
        <f>VLOOKUP(PlayerList[[#This Row],[NZCF ID]],$AP$2:$AQ$3850,2,FALSE)</f>
        <v>M</v>
      </c>
      <c r="AP983" s="71">
        <v>18110</v>
      </c>
      <c r="AQ983" s="71" t="s">
        <v>29</v>
      </c>
    </row>
    <row r="984" spans="13:43" x14ac:dyDescent="0.3">
      <c r="M984" s="75">
        <v>18313</v>
      </c>
      <c r="N984" s="72" t="s">
        <v>1427</v>
      </c>
      <c r="O984" s="72" t="s">
        <v>1429</v>
      </c>
      <c r="P984" s="73" t="s">
        <v>354</v>
      </c>
      <c r="Q984" s="74">
        <v>2012</v>
      </c>
      <c r="R984" s="73" t="s">
        <v>135</v>
      </c>
      <c r="S984" s="72"/>
      <c r="T984" s="77">
        <v>1540</v>
      </c>
      <c r="U984" s="76" t="s">
        <v>35</v>
      </c>
      <c r="V984" s="77">
        <v>1</v>
      </c>
      <c r="W984" s="77">
        <v>4</v>
      </c>
      <c r="X984" s="77">
        <v>71</v>
      </c>
      <c r="Y984" s="78" t="s">
        <v>4167</v>
      </c>
      <c r="Z984" s="72"/>
      <c r="AA984" s="77">
        <v>1531</v>
      </c>
      <c r="AB984" s="76" t="s">
        <v>35</v>
      </c>
      <c r="AC984" s="77">
        <v>2</v>
      </c>
      <c r="AD984" s="77">
        <v>7</v>
      </c>
      <c r="AE984" s="77">
        <v>163</v>
      </c>
      <c r="AF984" s="78" t="s">
        <v>4167</v>
      </c>
      <c r="AG984" s="72"/>
      <c r="AH984" s="77">
        <v>4318234</v>
      </c>
      <c r="AI984" s="76" t="s">
        <v>52</v>
      </c>
      <c r="AJ984" s="76" t="s">
        <v>36</v>
      </c>
      <c r="AK984" t="str">
        <f>_xlfn.CONCAT(PlayerList[[#This Row],[First Name]]," ",PlayerList[[#This Row],[Surname]])</f>
        <v>Dian Guan</v>
      </c>
      <c r="AM984" s="71">
        <f>PlayerList[[#This Row],[Code]]*1</f>
        <v>18313</v>
      </c>
      <c r="AN984" s="71" t="str">
        <f>VLOOKUP(PlayerList[[#This Row],[NZCF ID]],$AP$2:$AQ$3850,2,FALSE)</f>
        <v>M</v>
      </c>
      <c r="AP984" s="71">
        <v>16904</v>
      </c>
      <c r="AQ984" s="71" t="s">
        <v>29</v>
      </c>
    </row>
    <row r="985" spans="13:43" x14ac:dyDescent="0.3">
      <c r="M985" s="75">
        <v>18134</v>
      </c>
      <c r="N985" s="72" t="s">
        <v>1427</v>
      </c>
      <c r="O985" s="72" t="s">
        <v>1430</v>
      </c>
      <c r="P985" s="73" t="s">
        <v>354</v>
      </c>
      <c r="Q985" s="74">
        <v>2011</v>
      </c>
      <c r="R985" s="73" t="s">
        <v>135</v>
      </c>
      <c r="S985" s="72"/>
      <c r="T985" s="77">
        <v>1207</v>
      </c>
      <c r="U985" s="76" t="s">
        <v>50</v>
      </c>
      <c r="V985" s="77" t="s">
        <v>36</v>
      </c>
      <c r="W985" s="77" t="s">
        <v>36</v>
      </c>
      <c r="X985" s="77">
        <v>19</v>
      </c>
      <c r="Y985" s="78" t="s">
        <v>96</v>
      </c>
      <c r="Z985" s="72"/>
      <c r="AA985" s="77">
        <v>653</v>
      </c>
      <c r="AB985" s="76" t="s">
        <v>50</v>
      </c>
      <c r="AC985" s="77" t="s">
        <v>36</v>
      </c>
      <c r="AD985" s="77" t="s">
        <v>36</v>
      </c>
      <c r="AE985" s="77">
        <v>17</v>
      </c>
      <c r="AF985" s="78" t="s">
        <v>96</v>
      </c>
      <c r="AG985" s="72"/>
      <c r="AH985" s="77">
        <v>4317467</v>
      </c>
      <c r="AI985" s="76" t="s">
        <v>52</v>
      </c>
      <c r="AJ985" s="76" t="s">
        <v>36</v>
      </c>
      <c r="AK985" t="str">
        <f>_xlfn.CONCAT(PlayerList[[#This Row],[First Name]]," ",PlayerList[[#This Row],[Surname]])</f>
        <v>Diya Guan</v>
      </c>
      <c r="AM985" s="71">
        <f>PlayerList[[#This Row],[Code]]*1</f>
        <v>18134</v>
      </c>
      <c r="AN985" s="71" t="str">
        <f>VLOOKUP(PlayerList[[#This Row],[NZCF ID]],$AP$2:$AQ$3850,2,FALSE)</f>
        <v>F</v>
      </c>
      <c r="AP985" s="71">
        <v>18313</v>
      </c>
      <c r="AQ985" s="71" t="s">
        <v>29</v>
      </c>
    </row>
    <row r="986" spans="13:43" x14ac:dyDescent="0.3">
      <c r="M986" s="75">
        <v>18867</v>
      </c>
      <c r="N986" s="72" t="s">
        <v>1427</v>
      </c>
      <c r="O986" s="72" t="s">
        <v>1431</v>
      </c>
      <c r="P986" s="73" t="s">
        <v>33</v>
      </c>
      <c r="Q986" s="74">
        <v>2010</v>
      </c>
      <c r="R986" s="73" t="s">
        <v>135</v>
      </c>
      <c r="S986" s="72"/>
      <c r="T986" s="77" t="s">
        <v>34</v>
      </c>
      <c r="U986" s="76" t="s">
        <v>35</v>
      </c>
      <c r="V986" s="77" t="s">
        <v>36</v>
      </c>
      <c r="W986" s="77" t="s">
        <v>36</v>
      </c>
      <c r="X986" s="77" t="s">
        <v>37</v>
      </c>
      <c r="Y986" s="78" t="s">
        <v>38</v>
      </c>
      <c r="Z986" s="72"/>
      <c r="AA986" s="77">
        <v>1130</v>
      </c>
      <c r="AB986" s="76" t="s">
        <v>50</v>
      </c>
      <c r="AC986" s="77" t="s">
        <v>36</v>
      </c>
      <c r="AD986" s="77" t="s">
        <v>36</v>
      </c>
      <c r="AE986" s="77">
        <v>6</v>
      </c>
      <c r="AF986" s="78" t="s">
        <v>173</v>
      </c>
      <c r="AG986" s="72"/>
      <c r="AH986" s="77" t="s">
        <v>69</v>
      </c>
      <c r="AI986" s="76" t="s">
        <v>52</v>
      </c>
      <c r="AJ986" s="76" t="s">
        <v>36</v>
      </c>
      <c r="AK986" t="str">
        <f>_xlfn.CONCAT(PlayerList[[#This Row],[First Name]]," ",PlayerList[[#This Row],[Surname]])</f>
        <v>Haley Guan</v>
      </c>
      <c r="AM986" s="71">
        <f>PlayerList[[#This Row],[Code]]*1</f>
        <v>18867</v>
      </c>
      <c r="AN986" s="71" t="str">
        <f>VLOOKUP(PlayerList[[#This Row],[NZCF ID]],$AP$2:$AQ$3850,2,FALSE)</f>
        <v>F</v>
      </c>
      <c r="AP986" s="71">
        <v>18134</v>
      </c>
      <c r="AQ986" s="71" t="s">
        <v>45</v>
      </c>
    </row>
    <row r="987" spans="13:43" x14ac:dyDescent="0.3">
      <c r="M987" s="75">
        <v>15049</v>
      </c>
      <c r="N987" s="72" t="s">
        <v>1427</v>
      </c>
      <c r="O987" s="72" t="s">
        <v>4273</v>
      </c>
      <c r="P987" s="73" t="s">
        <v>354</v>
      </c>
      <c r="Q987" s="74">
        <v>2001</v>
      </c>
      <c r="R987" s="73" t="s">
        <v>35</v>
      </c>
      <c r="S987" s="72"/>
      <c r="T987" s="77">
        <v>1473</v>
      </c>
      <c r="U987" s="76" t="s">
        <v>35</v>
      </c>
      <c r="V987" s="77" t="s">
        <v>36</v>
      </c>
      <c r="W987" s="77" t="s">
        <v>36</v>
      </c>
      <c r="X987" s="77">
        <v>97</v>
      </c>
      <c r="Y987" s="78" t="s">
        <v>1045</v>
      </c>
      <c r="Z987" s="72"/>
      <c r="AA987" s="77">
        <v>1634</v>
      </c>
      <c r="AB987" s="76" t="s">
        <v>35</v>
      </c>
      <c r="AC987" s="77" t="s">
        <v>36</v>
      </c>
      <c r="AD987" s="77" t="s">
        <v>36</v>
      </c>
      <c r="AE987" s="77">
        <v>139</v>
      </c>
      <c r="AF987" s="78" t="s">
        <v>673</v>
      </c>
      <c r="AG987" s="72"/>
      <c r="AH987" s="77">
        <v>4305124</v>
      </c>
      <c r="AI987" s="76" t="s">
        <v>52</v>
      </c>
      <c r="AJ987" s="76" t="s">
        <v>36</v>
      </c>
      <c r="AK987" t="str">
        <f>_xlfn.CONCAT(PlayerList[[#This Row],[First Name]]," ",PlayerList[[#This Row],[Surname]])</f>
        <v>Kevin Chengye Guan</v>
      </c>
      <c r="AM987" s="71">
        <f>PlayerList[[#This Row],[Code]]*1</f>
        <v>15049</v>
      </c>
      <c r="AN987" s="71" t="str">
        <f>VLOOKUP(PlayerList[[#This Row],[NZCF ID]],$AP$2:$AQ$3850,2,FALSE)</f>
        <v>M</v>
      </c>
      <c r="AP987" s="71">
        <v>18867</v>
      </c>
      <c r="AQ987" s="71" t="s">
        <v>45</v>
      </c>
    </row>
    <row r="988" spans="13:43" x14ac:dyDescent="0.3">
      <c r="M988" s="75">
        <v>19086</v>
      </c>
      <c r="N988" s="72" t="s">
        <v>1432</v>
      </c>
      <c r="O988" s="72" t="s">
        <v>529</v>
      </c>
      <c r="P988" s="73" t="s">
        <v>499</v>
      </c>
      <c r="Q988" s="74">
        <v>2009</v>
      </c>
      <c r="R988" s="73" t="s">
        <v>135</v>
      </c>
      <c r="S988" s="72"/>
      <c r="T988" s="77">
        <v>1215</v>
      </c>
      <c r="U988" s="76" t="s">
        <v>50</v>
      </c>
      <c r="V988" s="77" t="s">
        <v>36</v>
      </c>
      <c r="W988" s="77" t="s">
        <v>36</v>
      </c>
      <c r="X988" s="77">
        <v>15</v>
      </c>
      <c r="Y988" s="78" t="s">
        <v>84</v>
      </c>
      <c r="Z988" s="72"/>
      <c r="AA988" s="77">
        <v>1408</v>
      </c>
      <c r="AB988" s="76" t="s">
        <v>35</v>
      </c>
      <c r="AC988" s="77" t="s">
        <v>36</v>
      </c>
      <c r="AD988" s="77" t="s">
        <v>36</v>
      </c>
      <c r="AE988" s="77">
        <v>48</v>
      </c>
      <c r="AF988" s="78" t="s">
        <v>84</v>
      </c>
      <c r="AG988" s="72"/>
      <c r="AH988" s="77">
        <v>4324145</v>
      </c>
      <c r="AI988" s="76" t="s">
        <v>52</v>
      </c>
      <c r="AJ988" s="76" t="s">
        <v>36</v>
      </c>
      <c r="AK988" t="str">
        <f>_xlfn.CONCAT(PlayerList[[#This Row],[First Name]]," ",PlayerList[[#This Row],[Surname]])</f>
        <v>Paul Gudoy</v>
      </c>
      <c r="AM988" s="71">
        <f>PlayerList[[#This Row],[Code]]*1</f>
        <v>19086</v>
      </c>
      <c r="AN988" s="71" t="str">
        <f>VLOOKUP(PlayerList[[#This Row],[NZCF ID]],$AP$2:$AQ$3850,2,FALSE)</f>
        <v>M</v>
      </c>
      <c r="AP988" s="71">
        <v>15049</v>
      </c>
      <c r="AQ988" s="71" t="s">
        <v>29</v>
      </c>
    </row>
    <row r="989" spans="13:43" x14ac:dyDescent="0.3">
      <c r="M989" s="75">
        <v>16943</v>
      </c>
      <c r="N989" s="72" t="s">
        <v>1433</v>
      </c>
      <c r="O989" s="72" t="s">
        <v>1434</v>
      </c>
      <c r="P989" s="73" t="s">
        <v>33</v>
      </c>
      <c r="Q989" s="74">
        <v>1988</v>
      </c>
      <c r="R989" s="73" t="s">
        <v>35</v>
      </c>
      <c r="S989" s="72"/>
      <c r="T989" s="77">
        <v>2038</v>
      </c>
      <c r="U989" s="76" t="s">
        <v>35</v>
      </c>
      <c r="V989" s="77" t="s">
        <v>36</v>
      </c>
      <c r="W989" s="77" t="s">
        <v>36</v>
      </c>
      <c r="X989" s="77">
        <v>47</v>
      </c>
      <c r="Y989" s="78" t="s">
        <v>39</v>
      </c>
      <c r="Z989" s="72"/>
      <c r="AA989" s="77">
        <v>2100</v>
      </c>
      <c r="AB989" s="76" t="s">
        <v>35</v>
      </c>
      <c r="AC989" s="77" t="s">
        <v>36</v>
      </c>
      <c r="AD989" s="77" t="s">
        <v>36</v>
      </c>
      <c r="AE989" s="77">
        <v>69</v>
      </c>
      <c r="AF989" s="78" t="s">
        <v>39</v>
      </c>
      <c r="AG989" s="72"/>
      <c r="AH989" s="77">
        <v>5235286</v>
      </c>
      <c r="AI989" s="76" t="s">
        <v>170</v>
      </c>
      <c r="AJ989" s="76" t="s">
        <v>36</v>
      </c>
      <c r="AK989" t="str">
        <f>_xlfn.CONCAT(PlayerList[[#This Row],[First Name]]," ",PlayerList[[#This Row],[Surname]])</f>
        <v>Romie Lord Guerra</v>
      </c>
      <c r="AM989" s="71">
        <f>PlayerList[[#This Row],[Code]]*1</f>
        <v>16943</v>
      </c>
      <c r="AN989" s="71" t="str">
        <f>VLOOKUP(PlayerList[[#This Row],[NZCF ID]],$AP$2:$AQ$3850,2,FALSE)</f>
        <v>M</v>
      </c>
      <c r="AP989" s="71">
        <v>19086</v>
      </c>
      <c r="AQ989" s="71" t="s">
        <v>29</v>
      </c>
    </row>
    <row r="990" spans="13:43" x14ac:dyDescent="0.3">
      <c r="M990" s="75">
        <v>18779</v>
      </c>
      <c r="N990" s="72" t="s">
        <v>1435</v>
      </c>
      <c r="O990" s="72" t="s">
        <v>1436</v>
      </c>
      <c r="P990" s="73" t="s">
        <v>258</v>
      </c>
      <c r="Q990" s="74">
        <v>2014</v>
      </c>
      <c r="R990" s="73" t="s">
        <v>135</v>
      </c>
      <c r="S990" s="72"/>
      <c r="T990" s="77">
        <v>944</v>
      </c>
      <c r="U990" s="76" t="s">
        <v>35</v>
      </c>
      <c r="V990" s="77">
        <v>1</v>
      </c>
      <c r="W990" s="77">
        <v>1</v>
      </c>
      <c r="X990" s="77">
        <v>34</v>
      </c>
      <c r="Y990" s="78" t="s">
        <v>4167</v>
      </c>
      <c r="Z990" s="72"/>
      <c r="AA990" s="77">
        <v>890</v>
      </c>
      <c r="AB990" s="76" t="s">
        <v>35</v>
      </c>
      <c r="AC990" s="77">
        <v>1</v>
      </c>
      <c r="AD990" s="77">
        <v>6</v>
      </c>
      <c r="AE990" s="77">
        <v>71</v>
      </c>
      <c r="AF990" s="78" t="s">
        <v>4167</v>
      </c>
      <c r="AG990" s="72"/>
      <c r="AH990" s="77">
        <v>4330609</v>
      </c>
      <c r="AI990" s="76" t="s">
        <v>52</v>
      </c>
      <c r="AJ990" s="76" t="s">
        <v>36</v>
      </c>
      <c r="AK990" t="str">
        <f>_xlfn.CONCAT(PlayerList[[#This Row],[First Name]]," ",PlayerList[[#This Row],[Surname]])</f>
        <v>Qi Gui</v>
      </c>
      <c r="AM990" s="71">
        <f>PlayerList[[#This Row],[Code]]*1</f>
        <v>18779</v>
      </c>
      <c r="AN990" s="71" t="str">
        <f>VLOOKUP(PlayerList[[#This Row],[NZCF ID]],$AP$2:$AQ$3850,2,FALSE)</f>
        <v>M</v>
      </c>
      <c r="AP990" s="71">
        <v>16943</v>
      </c>
      <c r="AQ990" s="71" t="s">
        <v>29</v>
      </c>
    </row>
    <row r="991" spans="13:43" x14ac:dyDescent="0.3">
      <c r="M991" s="75">
        <v>18236</v>
      </c>
      <c r="N991" s="72" t="s">
        <v>1435</v>
      </c>
      <c r="O991" s="72" t="s">
        <v>626</v>
      </c>
      <c r="P991" s="73" t="s">
        <v>167</v>
      </c>
      <c r="Q991" s="74">
        <v>2011</v>
      </c>
      <c r="R991" s="73" t="s">
        <v>135</v>
      </c>
      <c r="S991" s="72"/>
      <c r="T991" s="77">
        <v>551</v>
      </c>
      <c r="U991" s="76" t="s">
        <v>50</v>
      </c>
      <c r="V991" s="77" t="s">
        <v>36</v>
      </c>
      <c r="W991" s="77" t="s">
        <v>36</v>
      </c>
      <c r="X991" s="77">
        <v>6</v>
      </c>
      <c r="Y991" s="78" t="s">
        <v>154</v>
      </c>
      <c r="Z991" s="72"/>
      <c r="AA991" s="77">
        <v>557</v>
      </c>
      <c r="AB991" s="76" t="s">
        <v>35</v>
      </c>
      <c r="AC991" s="77" t="s">
        <v>36</v>
      </c>
      <c r="AD991" s="77" t="s">
        <v>36</v>
      </c>
      <c r="AE991" s="77">
        <v>27</v>
      </c>
      <c r="AF991" s="78" t="s">
        <v>281</v>
      </c>
      <c r="AG991" s="72"/>
      <c r="AH991" s="77" t="s">
        <v>69</v>
      </c>
      <c r="AI991" s="76" t="s">
        <v>52</v>
      </c>
      <c r="AJ991" s="76" t="s">
        <v>36</v>
      </c>
      <c r="AK991" t="str">
        <f>_xlfn.CONCAT(PlayerList[[#This Row],[First Name]]," ",PlayerList[[#This Row],[Surname]])</f>
        <v>Will Gui</v>
      </c>
      <c r="AM991" s="71">
        <f>PlayerList[[#This Row],[Code]]*1</f>
        <v>18236</v>
      </c>
      <c r="AN991" s="71" t="str">
        <f>VLOOKUP(PlayerList[[#This Row],[NZCF ID]],$AP$2:$AQ$3850,2,FALSE)</f>
        <v>M</v>
      </c>
      <c r="AP991" s="71">
        <v>18779</v>
      </c>
      <c r="AQ991" s="71" t="s">
        <v>29</v>
      </c>
    </row>
    <row r="992" spans="13:43" x14ac:dyDescent="0.3">
      <c r="M992" s="75">
        <v>14818</v>
      </c>
      <c r="N992" s="72" t="s">
        <v>1437</v>
      </c>
      <c r="O992" s="72" t="s">
        <v>1438</v>
      </c>
      <c r="P992" s="73" t="s">
        <v>335</v>
      </c>
      <c r="Q992" s="74">
        <v>1970</v>
      </c>
      <c r="R992" s="73" t="s">
        <v>124</v>
      </c>
      <c r="S992" s="72"/>
      <c r="T992" s="77">
        <v>1724</v>
      </c>
      <c r="U992" s="76" t="s">
        <v>35</v>
      </c>
      <c r="V992" s="77" t="s">
        <v>36</v>
      </c>
      <c r="W992" s="77" t="s">
        <v>36</v>
      </c>
      <c r="X992" s="77">
        <v>312</v>
      </c>
      <c r="Y992" s="78" t="s">
        <v>281</v>
      </c>
      <c r="Z992" s="72"/>
      <c r="AA992" s="77">
        <v>1698</v>
      </c>
      <c r="AB992" s="76" t="s">
        <v>35</v>
      </c>
      <c r="AC992" s="77" t="s">
        <v>36</v>
      </c>
      <c r="AD992" s="77" t="s">
        <v>36</v>
      </c>
      <c r="AE992" s="77">
        <v>107</v>
      </c>
      <c r="AF992" s="78" t="s">
        <v>154</v>
      </c>
      <c r="AG992" s="72"/>
      <c r="AH992" s="77">
        <v>4303547</v>
      </c>
      <c r="AI992" s="76" t="s">
        <v>52</v>
      </c>
      <c r="AJ992" s="76" t="s">
        <v>36</v>
      </c>
      <c r="AK992" t="str">
        <f>_xlfn.CONCAT(PlayerList[[#This Row],[First Name]]," ",PlayerList[[#This Row],[Surname]])</f>
        <v>Leonides Guico</v>
      </c>
      <c r="AM992" s="71">
        <f>PlayerList[[#This Row],[Code]]*1</f>
        <v>14818</v>
      </c>
      <c r="AN992" s="71" t="str">
        <f>VLOOKUP(PlayerList[[#This Row],[NZCF ID]],$AP$2:$AQ$3850,2,FALSE)</f>
        <v>M</v>
      </c>
      <c r="AP992" s="71">
        <v>18236</v>
      </c>
      <c r="AQ992" s="71" t="s">
        <v>29</v>
      </c>
    </row>
    <row r="993" spans="13:43" x14ac:dyDescent="0.3">
      <c r="M993" s="75">
        <v>18801</v>
      </c>
      <c r="N993" s="72" t="s">
        <v>1439</v>
      </c>
      <c r="O993" s="72" t="s">
        <v>421</v>
      </c>
      <c r="P993" s="73" t="s">
        <v>167</v>
      </c>
      <c r="Q993" s="74">
        <v>1994</v>
      </c>
      <c r="R993" s="73" t="s">
        <v>35</v>
      </c>
      <c r="S993" s="72"/>
      <c r="T993" s="77" t="s">
        <v>34</v>
      </c>
      <c r="U993" s="76" t="s">
        <v>35</v>
      </c>
      <c r="V993" s="77" t="s">
        <v>36</v>
      </c>
      <c r="W993" s="77" t="s">
        <v>36</v>
      </c>
      <c r="X993" s="77" t="s">
        <v>37</v>
      </c>
      <c r="Y993" s="78" t="s">
        <v>38</v>
      </c>
      <c r="Z993" s="72"/>
      <c r="AA993" s="77">
        <v>1177</v>
      </c>
      <c r="AB993" s="76" t="s">
        <v>50</v>
      </c>
      <c r="AC993" s="77" t="s">
        <v>36</v>
      </c>
      <c r="AD993" s="77" t="s">
        <v>36</v>
      </c>
      <c r="AE993" s="77">
        <v>14</v>
      </c>
      <c r="AF993" s="78" t="s">
        <v>39</v>
      </c>
      <c r="AG993" s="72"/>
      <c r="AH993" s="77">
        <v>4321545</v>
      </c>
      <c r="AI993" s="76" t="s">
        <v>52</v>
      </c>
      <c r="AJ993" s="76" t="s">
        <v>36</v>
      </c>
      <c r="AK993" t="str">
        <f>_xlfn.CONCAT(PlayerList[[#This Row],[First Name]]," ",PlayerList[[#This Row],[Surname]])</f>
        <v>Daniel Guinto</v>
      </c>
      <c r="AM993" s="71">
        <f>PlayerList[[#This Row],[Code]]*1</f>
        <v>18801</v>
      </c>
      <c r="AN993" s="71" t="str">
        <f>VLOOKUP(PlayerList[[#This Row],[NZCF ID]],$AP$2:$AQ$3850,2,FALSE)</f>
        <v>M</v>
      </c>
      <c r="AP993" s="71">
        <v>14818</v>
      </c>
      <c r="AQ993" s="71" t="s">
        <v>29</v>
      </c>
    </row>
    <row r="994" spans="13:43" x14ac:dyDescent="0.3">
      <c r="M994" s="75">
        <v>20975</v>
      </c>
      <c r="N994" s="72" t="s">
        <v>1440</v>
      </c>
      <c r="O994" s="72" t="s">
        <v>1441</v>
      </c>
      <c r="P994" s="73" t="s">
        <v>33</v>
      </c>
      <c r="Q994" s="74">
        <v>2013</v>
      </c>
      <c r="R994" s="73" t="s">
        <v>135</v>
      </c>
      <c r="S994" s="72"/>
      <c r="T994" s="77">
        <v>1182</v>
      </c>
      <c r="U994" s="76" t="s">
        <v>50</v>
      </c>
      <c r="V994" s="77" t="s">
        <v>36</v>
      </c>
      <c r="W994" s="77" t="s">
        <v>36</v>
      </c>
      <c r="X994" s="77">
        <v>6</v>
      </c>
      <c r="Y994" s="78" t="s">
        <v>60</v>
      </c>
      <c r="Z994" s="72"/>
      <c r="AA994" s="77">
        <v>1089</v>
      </c>
      <c r="AB994" s="76" t="s">
        <v>50</v>
      </c>
      <c r="AC994" s="77">
        <v>1</v>
      </c>
      <c r="AD994" s="77">
        <v>6</v>
      </c>
      <c r="AE994" s="77">
        <v>13</v>
      </c>
      <c r="AF994" s="78" t="s">
        <v>4167</v>
      </c>
      <c r="AG994" s="72"/>
      <c r="AH994" s="77">
        <v>80806880</v>
      </c>
      <c r="AI994" s="76" t="s">
        <v>382</v>
      </c>
      <c r="AJ994" s="76" t="s">
        <v>36</v>
      </c>
      <c r="AK994" t="str">
        <f>_xlfn.CONCAT(PlayerList[[#This Row],[First Name]]," ",PlayerList[[#This Row],[Surname]])</f>
        <v>G P Mathidu Gunasekara</v>
      </c>
      <c r="AM994" s="71">
        <f>PlayerList[[#This Row],[Code]]*1</f>
        <v>20975</v>
      </c>
      <c r="AN994" s="71" t="str">
        <f>VLOOKUP(PlayerList[[#This Row],[NZCF ID]],$AP$2:$AQ$3850,2,FALSE)</f>
        <v>M</v>
      </c>
      <c r="AP994" s="71">
        <v>18801</v>
      </c>
      <c r="AQ994" s="71" t="s">
        <v>29</v>
      </c>
    </row>
    <row r="995" spans="13:43" x14ac:dyDescent="0.3">
      <c r="M995" s="75">
        <v>20977</v>
      </c>
      <c r="N995" s="72" t="s">
        <v>1440</v>
      </c>
      <c r="O995" s="72" t="s">
        <v>1442</v>
      </c>
      <c r="P995" s="73" t="s">
        <v>604</v>
      </c>
      <c r="Q995" s="74">
        <v>2015</v>
      </c>
      <c r="R995" s="73" t="s">
        <v>135</v>
      </c>
      <c r="S995" s="72"/>
      <c r="T995" s="77">
        <v>541</v>
      </c>
      <c r="U995" s="76" t="s">
        <v>50</v>
      </c>
      <c r="V995" s="77" t="s">
        <v>36</v>
      </c>
      <c r="W995" s="77" t="s">
        <v>36</v>
      </c>
      <c r="X995" s="77">
        <v>6</v>
      </c>
      <c r="Y995" s="78" t="s">
        <v>60</v>
      </c>
      <c r="Z995" s="72"/>
      <c r="AA995" s="77">
        <v>541</v>
      </c>
      <c r="AB995" s="76" t="s">
        <v>50</v>
      </c>
      <c r="AC995" s="77">
        <v>1</v>
      </c>
      <c r="AD995" s="77">
        <v>6</v>
      </c>
      <c r="AE995" s="77">
        <v>13</v>
      </c>
      <c r="AF995" s="78" t="s">
        <v>4167</v>
      </c>
      <c r="AG995" s="72"/>
      <c r="AH995" s="77">
        <v>4332857</v>
      </c>
      <c r="AI995" s="76" t="s">
        <v>52</v>
      </c>
      <c r="AJ995" s="76" t="s">
        <v>36</v>
      </c>
      <c r="AK995" t="str">
        <f>_xlfn.CONCAT(PlayerList[[#This Row],[First Name]]," ",PlayerList[[#This Row],[Surname]])</f>
        <v>G P Sanuji Gunasekara</v>
      </c>
      <c r="AM995" s="71">
        <f>PlayerList[[#This Row],[Code]]*1</f>
        <v>20977</v>
      </c>
      <c r="AN995" s="71" t="str">
        <f>VLOOKUP(PlayerList[[#This Row],[NZCF ID]],$AP$2:$AQ$3850,2,FALSE)</f>
        <v>M</v>
      </c>
      <c r="AP995" s="71">
        <v>20975</v>
      </c>
      <c r="AQ995" s="71" t="s">
        <v>29</v>
      </c>
    </row>
    <row r="996" spans="13:43" x14ac:dyDescent="0.3">
      <c r="M996" s="75">
        <v>16310</v>
      </c>
      <c r="N996" s="72" t="s">
        <v>1443</v>
      </c>
      <c r="O996" s="72" t="s">
        <v>1444</v>
      </c>
      <c r="P996" s="73" t="s">
        <v>426</v>
      </c>
      <c r="Q996" s="74">
        <v>2001</v>
      </c>
      <c r="R996" s="73" t="s">
        <v>35</v>
      </c>
      <c r="S996" s="72"/>
      <c r="T996" s="77">
        <v>1575</v>
      </c>
      <c r="U996" s="76" t="s">
        <v>35</v>
      </c>
      <c r="V996" s="77" t="s">
        <v>36</v>
      </c>
      <c r="W996" s="77" t="s">
        <v>36</v>
      </c>
      <c r="X996" s="77">
        <v>106</v>
      </c>
      <c r="Y996" s="78" t="s">
        <v>150</v>
      </c>
      <c r="Z996" s="72"/>
      <c r="AA996" s="77">
        <v>1626</v>
      </c>
      <c r="AB996" s="76" t="s">
        <v>35</v>
      </c>
      <c r="AC996" s="77" t="s">
        <v>36</v>
      </c>
      <c r="AD996" s="77" t="s">
        <v>36</v>
      </c>
      <c r="AE996" s="77">
        <v>183</v>
      </c>
      <c r="AF996" s="78" t="s">
        <v>84</v>
      </c>
      <c r="AG996" s="72"/>
      <c r="AH996" s="77">
        <v>4311450</v>
      </c>
      <c r="AI996" s="76" t="s">
        <v>52</v>
      </c>
      <c r="AJ996" s="76" t="s">
        <v>36</v>
      </c>
      <c r="AK996" t="str">
        <f>_xlfn.CONCAT(PlayerList[[#This Row],[First Name]]," ",PlayerList[[#This Row],[Surname]])</f>
        <v>Geoffrey Gunawan</v>
      </c>
      <c r="AM996" s="71">
        <f>PlayerList[[#This Row],[Code]]*1</f>
        <v>16310</v>
      </c>
      <c r="AN996" s="71" t="str">
        <f>VLOOKUP(PlayerList[[#This Row],[NZCF ID]],$AP$2:$AQ$3850,2,FALSE)</f>
        <v>M</v>
      </c>
      <c r="AP996" s="71">
        <v>20977</v>
      </c>
      <c r="AQ996" s="71" t="s">
        <v>29</v>
      </c>
    </row>
    <row r="997" spans="13:43" x14ac:dyDescent="0.3">
      <c r="M997" s="75">
        <v>22805</v>
      </c>
      <c r="N997" s="72" t="s">
        <v>1445</v>
      </c>
      <c r="O997" s="72" t="s">
        <v>1446</v>
      </c>
      <c r="P997" s="73" t="s">
        <v>33</v>
      </c>
      <c r="Q997" s="74">
        <v>2010</v>
      </c>
      <c r="R997" s="73" t="s">
        <v>135</v>
      </c>
      <c r="S997" s="72"/>
      <c r="T997" s="77" t="s">
        <v>34</v>
      </c>
      <c r="U997" s="76" t="s">
        <v>35</v>
      </c>
      <c r="V997" s="77" t="s">
        <v>36</v>
      </c>
      <c r="W997" s="77" t="s">
        <v>36</v>
      </c>
      <c r="X997" s="77" t="s">
        <v>37</v>
      </c>
      <c r="Y997" s="78" t="s">
        <v>38</v>
      </c>
      <c r="Z997" s="72"/>
      <c r="AA997" s="77">
        <v>755</v>
      </c>
      <c r="AB997" s="76" t="s">
        <v>50</v>
      </c>
      <c r="AC997" s="77" t="s">
        <v>36</v>
      </c>
      <c r="AD997" s="77" t="s">
        <v>36</v>
      </c>
      <c r="AE997" s="77">
        <v>7</v>
      </c>
      <c r="AF997" s="78" t="s">
        <v>84</v>
      </c>
      <c r="AG997" s="72"/>
      <c r="AH997" s="77" t="s">
        <v>69</v>
      </c>
      <c r="AI997" s="76" t="s">
        <v>52</v>
      </c>
      <c r="AJ997" s="76" t="s">
        <v>36</v>
      </c>
      <c r="AK997" t="str">
        <f>_xlfn.CONCAT(PlayerList[[#This Row],[First Name]]," ",PlayerList[[#This Row],[Surname]])</f>
        <v>Arlo Gunn</v>
      </c>
      <c r="AM997" s="71">
        <f>PlayerList[[#This Row],[Code]]*1</f>
        <v>22805</v>
      </c>
      <c r="AN997" s="71" t="str">
        <f>VLOOKUP(PlayerList[[#This Row],[NZCF ID]],$AP$2:$AQ$3850,2,FALSE)</f>
        <v>M</v>
      </c>
      <c r="AP997" s="71">
        <v>16310</v>
      </c>
      <c r="AQ997" s="71" t="s">
        <v>29</v>
      </c>
    </row>
    <row r="998" spans="13:43" x14ac:dyDescent="0.3">
      <c r="M998" s="75">
        <v>12197</v>
      </c>
      <c r="N998" s="72" t="s">
        <v>1445</v>
      </c>
      <c r="O998" s="72" t="s">
        <v>1447</v>
      </c>
      <c r="P998" s="73" t="s">
        <v>167</v>
      </c>
      <c r="Q998" s="74">
        <v>1961</v>
      </c>
      <c r="R998" s="73" t="s">
        <v>124</v>
      </c>
      <c r="S998" s="72"/>
      <c r="T998" s="77">
        <v>1640</v>
      </c>
      <c r="U998" s="76" t="s">
        <v>35</v>
      </c>
      <c r="V998" s="77">
        <v>1</v>
      </c>
      <c r="W998" s="77">
        <v>5</v>
      </c>
      <c r="X998" s="77">
        <v>416</v>
      </c>
      <c r="Y998" s="78" t="s">
        <v>4167</v>
      </c>
      <c r="Z998" s="72"/>
      <c r="AA998" s="77">
        <v>1611</v>
      </c>
      <c r="AB998" s="76" t="s">
        <v>35</v>
      </c>
      <c r="AC998" s="77">
        <v>1</v>
      </c>
      <c r="AD998" s="77">
        <v>4</v>
      </c>
      <c r="AE998" s="77">
        <v>321</v>
      </c>
      <c r="AF998" s="78" t="s">
        <v>4167</v>
      </c>
      <c r="AG998" s="72"/>
      <c r="AH998" s="77">
        <v>4301110</v>
      </c>
      <c r="AI998" s="76" t="s">
        <v>52</v>
      </c>
      <c r="AJ998" s="76" t="s">
        <v>36</v>
      </c>
      <c r="AK998" t="str">
        <f>_xlfn.CONCAT(PlayerList[[#This Row],[First Name]]," ",PlayerList[[#This Row],[Surname]])</f>
        <v>Neil J Gunn</v>
      </c>
      <c r="AM998" s="71">
        <f>PlayerList[[#This Row],[Code]]*1</f>
        <v>12197</v>
      </c>
      <c r="AN998" s="71" t="str">
        <f>VLOOKUP(PlayerList[[#This Row],[NZCF ID]],$AP$2:$AQ$3850,2,FALSE)</f>
        <v>M</v>
      </c>
      <c r="AP998" s="71">
        <v>22805</v>
      </c>
      <c r="AQ998" s="71" t="s">
        <v>29</v>
      </c>
    </row>
    <row r="999" spans="13:43" x14ac:dyDescent="0.3">
      <c r="M999" s="75">
        <v>18174</v>
      </c>
      <c r="N999" s="72" t="s">
        <v>1448</v>
      </c>
      <c r="O999" s="72" t="s">
        <v>1449</v>
      </c>
      <c r="P999" s="73" t="s">
        <v>167</v>
      </c>
      <c r="Q999" s="74">
        <v>2016</v>
      </c>
      <c r="R999" s="73" t="s">
        <v>135</v>
      </c>
      <c r="S999" s="72"/>
      <c r="T999" s="77">
        <v>1453</v>
      </c>
      <c r="U999" s="76" t="s">
        <v>35</v>
      </c>
      <c r="V999" s="77">
        <v>2</v>
      </c>
      <c r="W999" s="77">
        <v>12</v>
      </c>
      <c r="X999" s="77">
        <v>381</v>
      </c>
      <c r="Y999" s="78" t="s">
        <v>4167</v>
      </c>
      <c r="Z999" s="72"/>
      <c r="AA999" s="77">
        <v>1306</v>
      </c>
      <c r="AB999" s="76" t="s">
        <v>35</v>
      </c>
      <c r="AC999" s="77">
        <v>4</v>
      </c>
      <c r="AD999" s="77">
        <v>23</v>
      </c>
      <c r="AE999" s="77">
        <v>325</v>
      </c>
      <c r="AF999" s="78" t="s">
        <v>4167</v>
      </c>
      <c r="AG999" s="72"/>
      <c r="AH999" s="77">
        <v>4319672</v>
      </c>
      <c r="AI999" s="76" t="s">
        <v>52</v>
      </c>
      <c r="AJ999" s="76" t="s">
        <v>36</v>
      </c>
      <c r="AK999" t="str">
        <f>_xlfn.CONCAT(PlayerList[[#This Row],[First Name]]," ",PlayerList[[#This Row],[Surname]])</f>
        <v>Anne Xuduo Guo</v>
      </c>
      <c r="AM999" s="71">
        <f>PlayerList[[#This Row],[Code]]*1</f>
        <v>18174</v>
      </c>
      <c r="AN999" s="71" t="str">
        <f>VLOOKUP(PlayerList[[#This Row],[NZCF ID]],$AP$2:$AQ$3850,2,FALSE)</f>
        <v>F</v>
      </c>
      <c r="AP999" s="71">
        <v>12197</v>
      </c>
      <c r="AQ999" s="71" t="s">
        <v>29</v>
      </c>
    </row>
    <row r="1000" spans="13:43" x14ac:dyDescent="0.3">
      <c r="M1000" s="75">
        <v>16112</v>
      </c>
      <c r="N1000" s="72" t="s">
        <v>1448</v>
      </c>
      <c r="O1000" s="72" t="s">
        <v>159</v>
      </c>
      <c r="P1000" s="73" t="s">
        <v>161</v>
      </c>
      <c r="Q1000" s="74">
        <v>2005</v>
      </c>
      <c r="R1000" s="73" t="s">
        <v>135</v>
      </c>
      <c r="S1000" s="72"/>
      <c r="T1000" s="77">
        <v>1687</v>
      </c>
      <c r="U1000" s="76" t="s">
        <v>35</v>
      </c>
      <c r="V1000" s="77">
        <v>1</v>
      </c>
      <c r="W1000" s="77">
        <v>8</v>
      </c>
      <c r="X1000" s="77">
        <v>113</v>
      </c>
      <c r="Y1000" s="78" t="s">
        <v>4167</v>
      </c>
      <c r="Z1000" s="72"/>
      <c r="AA1000" s="77">
        <v>1594</v>
      </c>
      <c r="AB1000" s="76" t="s">
        <v>35</v>
      </c>
      <c r="AC1000" s="77">
        <v>1</v>
      </c>
      <c r="AD1000" s="77">
        <v>6</v>
      </c>
      <c r="AE1000" s="77">
        <v>84</v>
      </c>
      <c r="AF1000" s="78" t="s">
        <v>4167</v>
      </c>
      <c r="AG1000" s="72"/>
      <c r="AH1000" s="77">
        <v>4325486</v>
      </c>
      <c r="AI1000" s="76" t="s">
        <v>52</v>
      </c>
      <c r="AJ1000" s="76" t="s">
        <v>36</v>
      </c>
      <c r="AK1000" t="str">
        <f>_xlfn.CONCAT(PlayerList[[#This Row],[First Name]]," ",PlayerList[[#This Row],[Surname]])</f>
        <v>Benjamin Guo</v>
      </c>
      <c r="AM1000" s="71">
        <f>PlayerList[[#This Row],[Code]]*1</f>
        <v>16112</v>
      </c>
      <c r="AN1000" s="71" t="str">
        <f>VLOOKUP(PlayerList[[#This Row],[NZCF ID]],$AP$2:$AQ$3850,2,FALSE)</f>
        <v>M</v>
      </c>
      <c r="AP1000" s="71">
        <v>18174</v>
      </c>
      <c r="AQ1000" s="71" t="s">
        <v>45</v>
      </c>
    </row>
    <row r="1001" spans="13:43" x14ac:dyDescent="0.3">
      <c r="M1001" s="75">
        <v>18080</v>
      </c>
      <c r="N1001" s="72" t="s">
        <v>1448</v>
      </c>
      <c r="O1001" s="72" t="s">
        <v>1450</v>
      </c>
      <c r="P1001" s="73" t="s">
        <v>33</v>
      </c>
      <c r="Q1001" s="74">
        <v>2011</v>
      </c>
      <c r="R1001" s="73" t="s">
        <v>135</v>
      </c>
      <c r="S1001" s="72"/>
      <c r="T1001" s="77" t="s">
        <v>34</v>
      </c>
      <c r="U1001" s="76" t="s">
        <v>35</v>
      </c>
      <c r="V1001" s="77" t="s">
        <v>36</v>
      </c>
      <c r="W1001" s="77" t="s">
        <v>36</v>
      </c>
      <c r="X1001" s="77" t="s">
        <v>37</v>
      </c>
      <c r="Y1001" s="78" t="s">
        <v>38</v>
      </c>
      <c r="Z1001" s="72"/>
      <c r="AA1001" s="77">
        <v>400</v>
      </c>
      <c r="AB1001" s="76" t="s">
        <v>50</v>
      </c>
      <c r="AC1001" s="77" t="s">
        <v>36</v>
      </c>
      <c r="AD1001" s="77" t="s">
        <v>36</v>
      </c>
      <c r="AE1001" s="77">
        <v>14</v>
      </c>
      <c r="AF1001" s="78" t="s">
        <v>173</v>
      </c>
      <c r="AG1001" s="72"/>
      <c r="AH1001" s="77" t="s">
        <v>69</v>
      </c>
      <c r="AI1001" s="76" t="s">
        <v>52</v>
      </c>
      <c r="AJ1001" s="76" t="s">
        <v>36</v>
      </c>
      <c r="AK1001" t="str">
        <f>_xlfn.CONCAT(PlayerList[[#This Row],[First Name]]," ",PlayerList[[#This Row],[Surname]])</f>
        <v>Bozhi (Eddy) Guo</v>
      </c>
      <c r="AM1001" s="71">
        <f>PlayerList[[#This Row],[Code]]*1</f>
        <v>18080</v>
      </c>
      <c r="AN1001" s="71" t="str">
        <f>VLOOKUP(PlayerList[[#This Row],[NZCF ID]],$AP$2:$AQ$3850,2,FALSE)</f>
        <v>M</v>
      </c>
      <c r="AP1001" s="71">
        <v>16112</v>
      </c>
      <c r="AQ1001" s="71" t="s">
        <v>29</v>
      </c>
    </row>
    <row r="1002" spans="13:43" x14ac:dyDescent="0.3">
      <c r="M1002" s="75">
        <v>16511</v>
      </c>
      <c r="N1002" s="72" t="s">
        <v>1448</v>
      </c>
      <c r="O1002" s="72" t="s">
        <v>283</v>
      </c>
      <c r="P1002" s="73" t="s">
        <v>354</v>
      </c>
      <c r="Q1002" s="74">
        <v>2007</v>
      </c>
      <c r="R1002" s="73" t="s">
        <v>135</v>
      </c>
      <c r="S1002" s="72"/>
      <c r="T1002" s="77">
        <v>1313</v>
      </c>
      <c r="U1002" s="76" t="s">
        <v>35</v>
      </c>
      <c r="V1002" s="77" t="s">
        <v>36</v>
      </c>
      <c r="W1002" s="77" t="s">
        <v>36</v>
      </c>
      <c r="X1002" s="77">
        <v>22</v>
      </c>
      <c r="Y1002" s="78" t="s">
        <v>90</v>
      </c>
      <c r="Z1002" s="72"/>
      <c r="AA1002" s="77">
        <v>1259</v>
      </c>
      <c r="AB1002" s="76" t="s">
        <v>35</v>
      </c>
      <c r="AC1002" s="77" t="s">
        <v>36</v>
      </c>
      <c r="AD1002" s="77" t="s">
        <v>36</v>
      </c>
      <c r="AE1002" s="77">
        <v>100</v>
      </c>
      <c r="AF1002" s="78" t="s">
        <v>150</v>
      </c>
      <c r="AG1002" s="72"/>
      <c r="AH1002" s="77">
        <v>4308867</v>
      </c>
      <c r="AI1002" s="76" t="s">
        <v>52</v>
      </c>
      <c r="AJ1002" s="76" t="s">
        <v>36</v>
      </c>
      <c r="AK1002" t="str">
        <f>_xlfn.CONCAT(PlayerList[[#This Row],[First Name]]," ",PlayerList[[#This Row],[Surname]])</f>
        <v>George Guo</v>
      </c>
      <c r="AM1002" s="71">
        <f>PlayerList[[#This Row],[Code]]*1</f>
        <v>16511</v>
      </c>
      <c r="AN1002" s="71" t="str">
        <f>VLOOKUP(PlayerList[[#This Row],[NZCF ID]],$AP$2:$AQ$3850,2,FALSE)</f>
        <v>M</v>
      </c>
      <c r="AP1002" s="71">
        <v>18080</v>
      </c>
      <c r="AQ1002" s="71" t="s">
        <v>29</v>
      </c>
    </row>
    <row r="1003" spans="13:43" x14ac:dyDescent="0.3">
      <c r="M1003" s="75">
        <v>19466</v>
      </c>
      <c r="N1003" s="72" t="s">
        <v>1448</v>
      </c>
      <c r="O1003" s="72" t="s">
        <v>1451</v>
      </c>
      <c r="P1003" s="73" t="s">
        <v>354</v>
      </c>
      <c r="Q1003" s="74">
        <v>2015</v>
      </c>
      <c r="R1003" s="73" t="s">
        <v>135</v>
      </c>
      <c r="S1003" s="72"/>
      <c r="T1003" s="77" t="s">
        <v>34</v>
      </c>
      <c r="U1003" s="76" t="s">
        <v>35</v>
      </c>
      <c r="V1003" s="77" t="s">
        <v>36</v>
      </c>
      <c r="W1003" s="77" t="s">
        <v>36</v>
      </c>
      <c r="X1003" s="77" t="s">
        <v>37</v>
      </c>
      <c r="Y1003" s="78" t="s">
        <v>38</v>
      </c>
      <c r="Z1003" s="72"/>
      <c r="AA1003" s="77">
        <v>576</v>
      </c>
      <c r="AB1003" s="76" t="s">
        <v>50</v>
      </c>
      <c r="AC1003" s="77" t="s">
        <v>36</v>
      </c>
      <c r="AD1003" s="77" t="s">
        <v>36</v>
      </c>
      <c r="AE1003" s="77">
        <v>7</v>
      </c>
      <c r="AF1003" s="78" t="s">
        <v>96</v>
      </c>
      <c r="AG1003" s="72"/>
      <c r="AH1003" s="77" t="s">
        <v>69</v>
      </c>
      <c r="AI1003" s="76" t="s">
        <v>52</v>
      </c>
      <c r="AJ1003" s="76" t="s">
        <v>36</v>
      </c>
      <c r="AK1003" t="str">
        <f>_xlfn.CONCAT(PlayerList[[#This Row],[First Name]]," ",PlayerList[[#This Row],[Surname]])</f>
        <v>Helios Guo</v>
      </c>
      <c r="AM1003" s="71">
        <f>PlayerList[[#This Row],[Code]]*1</f>
        <v>19466</v>
      </c>
      <c r="AN1003" s="71" t="str">
        <f>VLOOKUP(PlayerList[[#This Row],[NZCF ID]],$AP$2:$AQ$3850,2,FALSE)</f>
        <v>M</v>
      </c>
      <c r="AP1003" s="71">
        <v>16511</v>
      </c>
      <c r="AQ1003" s="71" t="s">
        <v>29</v>
      </c>
    </row>
    <row r="1004" spans="13:43" x14ac:dyDescent="0.3">
      <c r="M1004" s="75">
        <v>18233</v>
      </c>
      <c r="N1004" s="72" t="s">
        <v>1448</v>
      </c>
      <c r="O1004" s="72" t="s">
        <v>1452</v>
      </c>
      <c r="P1004" s="73" t="s">
        <v>167</v>
      </c>
      <c r="Q1004" s="74">
        <v>2014</v>
      </c>
      <c r="R1004" s="73" t="s">
        <v>135</v>
      </c>
      <c r="S1004" s="72"/>
      <c r="T1004" s="77" t="s">
        <v>34</v>
      </c>
      <c r="U1004" s="76" t="s">
        <v>35</v>
      </c>
      <c r="V1004" s="77" t="s">
        <v>36</v>
      </c>
      <c r="W1004" s="77" t="s">
        <v>36</v>
      </c>
      <c r="X1004" s="77" t="s">
        <v>37</v>
      </c>
      <c r="Y1004" s="78" t="s">
        <v>38</v>
      </c>
      <c r="Z1004" s="72"/>
      <c r="AA1004" s="77">
        <v>540</v>
      </c>
      <c r="AB1004" s="76" t="s">
        <v>35</v>
      </c>
      <c r="AC1004" s="77" t="s">
        <v>36</v>
      </c>
      <c r="AD1004" s="77" t="s">
        <v>36</v>
      </c>
      <c r="AE1004" s="77">
        <v>39</v>
      </c>
      <c r="AF1004" s="78" t="s">
        <v>51</v>
      </c>
      <c r="AG1004" s="72"/>
      <c r="AH1004" s="77">
        <v>4320018</v>
      </c>
      <c r="AI1004" s="76" t="s">
        <v>52</v>
      </c>
      <c r="AJ1004" s="76" t="s">
        <v>36</v>
      </c>
      <c r="AK1004" t="str">
        <f>_xlfn.CONCAT(PlayerList[[#This Row],[First Name]]," ",PlayerList[[#This Row],[Surname]])</f>
        <v>Huajun (Derek) Guo</v>
      </c>
      <c r="AM1004" s="71">
        <f>PlayerList[[#This Row],[Code]]*1</f>
        <v>18233</v>
      </c>
      <c r="AN1004" s="71" t="str">
        <f>VLOOKUP(PlayerList[[#This Row],[NZCF ID]],$AP$2:$AQ$3850,2,FALSE)</f>
        <v>M</v>
      </c>
      <c r="AP1004" s="71">
        <v>19466</v>
      </c>
      <c r="AQ1004" s="71" t="s">
        <v>29</v>
      </c>
    </row>
    <row r="1005" spans="13:43" x14ac:dyDescent="0.3">
      <c r="M1005" s="75">
        <v>18740</v>
      </c>
      <c r="N1005" s="72" t="s">
        <v>1448</v>
      </c>
      <c r="O1005" s="72" t="s">
        <v>1453</v>
      </c>
      <c r="P1005" s="73" t="s">
        <v>167</v>
      </c>
      <c r="Q1005" s="74">
        <v>2012</v>
      </c>
      <c r="R1005" s="73" t="s">
        <v>135</v>
      </c>
      <c r="S1005" s="72"/>
      <c r="T1005" s="77">
        <v>512</v>
      </c>
      <c r="U1005" s="76" t="s">
        <v>35</v>
      </c>
      <c r="V1005" s="77" t="s">
        <v>36</v>
      </c>
      <c r="W1005" s="77" t="s">
        <v>36</v>
      </c>
      <c r="X1005" s="77">
        <v>41</v>
      </c>
      <c r="Y1005" s="78" t="s">
        <v>84</v>
      </c>
      <c r="Z1005" s="72"/>
      <c r="AA1005" s="77">
        <v>701</v>
      </c>
      <c r="AB1005" s="76" t="s">
        <v>35</v>
      </c>
      <c r="AC1005" s="77">
        <v>3</v>
      </c>
      <c r="AD1005" s="77">
        <v>16</v>
      </c>
      <c r="AE1005" s="77">
        <v>159</v>
      </c>
      <c r="AF1005" s="78" t="s">
        <v>4167</v>
      </c>
      <c r="AG1005" s="72"/>
      <c r="AH1005" s="77">
        <v>4328531</v>
      </c>
      <c r="AI1005" s="76" t="s">
        <v>52</v>
      </c>
      <c r="AJ1005" s="76" t="s">
        <v>36</v>
      </c>
      <c r="AK1005" t="str">
        <f>_xlfn.CONCAT(PlayerList[[#This Row],[First Name]]," ",PlayerList[[#This Row],[Surname]])</f>
        <v>Jaydy Guo</v>
      </c>
      <c r="AM1005" s="71">
        <f>PlayerList[[#This Row],[Code]]*1</f>
        <v>18740</v>
      </c>
      <c r="AN1005" s="71" t="str">
        <f>VLOOKUP(PlayerList[[#This Row],[NZCF ID]],$AP$2:$AQ$3850,2,FALSE)</f>
        <v>M</v>
      </c>
      <c r="AP1005" s="71">
        <v>18233</v>
      </c>
      <c r="AQ1005" s="71" t="s">
        <v>29</v>
      </c>
    </row>
    <row r="1006" spans="13:43" x14ac:dyDescent="0.3">
      <c r="M1006" s="75">
        <v>17611</v>
      </c>
      <c r="N1006" s="72" t="s">
        <v>1448</v>
      </c>
      <c r="O1006" s="72" t="s">
        <v>1454</v>
      </c>
      <c r="P1006" s="73" t="s">
        <v>167</v>
      </c>
      <c r="Q1006" s="74">
        <v>2007</v>
      </c>
      <c r="R1006" s="73" t="s">
        <v>135</v>
      </c>
      <c r="S1006" s="72"/>
      <c r="T1006" s="77">
        <v>956</v>
      </c>
      <c r="U1006" s="76" t="s">
        <v>50</v>
      </c>
      <c r="V1006" s="77" t="s">
        <v>36</v>
      </c>
      <c r="W1006" s="77" t="s">
        <v>36</v>
      </c>
      <c r="X1006" s="77">
        <v>12</v>
      </c>
      <c r="Y1006" s="78" t="s">
        <v>90</v>
      </c>
      <c r="Z1006" s="72"/>
      <c r="AA1006" s="77" t="s">
        <v>37</v>
      </c>
      <c r="AB1006" s="76" t="s">
        <v>35</v>
      </c>
      <c r="AC1006" s="77" t="s">
        <v>36</v>
      </c>
      <c r="AD1006" s="77" t="s">
        <v>36</v>
      </c>
      <c r="AE1006" s="77" t="s">
        <v>37</v>
      </c>
      <c r="AF1006" s="78" t="s">
        <v>38</v>
      </c>
      <c r="AG1006" s="72"/>
      <c r="AH1006" s="77">
        <v>4314735</v>
      </c>
      <c r="AI1006" s="76" t="s">
        <v>52</v>
      </c>
      <c r="AJ1006" s="76" t="s">
        <v>36</v>
      </c>
      <c r="AK1006" t="str">
        <f>_xlfn.CONCAT(PlayerList[[#This Row],[First Name]]," ",PlayerList[[#This Row],[Surname]])</f>
        <v>Kevin Fengyuan Guo</v>
      </c>
      <c r="AM1006" s="71">
        <f>PlayerList[[#This Row],[Code]]*1</f>
        <v>17611</v>
      </c>
      <c r="AN1006" s="71" t="str">
        <f>VLOOKUP(PlayerList[[#This Row],[NZCF ID]],$AP$2:$AQ$3850,2,FALSE)</f>
        <v>M</v>
      </c>
      <c r="AP1006" s="71">
        <v>18740</v>
      </c>
      <c r="AQ1006" s="71" t="s">
        <v>29</v>
      </c>
    </row>
    <row r="1007" spans="13:43" x14ac:dyDescent="0.3">
      <c r="M1007" s="75">
        <v>18082</v>
      </c>
      <c r="N1007" s="72" t="s">
        <v>1448</v>
      </c>
      <c r="O1007" s="72" t="s">
        <v>809</v>
      </c>
      <c r="P1007" s="73" t="s">
        <v>33</v>
      </c>
      <c r="Q1007" s="74">
        <v>2014</v>
      </c>
      <c r="R1007" s="73" t="s">
        <v>135</v>
      </c>
      <c r="S1007" s="72"/>
      <c r="T1007" s="77" t="s">
        <v>34</v>
      </c>
      <c r="U1007" s="76" t="s">
        <v>35</v>
      </c>
      <c r="V1007" s="77" t="s">
        <v>36</v>
      </c>
      <c r="W1007" s="77" t="s">
        <v>36</v>
      </c>
      <c r="X1007" s="77" t="s">
        <v>37</v>
      </c>
      <c r="Y1007" s="78" t="s">
        <v>38</v>
      </c>
      <c r="Z1007" s="72"/>
      <c r="AA1007" s="77">
        <v>400</v>
      </c>
      <c r="AB1007" s="76" t="s">
        <v>50</v>
      </c>
      <c r="AC1007" s="77" t="s">
        <v>36</v>
      </c>
      <c r="AD1007" s="77" t="s">
        <v>36</v>
      </c>
      <c r="AE1007" s="77">
        <v>7</v>
      </c>
      <c r="AF1007" s="78" t="s">
        <v>90</v>
      </c>
      <c r="AG1007" s="72"/>
      <c r="AH1007" s="77" t="s">
        <v>69</v>
      </c>
      <c r="AI1007" s="76" t="s">
        <v>52</v>
      </c>
      <c r="AJ1007" s="76" t="s">
        <v>36</v>
      </c>
      <c r="AK1007" t="str">
        <f>_xlfn.CONCAT(PlayerList[[#This Row],[First Name]]," ",PlayerList[[#This Row],[Surname]])</f>
        <v>Marcus Guo</v>
      </c>
      <c r="AM1007" s="71">
        <f>PlayerList[[#This Row],[Code]]*1</f>
        <v>18082</v>
      </c>
      <c r="AN1007" s="71" t="str">
        <f>VLOOKUP(PlayerList[[#This Row],[NZCF ID]],$AP$2:$AQ$3850,2,FALSE)</f>
        <v>M</v>
      </c>
      <c r="AP1007" s="71">
        <v>17611</v>
      </c>
      <c r="AQ1007" s="71" t="s">
        <v>29</v>
      </c>
    </row>
    <row r="1008" spans="13:43" x14ac:dyDescent="0.3">
      <c r="M1008" s="75">
        <v>17374</v>
      </c>
      <c r="N1008" s="72" t="s">
        <v>1448</v>
      </c>
      <c r="O1008" s="72" t="s">
        <v>1455</v>
      </c>
      <c r="P1008" s="73" t="s">
        <v>167</v>
      </c>
      <c r="Q1008" s="74">
        <v>2011</v>
      </c>
      <c r="R1008" s="73" t="s">
        <v>135</v>
      </c>
      <c r="S1008" s="72"/>
      <c r="T1008" s="77" t="s">
        <v>34</v>
      </c>
      <c r="U1008" s="76" t="s">
        <v>35</v>
      </c>
      <c r="V1008" s="77" t="s">
        <v>36</v>
      </c>
      <c r="W1008" s="77" t="s">
        <v>36</v>
      </c>
      <c r="X1008" s="77" t="s">
        <v>37</v>
      </c>
      <c r="Y1008" s="78" t="s">
        <v>38</v>
      </c>
      <c r="Z1008" s="72"/>
      <c r="AA1008" s="77">
        <v>509</v>
      </c>
      <c r="AB1008" s="76" t="s">
        <v>35</v>
      </c>
      <c r="AC1008" s="77" t="s">
        <v>36</v>
      </c>
      <c r="AD1008" s="77" t="s">
        <v>36</v>
      </c>
      <c r="AE1008" s="77">
        <v>52</v>
      </c>
      <c r="AF1008" s="78" t="s">
        <v>90</v>
      </c>
      <c r="AG1008" s="72"/>
      <c r="AH1008" s="77">
        <v>4313755</v>
      </c>
      <c r="AI1008" s="76" t="s">
        <v>52</v>
      </c>
      <c r="AJ1008" s="76" t="s">
        <v>36</v>
      </c>
      <c r="AK1008" t="str">
        <f>_xlfn.CONCAT(PlayerList[[#This Row],[First Name]]," ",PlayerList[[#This Row],[Surname]])</f>
        <v>Nina Guo</v>
      </c>
      <c r="AM1008" s="71">
        <f>PlayerList[[#This Row],[Code]]*1</f>
        <v>17374</v>
      </c>
      <c r="AN1008" s="71" t="str">
        <f>VLOOKUP(PlayerList[[#This Row],[NZCF ID]],$AP$2:$AQ$3850,2,FALSE)</f>
        <v>F</v>
      </c>
      <c r="AP1008" s="71">
        <v>18082</v>
      </c>
      <c r="AQ1008" s="71" t="s">
        <v>29</v>
      </c>
    </row>
    <row r="1009" spans="13:43" x14ac:dyDescent="0.3">
      <c r="M1009" s="75">
        <v>21053</v>
      </c>
      <c r="N1009" s="72" t="s">
        <v>1448</v>
      </c>
      <c r="O1009" s="72" t="s">
        <v>1456</v>
      </c>
      <c r="P1009" s="73" t="s">
        <v>33</v>
      </c>
      <c r="Q1009" s="74">
        <v>2014</v>
      </c>
      <c r="R1009" s="73" t="s">
        <v>135</v>
      </c>
      <c r="S1009" s="72"/>
      <c r="T1009" s="77" t="s">
        <v>34</v>
      </c>
      <c r="U1009" s="76" t="s">
        <v>35</v>
      </c>
      <c r="V1009" s="77" t="s">
        <v>36</v>
      </c>
      <c r="W1009" s="77" t="s">
        <v>36</v>
      </c>
      <c r="X1009" s="77" t="s">
        <v>37</v>
      </c>
      <c r="Y1009" s="78" t="s">
        <v>38</v>
      </c>
      <c r="Z1009" s="72"/>
      <c r="AA1009" s="77">
        <v>616</v>
      </c>
      <c r="AB1009" s="76" t="s">
        <v>50</v>
      </c>
      <c r="AC1009" s="77" t="s">
        <v>36</v>
      </c>
      <c r="AD1009" s="77" t="s">
        <v>36</v>
      </c>
      <c r="AE1009" s="77">
        <v>6</v>
      </c>
      <c r="AF1009" s="78" t="s">
        <v>84</v>
      </c>
      <c r="AG1009" s="72"/>
      <c r="AH1009" s="77" t="s">
        <v>69</v>
      </c>
      <c r="AI1009" s="76" t="s">
        <v>52</v>
      </c>
      <c r="AJ1009" s="76" t="s">
        <v>36</v>
      </c>
      <c r="AK1009" t="str">
        <f>_xlfn.CONCAT(PlayerList[[#This Row],[First Name]]," ",PlayerList[[#This Row],[Surname]])</f>
        <v>Rongcheng Guo</v>
      </c>
      <c r="AM1009" s="71">
        <f>PlayerList[[#This Row],[Code]]*1</f>
        <v>21053</v>
      </c>
      <c r="AN1009" s="71" t="str">
        <f>VLOOKUP(PlayerList[[#This Row],[NZCF ID]],$AP$2:$AQ$3850,2,FALSE)</f>
        <v>M</v>
      </c>
      <c r="AP1009" s="71">
        <v>17374</v>
      </c>
      <c r="AQ1009" s="71" t="s">
        <v>45</v>
      </c>
    </row>
    <row r="1010" spans="13:43" x14ac:dyDescent="0.3">
      <c r="M1010" s="75">
        <v>21130</v>
      </c>
      <c r="N1010" s="72" t="s">
        <v>1448</v>
      </c>
      <c r="O1010" s="72" t="s">
        <v>863</v>
      </c>
      <c r="P1010" s="73" t="s">
        <v>33</v>
      </c>
      <c r="Q1010" s="74">
        <v>2016</v>
      </c>
      <c r="R1010" s="73" t="s">
        <v>135</v>
      </c>
      <c r="S1010" s="72"/>
      <c r="T1010" s="77" t="s">
        <v>34</v>
      </c>
      <c r="U1010" s="76" t="s">
        <v>35</v>
      </c>
      <c r="V1010" s="77" t="s">
        <v>36</v>
      </c>
      <c r="W1010" s="77" t="s">
        <v>36</v>
      </c>
      <c r="X1010" s="77" t="s">
        <v>37</v>
      </c>
      <c r="Y1010" s="78" t="s">
        <v>38</v>
      </c>
      <c r="Z1010" s="72"/>
      <c r="AA1010" s="77">
        <v>400</v>
      </c>
      <c r="AB1010" s="76" t="s">
        <v>50</v>
      </c>
      <c r="AC1010" s="77" t="s">
        <v>36</v>
      </c>
      <c r="AD1010" s="77" t="s">
        <v>36</v>
      </c>
      <c r="AE1010" s="77">
        <v>6</v>
      </c>
      <c r="AF1010" s="78" t="s">
        <v>173</v>
      </c>
      <c r="AG1010" s="72"/>
      <c r="AH1010" s="77" t="s">
        <v>69</v>
      </c>
      <c r="AI1010" s="76" t="s">
        <v>52</v>
      </c>
      <c r="AJ1010" s="76" t="s">
        <v>36</v>
      </c>
      <c r="AK1010" t="str">
        <f>_xlfn.CONCAT(PlayerList[[#This Row],[First Name]]," ",PlayerList[[#This Row],[Surname]])</f>
        <v>Samuel Guo</v>
      </c>
      <c r="AM1010" s="71">
        <f>PlayerList[[#This Row],[Code]]*1</f>
        <v>21130</v>
      </c>
      <c r="AN1010" s="71" t="str">
        <f>VLOOKUP(PlayerList[[#This Row],[NZCF ID]],$AP$2:$AQ$3850,2,FALSE)</f>
        <v>M</v>
      </c>
      <c r="AP1010" s="71">
        <v>21053</v>
      </c>
      <c r="AQ1010" s="71" t="s">
        <v>29</v>
      </c>
    </row>
    <row r="1011" spans="13:43" x14ac:dyDescent="0.3">
      <c r="M1011" s="75">
        <v>17155</v>
      </c>
      <c r="N1011" s="72" t="s">
        <v>1448</v>
      </c>
      <c r="O1011" s="72" t="s">
        <v>794</v>
      </c>
      <c r="P1011" s="73" t="s">
        <v>33</v>
      </c>
      <c r="Q1011" s="74">
        <v>2009</v>
      </c>
      <c r="R1011" s="73" t="s">
        <v>135</v>
      </c>
      <c r="S1011" s="72"/>
      <c r="T1011" s="77" t="s">
        <v>34</v>
      </c>
      <c r="U1011" s="76" t="s">
        <v>35</v>
      </c>
      <c r="V1011" s="77" t="s">
        <v>36</v>
      </c>
      <c r="W1011" s="77" t="s">
        <v>36</v>
      </c>
      <c r="X1011" s="77" t="s">
        <v>37</v>
      </c>
      <c r="Y1011" s="78" t="s">
        <v>38</v>
      </c>
      <c r="Z1011" s="72"/>
      <c r="AA1011" s="77">
        <v>578</v>
      </c>
      <c r="AB1011" s="76" t="s">
        <v>35</v>
      </c>
      <c r="AC1011" s="77" t="s">
        <v>36</v>
      </c>
      <c r="AD1011" s="77" t="s">
        <v>36</v>
      </c>
      <c r="AE1011" s="77">
        <v>22</v>
      </c>
      <c r="AF1011" s="78" t="s">
        <v>105</v>
      </c>
      <c r="AG1011" s="72"/>
      <c r="AH1011" s="77">
        <v>4318560</v>
      </c>
      <c r="AI1011" s="76" t="s">
        <v>52</v>
      </c>
      <c r="AJ1011" s="76" t="s">
        <v>36</v>
      </c>
      <c r="AK1011" t="str">
        <f>_xlfn.CONCAT(PlayerList[[#This Row],[First Name]]," ",PlayerList[[#This Row],[Surname]])</f>
        <v>Tony Guo</v>
      </c>
      <c r="AM1011" s="71">
        <f>PlayerList[[#This Row],[Code]]*1</f>
        <v>17155</v>
      </c>
      <c r="AN1011" s="71" t="str">
        <f>VLOOKUP(PlayerList[[#This Row],[NZCF ID]],$AP$2:$AQ$3850,2,FALSE)</f>
        <v>M</v>
      </c>
      <c r="AP1011" s="71">
        <v>21130</v>
      </c>
      <c r="AQ1011" s="71" t="s">
        <v>29</v>
      </c>
    </row>
    <row r="1012" spans="13:43" x14ac:dyDescent="0.3">
      <c r="M1012" s="75">
        <v>18498</v>
      </c>
      <c r="N1012" s="72" t="s">
        <v>1448</v>
      </c>
      <c r="O1012" s="72" t="s">
        <v>1457</v>
      </c>
      <c r="P1012" s="73" t="s">
        <v>33</v>
      </c>
      <c r="Q1012" s="74">
        <v>2012</v>
      </c>
      <c r="R1012" s="73" t="s">
        <v>135</v>
      </c>
      <c r="S1012" s="72"/>
      <c r="T1012" s="77" t="s">
        <v>34</v>
      </c>
      <c r="U1012" s="76" t="s">
        <v>35</v>
      </c>
      <c r="V1012" s="77" t="s">
        <v>36</v>
      </c>
      <c r="W1012" s="77" t="s">
        <v>36</v>
      </c>
      <c r="X1012" s="77" t="s">
        <v>37</v>
      </c>
      <c r="Y1012" s="78" t="s">
        <v>38</v>
      </c>
      <c r="Z1012" s="72"/>
      <c r="AA1012" s="77">
        <v>507</v>
      </c>
      <c r="AB1012" s="76" t="s">
        <v>50</v>
      </c>
      <c r="AC1012" s="77" t="s">
        <v>36</v>
      </c>
      <c r="AD1012" s="77" t="s">
        <v>36</v>
      </c>
      <c r="AE1012" s="77">
        <v>7</v>
      </c>
      <c r="AF1012" s="78" t="s">
        <v>51</v>
      </c>
      <c r="AG1012" s="72"/>
      <c r="AH1012" s="77" t="s">
        <v>69</v>
      </c>
      <c r="AI1012" s="76" t="s">
        <v>52</v>
      </c>
      <c r="AJ1012" s="76" t="s">
        <v>36</v>
      </c>
      <c r="AK1012" t="str">
        <f>_xlfn.CONCAT(PlayerList[[#This Row],[First Name]]," ",PlayerList[[#This Row],[Surname]])</f>
        <v>Warren Guo</v>
      </c>
      <c r="AM1012" s="71">
        <f>PlayerList[[#This Row],[Code]]*1</f>
        <v>18498</v>
      </c>
      <c r="AN1012" s="71" t="str">
        <f>VLOOKUP(PlayerList[[#This Row],[NZCF ID]],$AP$2:$AQ$3850,2,FALSE)</f>
        <v>M</v>
      </c>
      <c r="AP1012" s="71">
        <v>17155</v>
      </c>
      <c r="AQ1012" s="71" t="s">
        <v>29</v>
      </c>
    </row>
    <row r="1013" spans="13:43" x14ac:dyDescent="0.3">
      <c r="M1013" s="75">
        <v>17152</v>
      </c>
      <c r="N1013" s="72" t="s">
        <v>1448</v>
      </c>
      <c r="O1013" s="72" t="s">
        <v>1458</v>
      </c>
      <c r="P1013" s="73" t="s">
        <v>33</v>
      </c>
      <c r="Q1013" s="74">
        <v>2009</v>
      </c>
      <c r="R1013" s="73" t="s">
        <v>135</v>
      </c>
      <c r="S1013" s="72"/>
      <c r="T1013" s="77" t="s">
        <v>34</v>
      </c>
      <c r="U1013" s="76" t="s">
        <v>35</v>
      </c>
      <c r="V1013" s="77" t="s">
        <v>36</v>
      </c>
      <c r="W1013" s="77" t="s">
        <v>36</v>
      </c>
      <c r="X1013" s="77" t="s">
        <v>37</v>
      </c>
      <c r="Y1013" s="78" t="s">
        <v>38</v>
      </c>
      <c r="Z1013" s="72"/>
      <c r="AA1013" s="77">
        <v>919</v>
      </c>
      <c r="AB1013" s="76" t="s">
        <v>35</v>
      </c>
      <c r="AC1013" s="77" t="s">
        <v>36</v>
      </c>
      <c r="AD1013" s="77" t="s">
        <v>36</v>
      </c>
      <c r="AE1013" s="77">
        <v>35</v>
      </c>
      <c r="AF1013" s="78" t="s">
        <v>84</v>
      </c>
      <c r="AG1013" s="72"/>
      <c r="AH1013" s="77">
        <v>4318552</v>
      </c>
      <c r="AI1013" s="76" t="s">
        <v>52</v>
      </c>
      <c r="AJ1013" s="76" t="s">
        <v>36</v>
      </c>
      <c r="AK1013" t="str">
        <f>_xlfn.CONCAT(PlayerList[[#This Row],[First Name]]," ",PlayerList[[#This Row],[Surname]])</f>
        <v>Yutai Guo</v>
      </c>
      <c r="AM1013" s="71">
        <f>PlayerList[[#This Row],[Code]]*1</f>
        <v>17152</v>
      </c>
      <c r="AN1013" s="71" t="str">
        <f>VLOOKUP(PlayerList[[#This Row],[NZCF ID]],$AP$2:$AQ$3850,2,FALSE)</f>
        <v>M</v>
      </c>
      <c r="AP1013" s="71">
        <v>18498</v>
      </c>
      <c r="AQ1013" s="71" t="s">
        <v>29</v>
      </c>
    </row>
    <row r="1014" spans="13:43" x14ac:dyDescent="0.3">
      <c r="M1014" s="75">
        <v>19610</v>
      </c>
      <c r="N1014" s="72" t="s">
        <v>1448</v>
      </c>
      <c r="O1014" s="72" t="s">
        <v>1459</v>
      </c>
      <c r="P1014" s="73" t="s">
        <v>33</v>
      </c>
      <c r="Q1014" s="74">
        <v>2016</v>
      </c>
      <c r="R1014" s="73" t="s">
        <v>135</v>
      </c>
      <c r="S1014" s="72"/>
      <c r="T1014" s="77" t="s">
        <v>34</v>
      </c>
      <c r="U1014" s="76" t="s">
        <v>35</v>
      </c>
      <c r="V1014" s="77" t="s">
        <v>36</v>
      </c>
      <c r="W1014" s="77" t="s">
        <v>36</v>
      </c>
      <c r="X1014" s="77" t="s">
        <v>37</v>
      </c>
      <c r="Y1014" s="78" t="s">
        <v>38</v>
      </c>
      <c r="Z1014" s="72"/>
      <c r="AA1014" s="77">
        <v>400</v>
      </c>
      <c r="AB1014" s="76" t="s">
        <v>50</v>
      </c>
      <c r="AC1014" s="77" t="s">
        <v>36</v>
      </c>
      <c r="AD1014" s="77" t="s">
        <v>36</v>
      </c>
      <c r="AE1014" s="77">
        <v>6</v>
      </c>
      <c r="AF1014" s="78" t="s">
        <v>281</v>
      </c>
      <c r="AG1014" s="72"/>
      <c r="AH1014" s="77" t="s">
        <v>69</v>
      </c>
      <c r="AI1014" s="76" t="s">
        <v>52</v>
      </c>
      <c r="AJ1014" s="76" t="s">
        <v>36</v>
      </c>
      <c r="AK1014" t="str">
        <f>_xlfn.CONCAT(PlayerList[[#This Row],[First Name]]," ",PlayerList[[#This Row],[Surname]])</f>
        <v>Zixi (Daisy) Guo</v>
      </c>
      <c r="AM1014" s="71">
        <f>PlayerList[[#This Row],[Code]]*1</f>
        <v>19610</v>
      </c>
      <c r="AN1014" s="71" t="str">
        <f>VLOOKUP(PlayerList[[#This Row],[NZCF ID]],$AP$2:$AQ$3850,2,FALSE)</f>
        <v>F</v>
      </c>
      <c r="AP1014" s="71">
        <v>17152</v>
      </c>
      <c r="AQ1014" s="71" t="s">
        <v>29</v>
      </c>
    </row>
    <row r="1015" spans="13:43" x14ac:dyDescent="0.3">
      <c r="M1015" s="75">
        <v>20877</v>
      </c>
      <c r="N1015" s="72" t="s">
        <v>1460</v>
      </c>
      <c r="O1015" s="72" t="s">
        <v>1461</v>
      </c>
      <c r="P1015" s="73" t="s">
        <v>33</v>
      </c>
      <c r="Q1015" s="74">
        <v>2015</v>
      </c>
      <c r="R1015" s="73" t="s">
        <v>135</v>
      </c>
      <c r="S1015" s="72"/>
      <c r="T1015" s="77" t="s">
        <v>34</v>
      </c>
      <c r="U1015" s="76" t="s">
        <v>35</v>
      </c>
      <c r="V1015" s="77" t="s">
        <v>36</v>
      </c>
      <c r="W1015" s="77" t="s">
        <v>36</v>
      </c>
      <c r="X1015" s="77" t="s">
        <v>37</v>
      </c>
      <c r="Y1015" s="78" t="s">
        <v>38</v>
      </c>
      <c r="Z1015" s="72"/>
      <c r="AA1015" s="77">
        <v>837</v>
      </c>
      <c r="AB1015" s="76" t="s">
        <v>50</v>
      </c>
      <c r="AC1015" s="77" t="s">
        <v>36</v>
      </c>
      <c r="AD1015" s="77" t="s">
        <v>36</v>
      </c>
      <c r="AE1015" s="77">
        <v>13</v>
      </c>
      <c r="AF1015" s="78" t="s">
        <v>84</v>
      </c>
      <c r="AG1015" s="72"/>
      <c r="AH1015" s="77" t="s">
        <v>69</v>
      </c>
      <c r="AI1015" s="76" t="s">
        <v>52</v>
      </c>
      <c r="AJ1015" s="76" t="s">
        <v>36</v>
      </c>
      <c r="AK1015" t="str">
        <f>_xlfn.CONCAT(PlayerList[[#This Row],[First Name]]," ",PlayerList[[#This Row],[Surname]])</f>
        <v>Ahana Gupta</v>
      </c>
      <c r="AM1015" s="71">
        <f>PlayerList[[#This Row],[Code]]*1</f>
        <v>20877</v>
      </c>
      <c r="AN1015" s="71" t="str">
        <f>VLOOKUP(PlayerList[[#This Row],[NZCF ID]],$AP$2:$AQ$3850,2,FALSE)</f>
        <v>M</v>
      </c>
      <c r="AP1015" s="71">
        <v>19610</v>
      </c>
      <c r="AQ1015" s="71" t="s">
        <v>45</v>
      </c>
    </row>
    <row r="1016" spans="13:43" x14ac:dyDescent="0.3">
      <c r="M1016" s="75">
        <v>18117</v>
      </c>
      <c r="N1016" s="72" t="s">
        <v>1460</v>
      </c>
      <c r="O1016" s="72" t="s">
        <v>1291</v>
      </c>
      <c r="P1016" s="73" t="s">
        <v>258</v>
      </c>
      <c r="Q1016" s="74">
        <v>2010</v>
      </c>
      <c r="R1016" s="73" t="s">
        <v>135</v>
      </c>
      <c r="S1016" s="72"/>
      <c r="T1016" s="77" t="s">
        <v>34</v>
      </c>
      <c r="U1016" s="76" t="s">
        <v>35</v>
      </c>
      <c r="V1016" s="77" t="s">
        <v>36</v>
      </c>
      <c r="W1016" s="77" t="s">
        <v>36</v>
      </c>
      <c r="X1016" s="77" t="s">
        <v>37</v>
      </c>
      <c r="Y1016" s="78" t="s">
        <v>38</v>
      </c>
      <c r="Z1016" s="72"/>
      <c r="AA1016" s="77">
        <v>1166</v>
      </c>
      <c r="AB1016" s="76" t="s">
        <v>35</v>
      </c>
      <c r="AC1016" s="77" t="s">
        <v>36</v>
      </c>
      <c r="AD1016" s="77" t="s">
        <v>36</v>
      </c>
      <c r="AE1016" s="77">
        <v>47</v>
      </c>
      <c r="AF1016" s="78" t="s">
        <v>281</v>
      </c>
      <c r="AG1016" s="72"/>
      <c r="AH1016" s="77">
        <v>4317580</v>
      </c>
      <c r="AI1016" s="76" t="s">
        <v>52</v>
      </c>
      <c r="AJ1016" s="76" t="s">
        <v>36</v>
      </c>
      <c r="AK1016" t="str">
        <f>_xlfn.CONCAT(PlayerList[[#This Row],[First Name]]," ",PlayerList[[#This Row],[Surname]])</f>
        <v>Arush Gupta</v>
      </c>
      <c r="AM1016" s="71">
        <f>PlayerList[[#This Row],[Code]]*1</f>
        <v>18117</v>
      </c>
      <c r="AN1016" s="71" t="str">
        <f>VLOOKUP(PlayerList[[#This Row],[NZCF ID]],$AP$2:$AQ$3850,2,FALSE)</f>
        <v>M</v>
      </c>
      <c r="AP1016" s="71">
        <v>20877</v>
      </c>
      <c r="AQ1016" s="71" t="s">
        <v>29</v>
      </c>
    </row>
    <row r="1017" spans="13:43" x14ac:dyDescent="0.3">
      <c r="M1017" s="75">
        <v>19453</v>
      </c>
      <c r="N1017" s="72" t="s">
        <v>1462</v>
      </c>
      <c r="O1017" s="72" t="s">
        <v>1463</v>
      </c>
      <c r="P1017" s="73" t="s">
        <v>33</v>
      </c>
      <c r="Q1017" s="74">
        <v>2009</v>
      </c>
      <c r="R1017" s="73" t="s">
        <v>135</v>
      </c>
      <c r="S1017" s="72"/>
      <c r="T1017" s="77" t="s">
        <v>34</v>
      </c>
      <c r="U1017" s="76" t="s">
        <v>35</v>
      </c>
      <c r="V1017" s="77" t="s">
        <v>36</v>
      </c>
      <c r="W1017" s="77" t="s">
        <v>36</v>
      </c>
      <c r="X1017" s="77" t="s">
        <v>37</v>
      </c>
      <c r="Y1017" s="78" t="s">
        <v>38</v>
      </c>
      <c r="Z1017" s="72"/>
      <c r="AA1017" s="77">
        <v>835</v>
      </c>
      <c r="AB1017" s="76" t="s">
        <v>50</v>
      </c>
      <c r="AC1017" s="77" t="s">
        <v>36</v>
      </c>
      <c r="AD1017" s="77" t="s">
        <v>36</v>
      </c>
      <c r="AE1017" s="77">
        <v>7</v>
      </c>
      <c r="AF1017" s="78" t="s">
        <v>96</v>
      </c>
      <c r="AG1017" s="72"/>
      <c r="AH1017" s="77" t="s">
        <v>69</v>
      </c>
      <c r="AI1017" s="76" t="s">
        <v>52</v>
      </c>
      <c r="AJ1017" s="76" t="s">
        <v>36</v>
      </c>
      <c r="AK1017" t="str">
        <f>_xlfn.CONCAT(PlayerList[[#This Row],[First Name]]," ",PlayerList[[#This Row],[Surname]])</f>
        <v>Georgii Gusev</v>
      </c>
      <c r="AM1017" s="71">
        <f>PlayerList[[#This Row],[Code]]*1</f>
        <v>19453</v>
      </c>
      <c r="AN1017" s="71" t="str">
        <f>VLOOKUP(PlayerList[[#This Row],[NZCF ID]],$AP$2:$AQ$3850,2,FALSE)</f>
        <v>M</v>
      </c>
      <c r="AP1017" s="71">
        <v>18117</v>
      </c>
      <c r="AQ1017" s="71" t="s">
        <v>29</v>
      </c>
    </row>
    <row r="1018" spans="13:43" x14ac:dyDescent="0.3">
      <c r="M1018" s="75">
        <v>18122</v>
      </c>
      <c r="N1018" s="72" t="s">
        <v>1462</v>
      </c>
      <c r="O1018" s="72" t="s">
        <v>1464</v>
      </c>
      <c r="P1018" s="73" t="s">
        <v>33</v>
      </c>
      <c r="Q1018" s="74">
        <v>2009</v>
      </c>
      <c r="R1018" s="73" t="s">
        <v>135</v>
      </c>
      <c r="S1018" s="72"/>
      <c r="T1018" s="77" t="s">
        <v>34</v>
      </c>
      <c r="U1018" s="76" t="s">
        <v>35</v>
      </c>
      <c r="V1018" s="77" t="s">
        <v>36</v>
      </c>
      <c r="W1018" s="77" t="s">
        <v>36</v>
      </c>
      <c r="X1018" s="77" t="s">
        <v>37</v>
      </c>
      <c r="Y1018" s="78" t="s">
        <v>38</v>
      </c>
      <c r="Z1018" s="72"/>
      <c r="AA1018" s="77">
        <v>614</v>
      </c>
      <c r="AB1018" s="76" t="s">
        <v>35</v>
      </c>
      <c r="AC1018" s="77" t="s">
        <v>36</v>
      </c>
      <c r="AD1018" s="77" t="s">
        <v>36</v>
      </c>
      <c r="AE1018" s="77">
        <v>33</v>
      </c>
      <c r="AF1018" s="78" t="s">
        <v>51</v>
      </c>
      <c r="AG1018" s="72"/>
      <c r="AH1018" s="77" t="s">
        <v>69</v>
      </c>
      <c r="AI1018" s="76" t="s">
        <v>52</v>
      </c>
      <c r="AJ1018" s="76" t="s">
        <v>36</v>
      </c>
      <c r="AK1018" t="str">
        <f>_xlfn.CONCAT(PlayerList[[#This Row],[First Name]]," ",PlayerList[[#This Row],[Surname]])</f>
        <v>Gosha Gusev</v>
      </c>
      <c r="AM1018" s="71">
        <f>PlayerList[[#This Row],[Code]]*1</f>
        <v>18122</v>
      </c>
      <c r="AN1018" s="71" t="str">
        <f>VLOOKUP(PlayerList[[#This Row],[NZCF ID]],$AP$2:$AQ$3850,2,FALSE)</f>
        <v>M</v>
      </c>
      <c r="AP1018" s="71">
        <v>19453</v>
      </c>
      <c r="AQ1018" s="71" t="s">
        <v>29</v>
      </c>
    </row>
    <row r="1019" spans="13:43" x14ac:dyDescent="0.3">
      <c r="M1019" s="75">
        <v>16711</v>
      </c>
      <c r="N1019" s="72" t="s">
        <v>1465</v>
      </c>
      <c r="O1019" s="72" t="s">
        <v>1466</v>
      </c>
      <c r="P1019" s="73" t="s">
        <v>252</v>
      </c>
      <c r="Q1019" s="74">
        <v>1999</v>
      </c>
      <c r="R1019" s="73" t="s">
        <v>35</v>
      </c>
      <c r="S1019" s="72"/>
      <c r="T1019" s="77">
        <v>1306</v>
      </c>
      <c r="U1019" s="76" t="s">
        <v>35</v>
      </c>
      <c r="V1019" s="77">
        <v>1</v>
      </c>
      <c r="W1019" s="77">
        <v>5</v>
      </c>
      <c r="X1019" s="77">
        <v>26</v>
      </c>
      <c r="Y1019" s="78" t="s">
        <v>4167</v>
      </c>
      <c r="Z1019" s="72"/>
      <c r="AA1019" s="77" t="s">
        <v>37</v>
      </c>
      <c r="AB1019" s="76" t="s">
        <v>35</v>
      </c>
      <c r="AC1019" s="77" t="s">
        <v>36</v>
      </c>
      <c r="AD1019" s="77" t="s">
        <v>36</v>
      </c>
      <c r="AE1019" s="77" t="s">
        <v>37</v>
      </c>
      <c r="AF1019" s="78" t="s">
        <v>38</v>
      </c>
      <c r="AG1019" s="72"/>
      <c r="AH1019" s="77">
        <v>4332660</v>
      </c>
      <c r="AI1019" s="76" t="s">
        <v>52</v>
      </c>
      <c r="AJ1019" s="76" t="s">
        <v>36</v>
      </c>
      <c r="AK1019" t="str">
        <f>_xlfn.CONCAT(PlayerList[[#This Row],[First Name]]," ",PlayerList[[#This Row],[Surname]])</f>
        <v>Milo Guthrie</v>
      </c>
      <c r="AM1019" s="71">
        <f>PlayerList[[#This Row],[Code]]*1</f>
        <v>16711</v>
      </c>
      <c r="AN1019" s="71" t="str">
        <f>VLOOKUP(PlayerList[[#This Row],[NZCF ID]],$AP$2:$AQ$3850,2,FALSE)</f>
        <v>M</v>
      </c>
      <c r="AP1019" s="71">
        <v>18122</v>
      </c>
      <c r="AQ1019" s="71" t="s">
        <v>29</v>
      </c>
    </row>
    <row r="1020" spans="13:43" x14ac:dyDescent="0.3">
      <c r="M1020" s="75">
        <v>18585</v>
      </c>
      <c r="N1020" s="72" t="s">
        <v>1467</v>
      </c>
      <c r="O1020" s="72" t="s">
        <v>1468</v>
      </c>
      <c r="P1020" s="73" t="s">
        <v>190</v>
      </c>
      <c r="Q1020" s="74" t="s">
        <v>37</v>
      </c>
      <c r="R1020" s="73" t="s">
        <v>35</v>
      </c>
      <c r="S1020" s="72"/>
      <c r="T1020" s="77" t="s">
        <v>34</v>
      </c>
      <c r="U1020" s="76" t="s">
        <v>35</v>
      </c>
      <c r="V1020" s="77" t="s">
        <v>36</v>
      </c>
      <c r="W1020" s="77" t="s">
        <v>36</v>
      </c>
      <c r="X1020" s="77" t="s">
        <v>37</v>
      </c>
      <c r="Y1020" s="78" t="s">
        <v>38</v>
      </c>
      <c r="Z1020" s="72"/>
      <c r="AA1020" s="77">
        <v>1209</v>
      </c>
      <c r="AB1020" s="76" t="s">
        <v>50</v>
      </c>
      <c r="AC1020" s="77" t="s">
        <v>36</v>
      </c>
      <c r="AD1020" s="77" t="s">
        <v>36</v>
      </c>
      <c r="AE1020" s="77">
        <v>6</v>
      </c>
      <c r="AF1020" s="78" t="s">
        <v>68</v>
      </c>
      <c r="AG1020" s="72"/>
      <c r="AH1020" s="77" t="s">
        <v>69</v>
      </c>
      <c r="AI1020" s="76" t="s">
        <v>52</v>
      </c>
      <c r="AJ1020" s="76" t="s">
        <v>36</v>
      </c>
      <c r="AK1020" t="str">
        <f>_xlfn.CONCAT(PlayerList[[#This Row],[First Name]]," ",PlayerList[[#This Row],[Surname]])</f>
        <v>Sandra Gutierrez</v>
      </c>
      <c r="AM1020" s="71">
        <f>PlayerList[[#This Row],[Code]]*1</f>
        <v>18585</v>
      </c>
      <c r="AN1020" s="71" t="str">
        <f>VLOOKUP(PlayerList[[#This Row],[NZCF ID]],$AP$2:$AQ$3850,2,FALSE)</f>
        <v>F</v>
      </c>
      <c r="AP1020" s="71">
        <v>16711</v>
      </c>
      <c r="AQ1020" s="71" t="s">
        <v>29</v>
      </c>
    </row>
    <row r="1021" spans="13:43" x14ac:dyDescent="0.3">
      <c r="M1021" s="75">
        <v>19421</v>
      </c>
      <c r="N1021" s="72" t="s">
        <v>1469</v>
      </c>
      <c r="O1021" s="72" t="s">
        <v>1470</v>
      </c>
      <c r="P1021" s="73" t="s">
        <v>33</v>
      </c>
      <c r="Q1021" s="74">
        <v>2012</v>
      </c>
      <c r="R1021" s="73" t="s">
        <v>135</v>
      </c>
      <c r="S1021" s="72"/>
      <c r="T1021" s="77" t="s">
        <v>34</v>
      </c>
      <c r="U1021" s="76" t="s">
        <v>35</v>
      </c>
      <c r="V1021" s="77" t="s">
        <v>36</v>
      </c>
      <c r="W1021" s="77" t="s">
        <v>36</v>
      </c>
      <c r="X1021" s="77" t="s">
        <v>37</v>
      </c>
      <c r="Y1021" s="78" t="s">
        <v>38</v>
      </c>
      <c r="Z1021" s="72"/>
      <c r="AA1021" s="77">
        <v>473</v>
      </c>
      <c r="AB1021" s="76" t="s">
        <v>50</v>
      </c>
      <c r="AC1021" s="77" t="s">
        <v>36</v>
      </c>
      <c r="AD1021" s="77" t="s">
        <v>36</v>
      </c>
      <c r="AE1021" s="77">
        <v>7</v>
      </c>
      <c r="AF1021" s="78" t="s">
        <v>96</v>
      </c>
      <c r="AG1021" s="72"/>
      <c r="AH1021" s="77" t="s">
        <v>69</v>
      </c>
      <c r="AI1021" s="76" t="s">
        <v>52</v>
      </c>
      <c r="AJ1021" s="76" t="s">
        <v>36</v>
      </c>
      <c r="AK1021" t="str">
        <f>_xlfn.CONCAT(PlayerList[[#This Row],[First Name]]," ",PlayerList[[#This Row],[Surname]])</f>
        <v>Elester Guttenbeil</v>
      </c>
      <c r="AM1021" s="71">
        <f>PlayerList[[#This Row],[Code]]*1</f>
        <v>19421</v>
      </c>
      <c r="AN1021" s="71" t="str">
        <f>VLOOKUP(PlayerList[[#This Row],[NZCF ID]],$AP$2:$AQ$3850,2,FALSE)</f>
        <v>M</v>
      </c>
      <c r="AP1021" s="71">
        <v>18585</v>
      </c>
      <c r="AQ1021" s="71" t="s">
        <v>45</v>
      </c>
    </row>
    <row r="1022" spans="13:43" x14ac:dyDescent="0.3">
      <c r="M1022" s="75">
        <v>22776</v>
      </c>
      <c r="N1022" s="72" t="s">
        <v>1471</v>
      </c>
      <c r="O1022" s="72" t="s">
        <v>1472</v>
      </c>
      <c r="P1022" s="73" t="s">
        <v>33</v>
      </c>
      <c r="Q1022" s="74">
        <v>2012</v>
      </c>
      <c r="R1022" s="73" t="s">
        <v>135</v>
      </c>
      <c r="S1022" s="72"/>
      <c r="T1022" s="77" t="s">
        <v>34</v>
      </c>
      <c r="U1022" s="76" t="s">
        <v>35</v>
      </c>
      <c r="V1022" s="77" t="s">
        <v>36</v>
      </c>
      <c r="W1022" s="77" t="s">
        <v>36</v>
      </c>
      <c r="X1022" s="77" t="s">
        <v>37</v>
      </c>
      <c r="Y1022" s="78" t="s">
        <v>38</v>
      </c>
      <c r="Z1022" s="72"/>
      <c r="AA1022" s="77">
        <v>777</v>
      </c>
      <c r="AB1022" s="76" t="s">
        <v>50</v>
      </c>
      <c r="AC1022" s="77" t="s">
        <v>36</v>
      </c>
      <c r="AD1022" s="77" t="s">
        <v>36</v>
      </c>
      <c r="AE1022" s="77">
        <v>7</v>
      </c>
      <c r="AF1022" s="78" t="s">
        <v>84</v>
      </c>
      <c r="AG1022" s="72"/>
      <c r="AH1022" s="77" t="s">
        <v>69</v>
      </c>
      <c r="AI1022" s="76" t="s">
        <v>52</v>
      </c>
      <c r="AJ1022" s="76" t="s">
        <v>36</v>
      </c>
      <c r="AK1022" t="str">
        <f>_xlfn.CONCAT(PlayerList[[#This Row],[First Name]]," ",PlayerList[[#This Row],[Surname]])</f>
        <v>Dokyun (Jack) Ha</v>
      </c>
      <c r="AM1022" s="71">
        <f>PlayerList[[#This Row],[Code]]*1</f>
        <v>22776</v>
      </c>
      <c r="AN1022" s="71" t="str">
        <f>VLOOKUP(PlayerList[[#This Row],[NZCF ID]],$AP$2:$AQ$3850,2,FALSE)</f>
        <v>M</v>
      </c>
      <c r="AP1022" s="71">
        <v>19421</v>
      </c>
      <c r="AQ1022" s="71" t="s">
        <v>29</v>
      </c>
    </row>
    <row r="1023" spans="13:43" x14ac:dyDescent="0.3">
      <c r="M1023" s="75">
        <v>20617</v>
      </c>
      <c r="N1023" s="72" t="s">
        <v>1471</v>
      </c>
      <c r="O1023" s="72" t="s">
        <v>1473</v>
      </c>
      <c r="P1023" s="73" t="s">
        <v>33</v>
      </c>
      <c r="Q1023" s="74">
        <v>2013</v>
      </c>
      <c r="R1023" s="73" t="s">
        <v>135</v>
      </c>
      <c r="S1023" s="72"/>
      <c r="T1023" s="77" t="s">
        <v>34</v>
      </c>
      <c r="U1023" s="76" t="s">
        <v>35</v>
      </c>
      <c r="V1023" s="77" t="s">
        <v>36</v>
      </c>
      <c r="W1023" s="77" t="s">
        <v>36</v>
      </c>
      <c r="X1023" s="77" t="s">
        <v>37</v>
      </c>
      <c r="Y1023" s="78" t="s">
        <v>38</v>
      </c>
      <c r="Z1023" s="72"/>
      <c r="AA1023" s="77">
        <v>959</v>
      </c>
      <c r="AB1023" s="76" t="s">
        <v>50</v>
      </c>
      <c r="AC1023" s="77" t="s">
        <v>36</v>
      </c>
      <c r="AD1023" s="77" t="s">
        <v>36</v>
      </c>
      <c r="AE1023" s="77">
        <v>6</v>
      </c>
      <c r="AF1023" s="78" t="s">
        <v>61</v>
      </c>
      <c r="AG1023" s="72"/>
      <c r="AH1023" s="77" t="s">
        <v>69</v>
      </c>
      <c r="AI1023" s="76" t="s">
        <v>52</v>
      </c>
      <c r="AJ1023" s="76" t="s">
        <v>36</v>
      </c>
      <c r="AK1023" t="str">
        <f>_xlfn.CONCAT(PlayerList[[#This Row],[First Name]]," ",PlayerList[[#This Row],[Surname]])</f>
        <v>Louis Ha</v>
      </c>
      <c r="AM1023" s="71">
        <f>PlayerList[[#This Row],[Code]]*1</f>
        <v>20617</v>
      </c>
      <c r="AN1023" s="71" t="str">
        <f>VLOOKUP(PlayerList[[#This Row],[NZCF ID]],$AP$2:$AQ$3850,2,FALSE)</f>
        <v>M</v>
      </c>
      <c r="AP1023" s="71">
        <v>22776</v>
      </c>
      <c r="AQ1023" s="71" t="s">
        <v>29</v>
      </c>
    </row>
    <row r="1024" spans="13:43" x14ac:dyDescent="0.3">
      <c r="M1024" s="75">
        <v>16235</v>
      </c>
      <c r="N1024" s="72" t="s">
        <v>1471</v>
      </c>
      <c r="O1024" s="72" t="s">
        <v>1474</v>
      </c>
      <c r="P1024" s="73" t="s">
        <v>74</v>
      </c>
      <c r="Q1024" s="74">
        <v>1972</v>
      </c>
      <c r="R1024" s="73" t="s">
        <v>35</v>
      </c>
      <c r="S1024" s="72"/>
      <c r="T1024" s="77">
        <v>1685</v>
      </c>
      <c r="U1024" s="76" t="s">
        <v>35</v>
      </c>
      <c r="V1024" s="77">
        <v>5</v>
      </c>
      <c r="W1024" s="77">
        <v>24</v>
      </c>
      <c r="X1024" s="77">
        <v>801</v>
      </c>
      <c r="Y1024" s="78" t="s">
        <v>4167</v>
      </c>
      <c r="Z1024" s="72"/>
      <c r="AA1024" s="77">
        <v>1353</v>
      </c>
      <c r="AB1024" s="76" t="s">
        <v>35</v>
      </c>
      <c r="AC1024" s="77">
        <v>2</v>
      </c>
      <c r="AD1024" s="77">
        <v>12</v>
      </c>
      <c r="AE1024" s="77">
        <v>401</v>
      </c>
      <c r="AF1024" s="78" t="s">
        <v>4167</v>
      </c>
      <c r="AG1024" s="72"/>
      <c r="AH1024" s="77">
        <v>12417246</v>
      </c>
      <c r="AI1024" s="76" t="s">
        <v>52</v>
      </c>
      <c r="AJ1024" s="76" t="s">
        <v>36</v>
      </c>
      <c r="AK1024" t="str">
        <f>_xlfn.CONCAT(PlayerList[[#This Row],[First Name]]," ",PlayerList[[#This Row],[Surname]])</f>
        <v>Timothy Huy Minh Ha</v>
      </c>
      <c r="AM1024" s="71">
        <f>PlayerList[[#This Row],[Code]]*1</f>
        <v>16235</v>
      </c>
      <c r="AN1024" s="71" t="str">
        <f>VLOOKUP(PlayerList[[#This Row],[NZCF ID]],$AP$2:$AQ$3850,2,FALSE)</f>
        <v>M</v>
      </c>
      <c r="AP1024" s="71">
        <v>20617</v>
      </c>
      <c r="AQ1024" s="71" t="s">
        <v>29</v>
      </c>
    </row>
    <row r="1025" spans="13:43" x14ac:dyDescent="0.3">
      <c r="M1025" s="75">
        <v>16260</v>
      </c>
      <c r="N1025" s="72" t="s">
        <v>1475</v>
      </c>
      <c r="O1025" s="72" t="s">
        <v>657</v>
      </c>
      <c r="P1025" s="73" t="s">
        <v>252</v>
      </c>
      <c r="Q1025" s="74">
        <v>1999</v>
      </c>
      <c r="R1025" s="73" t="s">
        <v>35</v>
      </c>
      <c r="S1025" s="72"/>
      <c r="T1025" s="77">
        <v>1519</v>
      </c>
      <c r="U1025" s="76" t="s">
        <v>35</v>
      </c>
      <c r="V1025" s="77">
        <v>1</v>
      </c>
      <c r="W1025" s="77">
        <v>8</v>
      </c>
      <c r="X1025" s="77">
        <v>163</v>
      </c>
      <c r="Y1025" s="78" t="s">
        <v>4167</v>
      </c>
      <c r="Z1025" s="72"/>
      <c r="AA1025" s="77">
        <v>1490</v>
      </c>
      <c r="AB1025" s="76" t="s">
        <v>35</v>
      </c>
      <c r="AC1025" s="77">
        <v>1</v>
      </c>
      <c r="AD1025" s="77">
        <v>4</v>
      </c>
      <c r="AE1025" s="77">
        <v>131</v>
      </c>
      <c r="AF1025" s="78" t="s">
        <v>4167</v>
      </c>
      <c r="AG1025" s="72"/>
      <c r="AH1025" s="77">
        <v>4308808</v>
      </c>
      <c r="AI1025" s="76" t="s">
        <v>52</v>
      </c>
      <c r="AJ1025" s="76" t="s">
        <v>36</v>
      </c>
      <c r="AK1025" t="str">
        <f>_xlfn.CONCAT(PlayerList[[#This Row],[First Name]]," ",PlayerList[[#This Row],[Surname]])</f>
        <v>Connor Hackney</v>
      </c>
      <c r="AM1025" s="71">
        <f>PlayerList[[#This Row],[Code]]*1</f>
        <v>16260</v>
      </c>
      <c r="AN1025" s="71" t="str">
        <f>VLOOKUP(PlayerList[[#This Row],[NZCF ID]],$AP$2:$AQ$3850,2,FALSE)</f>
        <v>M</v>
      </c>
      <c r="AP1025" s="71">
        <v>16235</v>
      </c>
      <c r="AQ1025" s="71" t="s">
        <v>29</v>
      </c>
    </row>
    <row r="1026" spans="13:43" x14ac:dyDescent="0.3">
      <c r="M1026" s="75">
        <v>12523</v>
      </c>
      <c r="N1026" s="72" t="s">
        <v>1475</v>
      </c>
      <c r="O1026" s="72" t="s">
        <v>1476</v>
      </c>
      <c r="P1026" s="73" t="s">
        <v>252</v>
      </c>
      <c r="Q1026" s="74">
        <v>1966</v>
      </c>
      <c r="R1026" s="73" t="s">
        <v>124</v>
      </c>
      <c r="S1026" s="72"/>
      <c r="T1026" s="77">
        <v>1757</v>
      </c>
      <c r="U1026" s="76" t="s">
        <v>35</v>
      </c>
      <c r="V1026" s="77">
        <v>1</v>
      </c>
      <c r="W1026" s="77">
        <v>8</v>
      </c>
      <c r="X1026" s="77">
        <v>309</v>
      </c>
      <c r="Y1026" s="78" t="s">
        <v>4167</v>
      </c>
      <c r="Z1026" s="72"/>
      <c r="AA1026" s="77">
        <v>1603</v>
      </c>
      <c r="AB1026" s="76" t="s">
        <v>35</v>
      </c>
      <c r="AC1026" s="77">
        <v>1</v>
      </c>
      <c r="AD1026" s="77">
        <v>6</v>
      </c>
      <c r="AE1026" s="77">
        <v>185</v>
      </c>
      <c r="AF1026" s="78" t="s">
        <v>4167</v>
      </c>
      <c r="AG1026" s="72"/>
      <c r="AH1026" s="77">
        <v>4308794</v>
      </c>
      <c r="AI1026" s="76" t="s">
        <v>52</v>
      </c>
      <c r="AJ1026" s="76" t="s">
        <v>36</v>
      </c>
      <c r="AK1026" t="str">
        <f>_xlfn.CONCAT(PlayerList[[#This Row],[First Name]]," ",PlayerList[[#This Row],[Surname]])</f>
        <v>Leyton Hackney</v>
      </c>
      <c r="AM1026" s="71">
        <f>PlayerList[[#This Row],[Code]]*1</f>
        <v>12523</v>
      </c>
      <c r="AN1026" s="71" t="str">
        <f>VLOOKUP(PlayerList[[#This Row],[NZCF ID]],$AP$2:$AQ$3850,2,FALSE)</f>
        <v>M</v>
      </c>
      <c r="AP1026" s="71">
        <v>16260</v>
      </c>
      <c r="AQ1026" s="71" t="s">
        <v>29</v>
      </c>
    </row>
    <row r="1027" spans="13:43" x14ac:dyDescent="0.3">
      <c r="M1027" s="75">
        <v>19674</v>
      </c>
      <c r="N1027" s="72" t="s">
        <v>1477</v>
      </c>
      <c r="O1027" s="72" t="s">
        <v>1478</v>
      </c>
      <c r="P1027" s="73" t="s">
        <v>49</v>
      </c>
      <c r="Q1027" s="74">
        <v>2009</v>
      </c>
      <c r="R1027" s="73" t="s">
        <v>135</v>
      </c>
      <c r="S1027" s="72"/>
      <c r="T1027" s="77" t="s">
        <v>34</v>
      </c>
      <c r="U1027" s="76" t="s">
        <v>35</v>
      </c>
      <c r="V1027" s="77" t="s">
        <v>36</v>
      </c>
      <c r="W1027" s="77" t="s">
        <v>36</v>
      </c>
      <c r="X1027" s="77" t="s">
        <v>37</v>
      </c>
      <c r="Y1027" s="78" t="s">
        <v>38</v>
      </c>
      <c r="Z1027" s="72"/>
      <c r="AA1027" s="77">
        <v>1251</v>
      </c>
      <c r="AB1027" s="76" t="s">
        <v>50</v>
      </c>
      <c r="AC1027" s="77" t="s">
        <v>36</v>
      </c>
      <c r="AD1027" s="77" t="s">
        <v>36</v>
      </c>
      <c r="AE1027" s="77">
        <v>6</v>
      </c>
      <c r="AF1027" s="78" t="s">
        <v>169</v>
      </c>
      <c r="AG1027" s="72"/>
      <c r="AH1027" s="77">
        <v>4325826</v>
      </c>
      <c r="AI1027" s="76" t="s">
        <v>52</v>
      </c>
      <c r="AJ1027" s="76" t="s">
        <v>36</v>
      </c>
      <c r="AK1027" t="str">
        <f>_xlfn.CONCAT(PlayerList[[#This Row],[First Name]]," ",PlayerList[[#This Row],[Surname]])</f>
        <v>Rayyan Hafiji</v>
      </c>
      <c r="AM1027" s="71">
        <f>PlayerList[[#This Row],[Code]]*1</f>
        <v>19674</v>
      </c>
      <c r="AN1027" s="71" t="str">
        <f>VLOOKUP(PlayerList[[#This Row],[NZCF ID]],$AP$2:$AQ$3850,2,FALSE)</f>
        <v>M</v>
      </c>
      <c r="AP1027" s="71">
        <v>12523</v>
      </c>
      <c r="AQ1027" s="71" t="s">
        <v>29</v>
      </c>
    </row>
    <row r="1028" spans="13:43" x14ac:dyDescent="0.3">
      <c r="M1028" s="75">
        <v>15070</v>
      </c>
      <c r="N1028" s="72" t="s">
        <v>1479</v>
      </c>
      <c r="O1028" s="72" t="s">
        <v>224</v>
      </c>
      <c r="P1028" s="73" t="s">
        <v>604</v>
      </c>
      <c r="Q1028" s="74">
        <v>1973</v>
      </c>
      <c r="R1028" s="73" t="s">
        <v>124</v>
      </c>
      <c r="S1028" s="72"/>
      <c r="T1028" s="77">
        <v>2328</v>
      </c>
      <c r="U1028" s="76" t="s">
        <v>35</v>
      </c>
      <c r="V1028" s="77" t="s">
        <v>36</v>
      </c>
      <c r="W1028" s="77" t="s">
        <v>36</v>
      </c>
      <c r="X1028" s="77">
        <v>717</v>
      </c>
      <c r="Y1028" s="78" t="s">
        <v>60</v>
      </c>
      <c r="Z1028" s="72"/>
      <c r="AA1028" s="77">
        <v>2297</v>
      </c>
      <c r="AB1028" s="76" t="s">
        <v>35</v>
      </c>
      <c r="AC1028" s="77" t="s">
        <v>36</v>
      </c>
      <c r="AD1028" s="77" t="s">
        <v>36</v>
      </c>
      <c r="AE1028" s="77">
        <v>460</v>
      </c>
      <c r="AF1028" s="78" t="s">
        <v>281</v>
      </c>
      <c r="AG1028" s="72"/>
      <c r="AH1028" s="77">
        <v>405647</v>
      </c>
      <c r="AI1028" s="76" t="s">
        <v>52</v>
      </c>
      <c r="AJ1028" s="76" t="s">
        <v>263</v>
      </c>
      <c r="AK1028" t="str">
        <f>_xlfn.CONCAT(PlayerList[[#This Row],[First Name]]," ",PlayerList[[#This Row],[Surname]])</f>
        <v>Ben Hague</v>
      </c>
      <c r="AM1028" s="71">
        <f>PlayerList[[#This Row],[Code]]*1</f>
        <v>15070</v>
      </c>
      <c r="AN1028" s="71" t="str">
        <f>VLOOKUP(PlayerList[[#This Row],[NZCF ID]],$AP$2:$AQ$3850,2,FALSE)</f>
        <v>M</v>
      </c>
      <c r="AP1028" s="71">
        <v>19674</v>
      </c>
      <c r="AQ1028" s="71" t="s">
        <v>29</v>
      </c>
    </row>
    <row r="1029" spans="13:43" x14ac:dyDescent="0.3">
      <c r="M1029" s="75">
        <v>19525</v>
      </c>
      <c r="N1029" s="72" t="s">
        <v>1480</v>
      </c>
      <c r="O1029" s="72" t="s">
        <v>1481</v>
      </c>
      <c r="P1029" s="73" t="s">
        <v>33</v>
      </c>
      <c r="Q1029" s="74">
        <v>2008</v>
      </c>
      <c r="R1029" s="73" t="s">
        <v>135</v>
      </c>
      <c r="S1029" s="72"/>
      <c r="T1029" s="77" t="s">
        <v>34</v>
      </c>
      <c r="U1029" s="76" t="s">
        <v>35</v>
      </c>
      <c r="V1029" s="77" t="s">
        <v>36</v>
      </c>
      <c r="W1029" s="77" t="s">
        <v>36</v>
      </c>
      <c r="X1029" s="77" t="s">
        <v>37</v>
      </c>
      <c r="Y1029" s="78" t="s">
        <v>38</v>
      </c>
      <c r="Z1029" s="72"/>
      <c r="AA1029" s="77">
        <v>1153</v>
      </c>
      <c r="AB1029" s="76" t="s">
        <v>50</v>
      </c>
      <c r="AC1029" s="77" t="s">
        <v>36</v>
      </c>
      <c r="AD1029" s="77" t="s">
        <v>36</v>
      </c>
      <c r="AE1029" s="77">
        <v>6</v>
      </c>
      <c r="AF1029" s="78" t="s">
        <v>96</v>
      </c>
      <c r="AG1029" s="72"/>
      <c r="AH1029" s="77">
        <v>4324234</v>
      </c>
      <c r="AI1029" s="76" t="s">
        <v>52</v>
      </c>
      <c r="AJ1029" s="76" t="s">
        <v>36</v>
      </c>
      <c r="AK1029" t="str">
        <f>_xlfn.CONCAT(PlayerList[[#This Row],[First Name]]," ",PlayerList[[#This Row],[Surname]])</f>
        <v>Kio Haines</v>
      </c>
      <c r="AM1029" s="71">
        <f>PlayerList[[#This Row],[Code]]*1</f>
        <v>19525</v>
      </c>
      <c r="AN1029" s="71" t="str">
        <f>VLOOKUP(PlayerList[[#This Row],[NZCF ID]],$AP$2:$AQ$3850,2,FALSE)</f>
        <v>M</v>
      </c>
      <c r="AP1029" s="71">
        <v>15070</v>
      </c>
      <c r="AQ1029" s="71" t="s">
        <v>29</v>
      </c>
    </row>
    <row r="1030" spans="13:43" x14ac:dyDescent="0.3">
      <c r="M1030" s="75">
        <v>10993</v>
      </c>
      <c r="N1030" s="72" t="s">
        <v>1482</v>
      </c>
      <c r="O1030" s="72" t="s">
        <v>1483</v>
      </c>
      <c r="P1030" s="73" t="s">
        <v>167</v>
      </c>
      <c r="Q1030" s="74">
        <v>1954</v>
      </c>
      <c r="R1030" s="73" t="s">
        <v>119</v>
      </c>
      <c r="S1030" s="72"/>
      <c r="T1030" s="77">
        <v>1749</v>
      </c>
      <c r="U1030" s="76" t="s">
        <v>35</v>
      </c>
      <c r="V1030" s="77" t="s">
        <v>36</v>
      </c>
      <c r="W1030" s="77" t="s">
        <v>36</v>
      </c>
      <c r="X1030" s="77">
        <v>753</v>
      </c>
      <c r="Y1030" s="78" t="s">
        <v>39</v>
      </c>
      <c r="Z1030" s="72"/>
      <c r="AA1030" s="77">
        <v>1656</v>
      </c>
      <c r="AB1030" s="76" t="s">
        <v>35</v>
      </c>
      <c r="AC1030" s="77" t="s">
        <v>36</v>
      </c>
      <c r="AD1030" s="77" t="s">
        <v>36</v>
      </c>
      <c r="AE1030" s="77">
        <v>583</v>
      </c>
      <c r="AF1030" s="78" t="s">
        <v>105</v>
      </c>
      <c r="AG1030" s="72"/>
      <c r="AH1030" s="77">
        <v>4300769</v>
      </c>
      <c r="AI1030" s="76" t="s">
        <v>52</v>
      </c>
      <c r="AJ1030" s="76" t="s">
        <v>36</v>
      </c>
      <c r="AK1030" t="str">
        <f>_xlfn.CONCAT(PlayerList[[#This Row],[First Name]]," ",PlayerList[[#This Row],[Surname]])</f>
        <v>Philip I Hair</v>
      </c>
      <c r="AM1030" s="71">
        <f>PlayerList[[#This Row],[Code]]*1</f>
        <v>10993</v>
      </c>
      <c r="AN1030" s="71" t="str">
        <f>VLOOKUP(PlayerList[[#This Row],[NZCF ID]],$AP$2:$AQ$3850,2,FALSE)</f>
        <v>M</v>
      </c>
      <c r="AP1030" s="71">
        <v>19525</v>
      </c>
      <c r="AQ1030" s="71" t="s">
        <v>29</v>
      </c>
    </row>
    <row r="1031" spans="13:43" x14ac:dyDescent="0.3">
      <c r="M1031" s="75">
        <v>20696</v>
      </c>
      <c r="N1031" s="72" t="s">
        <v>1484</v>
      </c>
      <c r="O1031" s="72" t="s">
        <v>224</v>
      </c>
      <c r="P1031" s="73" t="s">
        <v>354</v>
      </c>
      <c r="Q1031" s="74">
        <v>1999</v>
      </c>
      <c r="R1031" s="73" t="s">
        <v>35</v>
      </c>
      <c r="S1031" s="72"/>
      <c r="T1031" s="77">
        <v>1115</v>
      </c>
      <c r="U1031" s="76" t="s">
        <v>35</v>
      </c>
      <c r="V1031" s="77">
        <v>1</v>
      </c>
      <c r="W1031" s="77">
        <v>4</v>
      </c>
      <c r="X1031" s="77">
        <v>23</v>
      </c>
      <c r="Y1031" s="78" t="s">
        <v>4167</v>
      </c>
      <c r="Z1031" s="72"/>
      <c r="AA1031" s="77" t="s">
        <v>37</v>
      </c>
      <c r="AB1031" s="76" t="s">
        <v>35</v>
      </c>
      <c r="AC1031" s="77" t="s">
        <v>36</v>
      </c>
      <c r="AD1031" s="77" t="s">
        <v>36</v>
      </c>
      <c r="AE1031" s="77" t="s">
        <v>37</v>
      </c>
      <c r="AF1031" s="78" t="s">
        <v>38</v>
      </c>
      <c r="AG1031" s="72"/>
      <c r="AH1031" s="77">
        <v>4330030</v>
      </c>
      <c r="AI1031" s="76" t="s">
        <v>52</v>
      </c>
      <c r="AJ1031" s="76" t="s">
        <v>36</v>
      </c>
      <c r="AK1031" t="str">
        <f>_xlfn.CONCAT(PlayerList[[#This Row],[First Name]]," ",PlayerList[[#This Row],[Surname]])</f>
        <v>Ben Hall</v>
      </c>
      <c r="AM1031" s="71">
        <f>PlayerList[[#This Row],[Code]]*1</f>
        <v>20696</v>
      </c>
      <c r="AN1031" s="71" t="str">
        <f>VLOOKUP(PlayerList[[#This Row],[NZCF ID]],$AP$2:$AQ$3850,2,FALSE)</f>
        <v>M</v>
      </c>
      <c r="AP1031" s="71">
        <v>10993</v>
      </c>
      <c r="AQ1031" s="71" t="s">
        <v>29</v>
      </c>
    </row>
    <row r="1032" spans="13:43" x14ac:dyDescent="0.3">
      <c r="M1032" s="75">
        <v>11966</v>
      </c>
      <c r="N1032" s="72" t="s">
        <v>1484</v>
      </c>
      <c r="O1032" s="72" t="s">
        <v>1485</v>
      </c>
      <c r="P1032" s="73" t="s">
        <v>161</v>
      </c>
      <c r="Q1032" s="74">
        <v>1979</v>
      </c>
      <c r="R1032" s="73" t="s">
        <v>35</v>
      </c>
      <c r="S1032" s="72"/>
      <c r="T1032" s="77">
        <v>1791</v>
      </c>
      <c r="U1032" s="76" t="s">
        <v>35</v>
      </c>
      <c r="V1032" s="77" t="s">
        <v>36</v>
      </c>
      <c r="W1032" s="77" t="s">
        <v>36</v>
      </c>
      <c r="X1032" s="77">
        <v>472</v>
      </c>
      <c r="Y1032" s="78" t="s">
        <v>75</v>
      </c>
      <c r="Z1032" s="72"/>
      <c r="AA1032" s="77">
        <v>1762</v>
      </c>
      <c r="AB1032" s="76" t="s">
        <v>35</v>
      </c>
      <c r="AC1032" s="77" t="s">
        <v>36</v>
      </c>
      <c r="AD1032" s="77" t="s">
        <v>36</v>
      </c>
      <c r="AE1032" s="77">
        <v>72</v>
      </c>
      <c r="AF1032" s="78" t="s">
        <v>281</v>
      </c>
      <c r="AG1032" s="72"/>
      <c r="AH1032" s="77">
        <v>4301030</v>
      </c>
      <c r="AI1032" s="76" t="s">
        <v>52</v>
      </c>
      <c r="AJ1032" s="76" t="s">
        <v>36</v>
      </c>
      <c r="AK1032" t="str">
        <f>_xlfn.CONCAT(PlayerList[[#This Row],[First Name]]," ",PlayerList[[#This Row],[Surname]])</f>
        <v>Craig Hall</v>
      </c>
      <c r="AM1032" s="71">
        <f>PlayerList[[#This Row],[Code]]*1</f>
        <v>11966</v>
      </c>
      <c r="AN1032" s="71" t="str">
        <f>VLOOKUP(PlayerList[[#This Row],[NZCF ID]],$AP$2:$AQ$3850,2,FALSE)</f>
        <v>M</v>
      </c>
      <c r="AP1032" s="71">
        <v>20696</v>
      </c>
      <c r="AQ1032" s="71" t="s">
        <v>29</v>
      </c>
    </row>
    <row r="1033" spans="13:43" x14ac:dyDescent="0.3">
      <c r="M1033" s="75">
        <v>22887</v>
      </c>
      <c r="N1033" s="72" t="s">
        <v>1484</v>
      </c>
      <c r="O1033" s="72" t="s">
        <v>486</v>
      </c>
      <c r="P1033" s="73" t="s">
        <v>3204</v>
      </c>
      <c r="Q1033" s="74">
        <v>2003</v>
      </c>
      <c r="R1033" s="73" t="s">
        <v>35</v>
      </c>
      <c r="S1033" s="72"/>
      <c r="T1033" s="77">
        <v>1163</v>
      </c>
      <c r="U1033" s="76" t="s">
        <v>50</v>
      </c>
      <c r="V1033" s="77">
        <v>1</v>
      </c>
      <c r="W1033" s="77">
        <v>4</v>
      </c>
      <c r="X1033" s="77">
        <v>4</v>
      </c>
      <c r="Y1033" s="78" t="s">
        <v>4167</v>
      </c>
      <c r="Z1033" s="72"/>
      <c r="AA1033" s="77" t="s">
        <v>37</v>
      </c>
      <c r="AB1033" s="76" t="s">
        <v>35</v>
      </c>
      <c r="AC1033" s="77" t="s">
        <v>36</v>
      </c>
      <c r="AD1033" s="77" t="s">
        <v>36</v>
      </c>
      <c r="AE1033" s="77" t="s">
        <v>37</v>
      </c>
      <c r="AF1033" s="78" t="s">
        <v>38</v>
      </c>
      <c r="AG1033" s="72"/>
      <c r="AH1033" s="77" t="s">
        <v>69</v>
      </c>
      <c r="AI1033" s="76" t="s">
        <v>52</v>
      </c>
      <c r="AJ1033" s="76" t="s">
        <v>36</v>
      </c>
      <c r="AK1033" t="str">
        <f>_xlfn.CONCAT(PlayerList[[#This Row],[First Name]]," ",PlayerList[[#This Row],[Surname]])</f>
        <v>Harry Hall</v>
      </c>
      <c r="AM1033" s="71">
        <f>PlayerList[[#This Row],[Code]]*1</f>
        <v>22887</v>
      </c>
      <c r="AN1033" s="71" t="str">
        <f>VLOOKUP(PlayerList[[#This Row],[NZCF ID]],$AP$2:$AQ$3850,2,FALSE)</f>
        <v>M</v>
      </c>
      <c r="AP1033" s="71">
        <v>11966</v>
      </c>
      <c r="AQ1033" s="71" t="s">
        <v>29</v>
      </c>
    </row>
    <row r="1034" spans="13:43" x14ac:dyDescent="0.3">
      <c r="M1034" s="75">
        <v>21143</v>
      </c>
      <c r="N1034" s="72" t="s">
        <v>1484</v>
      </c>
      <c r="O1034" s="72" t="s">
        <v>139</v>
      </c>
      <c r="P1034" s="73" t="s">
        <v>83</v>
      </c>
      <c r="Q1034" s="74">
        <v>1995</v>
      </c>
      <c r="R1034" s="73" t="s">
        <v>35</v>
      </c>
      <c r="S1034" s="72"/>
      <c r="T1034" s="77">
        <v>844</v>
      </c>
      <c r="U1034" s="76" t="s">
        <v>50</v>
      </c>
      <c r="V1034" s="77" t="s">
        <v>36</v>
      </c>
      <c r="W1034" s="77" t="s">
        <v>36</v>
      </c>
      <c r="X1034" s="77">
        <v>4</v>
      </c>
      <c r="Y1034" s="78" t="s">
        <v>84</v>
      </c>
      <c r="Z1034" s="72"/>
      <c r="AA1034" s="77" t="s">
        <v>37</v>
      </c>
      <c r="AB1034" s="76" t="s">
        <v>35</v>
      </c>
      <c r="AC1034" s="77" t="s">
        <v>36</v>
      </c>
      <c r="AD1034" s="77" t="s">
        <v>36</v>
      </c>
      <c r="AE1034" s="77" t="s">
        <v>37</v>
      </c>
      <c r="AF1034" s="78" t="s">
        <v>38</v>
      </c>
      <c r="AG1034" s="72"/>
      <c r="AH1034" s="77" t="s">
        <v>69</v>
      </c>
      <c r="AI1034" s="76" t="s">
        <v>52</v>
      </c>
      <c r="AJ1034" s="76" t="s">
        <v>36</v>
      </c>
      <c r="AK1034" t="str">
        <f>_xlfn.CONCAT(PlayerList[[#This Row],[First Name]]," ",PlayerList[[#This Row],[Surname]])</f>
        <v>James Hall</v>
      </c>
      <c r="AM1034" s="71">
        <f>PlayerList[[#This Row],[Code]]*1</f>
        <v>21143</v>
      </c>
      <c r="AN1034" s="71" t="str">
        <f>VLOOKUP(PlayerList[[#This Row],[NZCF ID]],$AP$2:$AQ$3850,2,FALSE)</f>
        <v>M</v>
      </c>
      <c r="AP1034" s="71">
        <v>22887</v>
      </c>
      <c r="AQ1034" s="71" t="s">
        <v>29</v>
      </c>
    </row>
    <row r="1035" spans="13:43" x14ac:dyDescent="0.3">
      <c r="M1035" s="75">
        <v>15212</v>
      </c>
      <c r="N1035" s="72" t="s">
        <v>1484</v>
      </c>
      <c r="O1035" s="72" t="s">
        <v>1487</v>
      </c>
      <c r="P1035" s="73" t="s">
        <v>33</v>
      </c>
      <c r="Q1035" s="74">
        <v>1959</v>
      </c>
      <c r="R1035" s="73" t="s">
        <v>119</v>
      </c>
      <c r="S1035" s="72"/>
      <c r="T1035" s="77">
        <v>1417</v>
      </c>
      <c r="U1035" s="76" t="s">
        <v>50</v>
      </c>
      <c r="V1035" s="77" t="s">
        <v>36</v>
      </c>
      <c r="W1035" s="77" t="s">
        <v>36</v>
      </c>
      <c r="X1035" s="77">
        <v>16</v>
      </c>
      <c r="Y1035" s="78" t="s">
        <v>60</v>
      </c>
      <c r="Z1035" s="72"/>
      <c r="AA1035" s="77" t="s">
        <v>37</v>
      </c>
      <c r="AB1035" s="76" t="s">
        <v>35</v>
      </c>
      <c r="AC1035" s="77" t="s">
        <v>36</v>
      </c>
      <c r="AD1035" s="77" t="s">
        <v>36</v>
      </c>
      <c r="AE1035" s="77" t="s">
        <v>37</v>
      </c>
      <c r="AF1035" s="78" t="s">
        <v>38</v>
      </c>
      <c r="AG1035" s="72"/>
      <c r="AH1035" s="77">
        <v>4331109</v>
      </c>
      <c r="AI1035" s="76" t="s">
        <v>52</v>
      </c>
      <c r="AJ1035" s="76" t="s">
        <v>36</v>
      </c>
      <c r="AK1035" t="str">
        <f>_xlfn.CONCAT(PlayerList[[#This Row],[First Name]]," ",PlayerList[[#This Row],[Surname]])</f>
        <v>John Robert Hall</v>
      </c>
      <c r="AM1035" s="71">
        <f>PlayerList[[#This Row],[Code]]*1</f>
        <v>15212</v>
      </c>
      <c r="AN1035" s="71" t="str">
        <f>VLOOKUP(PlayerList[[#This Row],[NZCF ID]],$AP$2:$AQ$3850,2,FALSE)</f>
        <v>M</v>
      </c>
      <c r="AP1035" s="71">
        <v>21143</v>
      </c>
      <c r="AQ1035" s="71" t="s">
        <v>29</v>
      </c>
    </row>
    <row r="1036" spans="13:43" x14ac:dyDescent="0.3">
      <c r="M1036" s="75">
        <v>19961</v>
      </c>
      <c r="N1036" s="72" t="s">
        <v>1484</v>
      </c>
      <c r="O1036" s="72" t="s">
        <v>146</v>
      </c>
      <c r="P1036" s="73" t="s">
        <v>33</v>
      </c>
      <c r="Q1036" s="74">
        <v>2008</v>
      </c>
      <c r="R1036" s="73" t="s">
        <v>135</v>
      </c>
      <c r="S1036" s="72"/>
      <c r="T1036" s="77" t="s">
        <v>34</v>
      </c>
      <c r="U1036" s="76" t="s">
        <v>35</v>
      </c>
      <c r="V1036" s="77" t="s">
        <v>36</v>
      </c>
      <c r="W1036" s="77" t="s">
        <v>36</v>
      </c>
      <c r="X1036" s="77" t="s">
        <v>37</v>
      </c>
      <c r="Y1036" s="78" t="s">
        <v>38</v>
      </c>
      <c r="Z1036" s="72"/>
      <c r="AA1036" s="77">
        <v>1213</v>
      </c>
      <c r="AB1036" s="76" t="s">
        <v>50</v>
      </c>
      <c r="AC1036" s="77" t="s">
        <v>36</v>
      </c>
      <c r="AD1036" s="77" t="s">
        <v>36</v>
      </c>
      <c r="AE1036" s="77">
        <v>6</v>
      </c>
      <c r="AF1036" s="78" t="s">
        <v>169</v>
      </c>
      <c r="AG1036" s="72"/>
      <c r="AH1036" s="77">
        <v>4325982</v>
      </c>
      <c r="AI1036" s="76" t="s">
        <v>52</v>
      </c>
      <c r="AJ1036" s="76" t="s">
        <v>36</v>
      </c>
      <c r="AK1036" t="str">
        <f>_xlfn.CONCAT(PlayerList[[#This Row],[First Name]]," ",PlayerList[[#This Row],[Surname]])</f>
        <v>Kyle Hall</v>
      </c>
      <c r="AM1036" s="71">
        <f>PlayerList[[#This Row],[Code]]*1</f>
        <v>19961</v>
      </c>
      <c r="AN1036" s="71" t="str">
        <f>VLOOKUP(PlayerList[[#This Row],[NZCF ID]],$AP$2:$AQ$3850,2,FALSE)</f>
        <v>M</v>
      </c>
      <c r="AP1036" s="71">
        <v>15212</v>
      </c>
      <c r="AQ1036" s="71" t="s">
        <v>29</v>
      </c>
    </row>
    <row r="1037" spans="13:43" x14ac:dyDescent="0.3">
      <c r="M1037" s="75">
        <v>19982</v>
      </c>
      <c r="N1037" s="72" t="s">
        <v>1484</v>
      </c>
      <c r="O1037" s="72" t="s">
        <v>189</v>
      </c>
      <c r="P1037" s="73" t="s">
        <v>33</v>
      </c>
      <c r="Q1037" s="74">
        <v>2004</v>
      </c>
      <c r="R1037" s="73" t="s">
        <v>35</v>
      </c>
      <c r="S1037" s="72"/>
      <c r="T1037" s="77" t="s">
        <v>34</v>
      </c>
      <c r="U1037" s="76" t="s">
        <v>35</v>
      </c>
      <c r="V1037" s="77" t="s">
        <v>36</v>
      </c>
      <c r="W1037" s="77" t="s">
        <v>36</v>
      </c>
      <c r="X1037" s="77" t="s">
        <v>37</v>
      </c>
      <c r="Y1037" s="78" t="s">
        <v>38</v>
      </c>
      <c r="Z1037" s="72"/>
      <c r="AA1037" s="77">
        <v>1173</v>
      </c>
      <c r="AB1037" s="76" t="s">
        <v>50</v>
      </c>
      <c r="AC1037" s="77" t="s">
        <v>36</v>
      </c>
      <c r="AD1037" s="77" t="s">
        <v>36</v>
      </c>
      <c r="AE1037" s="77">
        <v>6</v>
      </c>
      <c r="AF1037" s="78" t="s">
        <v>281</v>
      </c>
      <c r="AG1037" s="72"/>
      <c r="AH1037" s="77">
        <v>4325494</v>
      </c>
      <c r="AI1037" s="76" t="s">
        <v>52</v>
      </c>
      <c r="AJ1037" s="76" t="s">
        <v>36</v>
      </c>
      <c r="AK1037" t="str">
        <f>_xlfn.CONCAT(PlayerList[[#This Row],[First Name]]," ",PlayerList[[#This Row],[Surname]])</f>
        <v>Liam Hall</v>
      </c>
      <c r="AM1037" s="71">
        <f>PlayerList[[#This Row],[Code]]*1</f>
        <v>19982</v>
      </c>
      <c r="AN1037" s="71" t="str">
        <f>VLOOKUP(PlayerList[[#This Row],[NZCF ID]],$AP$2:$AQ$3850,2,FALSE)</f>
        <v>M</v>
      </c>
      <c r="AP1037" s="71">
        <v>19961</v>
      </c>
      <c r="AQ1037" s="71" t="s">
        <v>29</v>
      </c>
    </row>
    <row r="1038" spans="13:43" x14ac:dyDescent="0.3">
      <c r="M1038" s="75">
        <v>10574</v>
      </c>
      <c r="N1038" s="72" t="s">
        <v>1484</v>
      </c>
      <c r="O1038" s="72" t="s">
        <v>599</v>
      </c>
      <c r="P1038" s="73" t="s">
        <v>33</v>
      </c>
      <c r="Q1038" s="74">
        <v>1964</v>
      </c>
      <c r="R1038" s="73" t="s">
        <v>124</v>
      </c>
      <c r="S1038" s="72"/>
      <c r="T1038" s="77" t="s">
        <v>34</v>
      </c>
      <c r="U1038" s="76" t="s">
        <v>35</v>
      </c>
      <c r="V1038" s="77" t="s">
        <v>36</v>
      </c>
      <c r="W1038" s="77" t="s">
        <v>36</v>
      </c>
      <c r="X1038" s="77" t="s">
        <v>37</v>
      </c>
      <c r="Y1038" s="78" t="s">
        <v>38</v>
      </c>
      <c r="Z1038" s="72"/>
      <c r="AA1038" s="77">
        <v>1697</v>
      </c>
      <c r="AB1038" s="76" t="s">
        <v>50</v>
      </c>
      <c r="AC1038" s="77" t="s">
        <v>36</v>
      </c>
      <c r="AD1038" s="77" t="s">
        <v>36</v>
      </c>
      <c r="AE1038" s="77">
        <v>6</v>
      </c>
      <c r="AF1038" s="78" t="s">
        <v>105</v>
      </c>
      <c r="AG1038" s="72"/>
      <c r="AH1038" s="77" t="s">
        <v>69</v>
      </c>
      <c r="AI1038" s="76" t="s">
        <v>52</v>
      </c>
      <c r="AJ1038" s="76" t="s">
        <v>36</v>
      </c>
      <c r="AK1038" t="str">
        <f>_xlfn.CONCAT(PlayerList[[#This Row],[First Name]]," ",PlayerList[[#This Row],[Surname]])</f>
        <v>Mark Hall</v>
      </c>
      <c r="AM1038" s="71">
        <f>PlayerList[[#This Row],[Code]]*1</f>
        <v>10574</v>
      </c>
      <c r="AN1038" s="71" t="str">
        <f>VLOOKUP(PlayerList[[#This Row],[NZCF ID]],$AP$2:$AQ$3850,2,FALSE)</f>
        <v>M</v>
      </c>
      <c r="AP1038" s="71">
        <v>19982</v>
      </c>
      <c r="AQ1038" s="71" t="s">
        <v>29</v>
      </c>
    </row>
    <row r="1039" spans="13:43" x14ac:dyDescent="0.3">
      <c r="M1039" s="75">
        <v>16202</v>
      </c>
      <c r="N1039" s="72" t="s">
        <v>1484</v>
      </c>
      <c r="O1039" s="72" t="s">
        <v>504</v>
      </c>
      <c r="P1039" s="73" t="s">
        <v>83</v>
      </c>
      <c r="Q1039" s="74">
        <v>1997</v>
      </c>
      <c r="R1039" s="73" t="s">
        <v>35</v>
      </c>
      <c r="S1039" s="72"/>
      <c r="T1039" s="77">
        <v>1740</v>
      </c>
      <c r="U1039" s="76" t="s">
        <v>35</v>
      </c>
      <c r="V1039" s="77" t="s">
        <v>36</v>
      </c>
      <c r="W1039" s="77" t="s">
        <v>36</v>
      </c>
      <c r="X1039" s="77">
        <v>132</v>
      </c>
      <c r="Y1039" s="78" t="s">
        <v>96</v>
      </c>
      <c r="Z1039" s="72"/>
      <c r="AA1039" s="77">
        <v>1664</v>
      </c>
      <c r="AB1039" s="76" t="s">
        <v>35</v>
      </c>
      <c r="AC1039" s="77" t="s">
        <v>36</v>
      </c>
      <c r="AD1039" s="77" t="s">
        <v>36</v>
      </c>
      <c r="AE1039" s="77">
        <v>84</v>
      </c>
      <c r="AF1039" s="78" t="s">
        <v>154</v>
      </c>
      <c r="AG1039" s="72"/>
      <c r="AH1039" s="77">
        <v>4306821</v>
      </c>
      <c r="AI1039" s="76" t="s">
        <v>52</v>
      </c>
      <c r="AJ1039" s="76" t="s">
        <v>36</v>
      </c>
      <c r="AK1039" t="str">
        <f>_xlfn.CONCAT(PlayerList[[#This Row],[First Name]]," ",PlayerList[[#This Row],[Surname]])</f>
        <v>Nathan Hall</v>
      </c>
      <c r="AM1039" s="71">
        <f>PlayerList[[#This Row],[Code]]*1</f>
        <v>16202</v>
      </c>
      <c r="AN1039" s="71" t="str">
        <f>VLOOKUP(PlayerList[[#This Row],[NZCF ID]],$AP$2:$AQ$3850,2,FALSE)</f>
        <v>M</v>
      </c>
      <c r="AP1039" s="71">
        <v>10574</v>
      </c>
      <c r="AQ1039" s="71" t="s">
        <v>29</v>
      </c>
    </row>
    <row r="1040" spans="13:43" x14ac:dyDescent="0.3">
      <c r="M1040" s="75">
        <v>17125</v>
      </c>
      <c r="N1040" s="72" t="s">
        <v>1484</v>
      </c>
      <c r="O1040" s="72" t="s">
        <v>1488</v>
      </c>
      <c r="P1040" s="73" t="s">
        <v>252</v>
      </c>
      <c r="Q1040" s="74">
        <v>1982</v>
      </c>
      <c r="R1040" s="73" t="s">
        <v>35</v>
      </c>
      <c r="S1040" s="72"/>
      <c r="T1040" s="77">
        <v>1450</v>
      </c>
      <c r="U1040" s="76" t="s">
        <v>35</v>
      </c>
      <c r="V1040" s="77" t="s">
        <v>36</v>
      </c>
      <c r="W1040" s="77" t="s">
        <v>36</v>
      </c>
      <c r="X1040" s="77">
        <v>30</v>
      </c>
      <c r="Y1040" s="78" t="s">
        <v>825</v>
      </c>
      <c r="Z1040" s="72"/>
      <c r="AA1040" s="77">
        <v>1318</v>
      </c>
      <c r="AB1040" s="76" t="s">
        <v>50</v>
      </c>
      <c r="AC1040" s="77" t="s">
        <v>36</v>
      </c>
      <c r="AD1040" s="77" t="s">
        <v>36</v>
      </c>
      <c r="AE1040" s="77">
        <v>14</v>
      </c>
      <c r="AF1040" s="78" t="s">
        <v>219</v>
      </c>
      <c r="AG1040" s="72"/>
      <c r="AH1040" s="77" t="s">
        <v>69</v>
      </c>
      <c r="AI1040" s="76" t="s">
        <v>52</v>
      </c>
      <c r="AJ1040" s="76" t="s">
        <v>36</v>
      </c>
      <c r="AK1040" t="str">
        <f>_xlfn.CONCAT(PlayerList[[#This Row],[First Name]]," ",PlayerList[[#This Row],[Surname]])</f>
        <v>Rosjier Hall</v>
      </c>
      <c r="AM1040" s="71">
        <f>PlayerList[[#This Row],[Code]]*1</f>
        <v>17125</v>
      </c>
      <c r="AN1040" s="71" t="str">
        <f>VLOOKUP(PlayerList[[#This Row],[NZCF ID]],$AP$2:$AQ$3850,2,FALSE)</f>
        <v>M</v>
      </c>
      <c r="AP1040" s="71">
        <v>16202</v>
      </c>
      <c r="AQ1040" s="71" t="s">
        <v>29</v>
      </c>
    </row>
    <row r="1041" spans="13:43" x14ac:dyDescent="0.3">
      <c r="M1041" s="75">
        <v>17764</v>
      </c>
      <c r="N1041" s="72" t="s">
        <v>1484</v>
      </c>
      <c r="O1041" s="72" t="s">
        <v>1489</v>
      </c>
      <c r="P1041" s="73" t="s">
        <v>115</v>
      </c>
      <c r="Q1041" s="74">
        <v>2002</v>
      </c>
      <c r="R1041" s="73" t="s">
        <v>35</v>
      </c>
      <c r="S1041" s="72"/>
      <c r="T1041" s="77">
        <v>1358</v>
      </c>
      <c r="U1041" s="76" t="s">
        <v>50</v>
      </c>
      <c r="V1041" s="77" t="s">
        <v>36</v>
      </c>
      <c r="W1041" s="77" t="s">
        <v>36</v>
      </c>
      <c r="X1041" s="77">
        <v>4</v>
      </c>
      <c r="Y1041" s="78" t="s">
        <v>105</v>
      </c>
      <c r="Z1041" s="72"/>
      <c r="AA1041" s="77" t="s">
        <v>37</v>
      </c>
      <c r="AB1041" s="76" t="s">
        <v>35</v>
      </c>
      <c r="AC1041" s="77" t="s">
        <v>36</v>
      </c>
      <c r="AD1041" s="77" t="s">
        <v>36</v>
      </c>
      <c r="AE1041" s="77" t="s">
        <v>37</v>
      </c>
      <c r="AF1041" s="78" t="s">
        <v>38</v>
      </c>
      <c r="AG1041" s="72"/>
      <c r="AH1041" s="77" t="s">
        <v>69</v>
      </c>
      <c r="AI1041" s="76" t="s">
        <v>52</v>
      </c>
      <c r="AJ1041" s="76" t="s">
        <v>36</v>
      </c>
      <c r="AK1041" t="str">
        <f>_xlfn.CONCAT(PlayerList[[#This Row],[First Name]]," ",PlayerList[[#This Row],[Surname]])</f>
        <v>Thomas E Hall</v>
      </c>
      <c r="AM1041" s="71">
        <f>PlayerList[[#This Row],[Code]]*1</f>
        <v>17764</v>
      </c>
      <c r="AN1041" s="71" t="str">
        <f>VLOOKUP(PlayerList[[#This Row],[NZCF ID]],$AP$2:$AQ$3850,2,FALSE)</f>
        <v>M</v>
      </c>
      <c r="AP1041" s="71">
        <v>17125</v>
      </c>
      <c r="AQ1041" s="71" t="s">
        <v>29</v>
      </c>
    </row>
    <row r="1042" spans="13:43" x14ac:dyDescent="0.3">
      <c r="M1042" s="75">
        <v>19386</v>
      </c>
      <c r="N1042" s="72" t="s">
        <v>1490</v>
      </c>
      <c r="O1042" s="72" t="s">
        <v>1491</v>
      </c>
      <c r="P1042" s="73" t="s">
        <v>33</v>
      </c>
      <c r="Q1042" s="74">
        <v>2010</v>
      </c>
      <c r="R1042" s="73" t="s">
        <v>135</v>
      </c>
      <c r="S1042" s="72"/>
      <c r="T1042" s="77" t="s">
        <v>34</v>
      </c>
      <c r="U1042" s="76" t="s">
        <v>35</v>
      </c>
      <c r="V1042" s="77" t="s">
        <v>36</v>
      </c>
      <c r="W1042" s="77" t="s">
        <v>36</v>
      </c>
      <c r="X1042" s="77" t="s">
        <v>37</v>
      </c>
      <c r="Y1042" s="78" t="s">
        <v>38</v>
      </c>
      <c r="Z1042" s="72"/>
      <c r="AA1042" s="77">
        <v>400</v>
      </c>
      <c r="AB1042" s="76" t="s">
        <v>50</v>
      </c>
      <c r="AC1042" s="77" t="s">
        <v>36</v>
      </c>
      <c r="AD1042" s="77" t="s">
        <v>36</v>
      </c>
      <c r="AE1042" s="77">
        <v>6</v>
      </c>
      <c r="AF1042" s="78" t="s">
        <v>96</v>
      </c>
      <c r="AG1042" s="72"/>
      <c r="AH1042" s="77" t="s">
        <v>69</v>
      </c>
      <c r="AI1042" s="76" t="s">
        <v>52</v>
      </c>
      <c r="AJ1042" s="76" t="s">
        <v>36</v>
      </c>
      <c r="AK1042" t="str">
        <f>_xlfn.CONCAT(PlayerList[[#This Row],[First Name]]," ",PlayerList[[#This Row],[Surname]])</f>
        <v>Nikatai Halligan</v>
      </c>
      <c r="AM1042" s="71">
        <f>PlayerList[[#This Row],[Code]]*1</f>
        <v>19386</v>
      </c>
      <c r="AN1042" s="71" t="str">
        <f>VLOOKUP(PlayerList[[#This Row],[NZCF ID]],$AP$2:$AQ$3850,2,FALSE)</f>
        <v>M</v>
      </c>
      <c r="AP1042" s="71">
        <v>17764</v>
      </c>
      <c r="AQ1042" s="71" t="s">
        <v>29</v>
      </c>
    </row>
    <row r="1043" spans="13:43" x14ac:dyDescent="0.3">
      <c r="M1043" s="75">
        <v>17362</v>
      </c>
      <c r="N1043" s="72" t="s">
        <v>1492</v>
      </c>
      <c r="O1043" s="72" t="s">
        <v>1493</v>
      </c>
      <c r="P1043" s="73" t="s">
        <v>252</v>
      </c>
      <c r="Q1043" s="74">
        <v>1973</v>
      </c>
      <c r="R1043" s="73" t="s">
        <v>124</v>
      </c>
      <c r="S1043" s="72"/>
      <c r="T1043" s="77">
        <v>1707</v>
      </c>
      <c r="U1043" s="76" t="s">
        <v>35</v>
      </c>
      <c r="V1043" s="77" t="s">
        <v>36</v>
      </c>
      <c r="W1043" s="77" t="s">
        <v>36</v>
      </c>
      <c r="X1043" s="77">
        <v>32</v>
      </c>
      <c r="Y1043" s="78" t="s">
        <v>281</v>
      </c>
      <c r="Z1043" s="72"/>
      <c r="AA1043" s="77">
        <v>1572</v>
      </c>
      <c r="AB1043" s="76" t="s">
        <v>35</v>
      </c>
      <c r="AC1043" s="77" t="s">
        <v>36</v>
      </c>
      <c r="AD1043" s="77" t="s">
        <v>36</v>
      </c>
      <c r="AE1043" s="77">
        <v>41</v>
      </c>
      <c r="AF1043" s="78" t="s">
        <v>169</v>
      </c>
      <c r="AG1043" s="72"/>
      <c r="AH1043" s="77">
        <v>4313119</v>
      </c>
      <c r="AI1043" s="76" t="s">
        <v>52</v>
      </c>
      <c r="AJ1043" s="76" t="s">
        <v>36</v>
      </c>
      <c r="AK1043" t="str">
        <f>_xlfn.CONCAT(PlayerList[[#This Row],[First Name]]," ",PlayerList[[#This Row],[Surname]])</f>
        <v>Ronald Hamalala</v>
      </c>
      <c r="AM1043" s="71">
        <f>PlayerList[[#This Row],[Code]]*1</f>
        <v>17362</v>
      </c>
      <c r="AN1043" s="71" t="str">
        <f>VLOOKUP(PlayerList[[#This Row],[NZCF ID]],$AP$2:$AQ$3850,2,FALSE)</f>
        <v>M</v>
      </c>
      <c r="AP1043" s="71">
        <v>19386</v>
      </c>
      <c r="AQ1043" s="71" t="s">
        <v>29</v>
      </c>
    </row>
    <row r="1044" spans="13:43" x14ac:dyDescent="0.3">
      <c r="M1044" s="75">
        <v>19582</v>
      </c>
      <c r="N1044" s="72" t="s">
        <v>1494</v>
      </c>
      <c r="O1044" s="72" t="s">
        <v>883</v>
      </c>
      <c r="P1044" s="73" t="s">
        <v>33</v>
      </c>
      <c r="Q1044" s="74">
        <v>2009</v>
      </c>
      <c r="R1044" s="73" t="s">
        <v>135</v>
      </c>
      <c r="S1044" s="72"/>
      <c r="T1044" s="77" t="s">
        <v>34</v>
      </c>
      <c r="U1044" s="76" t="s">
        <v>35</v>
      </c>
      <c r="V1044" s="77" t="s">
        <v>36</v>
      </c>
      <c r="W1044" s="77" t="s">
        <v>36</v>
      </c>
      <c r="X1044" s="77" t="s">
        <v>37</v>
      </c>
      <c r="Y1044" s="78" t="s">
        <v>38</v>
      </c>
      <c r="Z1044" s="72"/>
      <c r="AA1044" s="77">
        <v>728</v>
      </c>
      <c r="AB1044" s="76" t="s">
        <v>50</v>
      </c>
      <c r="AC1044" s="77" t="s">
        <v>36</v>
      </c>
      <c r="AD1044" s="77" t="s">
        <v>36</v>
      </c>
      <c r="AE1044" s="77">
        <v>6</v>
      </c>
      <c r="AF1044" s="78" t="s">
        <v>281</v>
      </c>
      <c r="AG1044" s="72"/>
      <c r="AH1044" s="77">
        <v>4324544</v>
      </c>
      <c r="AI1044" s="76" t="s">
        <v>52</v>
      </c>
      <c r="AJ1044" s="76" t="s">
        <v>36</v>
      </c>
      <c r="AK1044" t="str">
        <f>_xlfn.CONCAT(PlayerList[[#This Row],[First Name]]," ",PlayerList[[#This Row],[Surname]])</f>
        <v>Cortez Hamblyn</v>
      </c>
      <c r="AM1044" s="71">
        <f>PlayerList[[#This Row],[Code]]*1</f>
        <v>19582</v>
      </c>
      <c r="AN1044" s="71" t="str">
        <f>VLOOKUP(PlayerList[[#This Row],[NZCF ID]],$AP$2:$AQ$3850,2,FALSE)</f>
        <v>M</v>
      </c>
      <c r="AP1044" s="71">
        <v>17362</v>
      </c>
      <c r="AQ1044" s="71" t="s">
        <v>29</v>
      </c>
    </row>
    <row r="1045" spans="13:43" x14ac:dyDescent="0.3">
      <c r="M1045" s="75">
        <v>20012</v>
      </c>
      <c r="N1045" s="72" t="s">
        <v>1495</v>
      </c>
      <c r="O1045" s="72" t="s">
        <v>1496</v>
      </c>
      <c r="P1045" s="73" t="s">
        <v>335</v>
      </c>
      <c r="Q1045" s="74">
        <v>2011</v>
      </c>
      <c r="R1045" s="73" t="s">
        <v>135</v>
      </c>
      <c r="S1045" s="72"/>
      <c r="T1045" s="77">
        <v>1268</v>
      </c>
      <c r="U1045" s="76" t="s">
        <v>50</v>
      </c>
      <c r="V1045" s="77" t="s">
        <v>36</v>
      </c>
      <c r="W1045" s="77" t="s">
        <v>36</v>
      </c>
      <c r="X1045" s="77">
        <v>4</v>
      </c>
      <c r="Y1045" s="78" t="s">
        <v>169</v>
      </c>
      <c r="Z1045" s="72"/>
      <c r="AA1045" s="77" t="s">
        <v>37</v>
      </c>
      <c r="AB1045" s="76" t="s">
        <v>35</v>
      </c>
      <c r="AC1045" s="77" t="s">
        <v>36</v>
      </c>
      <c r="AD1045" s="77" t="s">
        <v>36</v>
      </c>
      <c r="AE1045" s="77" t="s">
        <v>37</v>
      </c>
      <c r="AF1045" s="78" t="s">
        <v>38</v>
      </c>
      <c r="AG1045" s="72"/>
      <c r="AH1045" s="77" t="s">
        <v>69</v>
      </c>
      <c r="AI1045" s="76" t="s">
        <v>52</v>
      </c>
      <c r="AJ1045" s="76" t="s">
        <v>36</v>
      </c>
      <c r="AK1045" t="str">
        <f>_xlfn.CONCAT(PlayerList[[#This Row],[First Name]]," ",PlayerList[[#This Row],[Surname]])</f>
        <v>Muhammed Hamdaan</v>
      </c>
      <c r="AM1045" s="71">
        <f>PlayerList[[#This Row],[Code]]*1</f>
        <v>20012</v>
      </c>
      <c r="AN1045" s="71" t="str">
        <f>VLOOKUP(PlayerList[[#This Row],[NZCF ID]],$AP$2:$AQ$3850,2,FALSE)</f>
        <v>M</v>
      </c>
      <c r="AP1045" s="71">
        <v>19582</v>
      </c>
      <c r="AQ1045" s="71" t="s">
        <v>29</v>
      </c>
    </row>
    <row r="1046" spans="13:43" x14ac:dyDescent="0.3">
      <c r="M1046" s="75">
        <v>21032</v>
      </c>
      <c r="N1046" s="72" t="s">
        <v>1497</v>
      </c>
      <c r="O1046" s="72" t="s">
        <v>1498</v>
      </c>
      <c r="P1046" s="73" t="s">
        <v>33</v>
      </c>
      <c r="Q1046" s="74">
        <v>2010</v>
      </c>
      <c r="R1046" s="73" t="s">
        <v>135</v>
      </c>
      <c r="S1046" s="72"/>
      <c r="T1046" s="77">
        <v>1101</v>
      </c>
      <c r="U1046" s="76" t="s">
        <v>50</v>
      </c>
      <c r="V1046" s="77" t="s">
        <v>36</v>
      </c>
      <c r="W1046" s="77" t="s">
        <v>36</v>
      </c>
      <c r="X1046" s="77">
        <v>8</v>
      </c>
      <c r="Y1046" s="78" t="s">
        <v>84</v>
      </c>
      <c r="Z1046" s="72"/>
      <c r="AA1046" s="77" t="s">
        <v>37</v>
      </c>
      <c r="AB1046" s="76" t="s">
        <v>35</v>
      </c>
      <c r="AC1046" s="77" t="s">
        <v>36</v>
      </c>
      <c r="AD1046" s="77" t="s">
        <v>36</v>
      </c>
      <c r="AE1046" s="77" t="s">
        <v>37</v>
      </c>
      <c r="AF1046" s="78" t="s">
        <v>38</v>
      </c>
      <c r="AG1046" s="72"/>
      <c r="AH1046" s="77">
        <v>4331907</v>
      </c>
      <c r="AI1046" s="76" t="s">
        <v>52</v>
      </c>
      <c r="AJ1046" s="76" t="s">
        <v>36</v>
      </c>
      <c r="AK1046" t="str">
        <f>_xlfn.CONCAT(PlayerList[[#This Row],[First Name]]," ",PlayerList[[#This Row],[Surname]])</f>
        <v>Ubed Hameed</v>
      </c>
      <c r="AM1046" s="71">
        <f>PlayerList[[#This Row],[Code]]*1</f>
        <v>21032</v>
      </c>
      <c r="AN1046" s="71" t="str">
        <f>VLOOKUP(PlayerList[[#This Row],[NZCF ID]],$AP$2:$AQ$3850,2,FALSE)</f>
        <v>M</v>
      </c>
      <c r="AP1046" s="71">
        <v>20012</v>
      </c>
      <c r="AQ1046" s="71" t="s">
        <v>29</v>
      </c>
    </row>
    <row r="1047" spans="13:43" x14ac:dyDescent="0.3">
      <c r="M1047" s="75">
        <v>21166</v>
      </c>
      <c r="N1047" s="72" t="s">
        <v>1499</v>
      </c>
      <c r="O1047" s="72" t="s">
        <v>1500</v>
      </c>
      <c r="P1047" s="73" t="s">
        <v>115</v>
      </c>
      <c r="Q1047" s="74">
        <v>2009</v>
      </c>
      <c r="R1047" s="73" t="s">
        <v>135</v>
      </c>
      <c r="S1047" s="72"/>
      <c r="T1047" s="77">
        <v>867</v>
      </c>
      <c r="U1047" s="76" t="s">
        <v>50</v>
      </c>
      <c r="V1047" s="77" t="s">
        <v>36</v>
      </c>
      <c r="W1047" s="77" t="s">
        <v>36</v>
      </c>
      <c r="X1047" s="77">
        <v>7</v>
      </c>
      <c r="Y1047" s="78" t="s">
        <v>84</v>
      </c>
      <c r="Z1047" s="72"/>
      <c r="AA1047" s="77">
        <v>947</v>
      </c>
      <c r="AB1047" s="76" t="s">
        <v>50</v>
      </c>
      <c r="AC1047" s="77" t="s">
        <v>36</v>
      </c>
      <c r="AD1047" s="77" t="s">
        <v>36</v>
      </c>
      <c r="AE1047" s="77">
        <v>6</v>
      </c>
      <c r="AF1047" s="78" t="s">
        <v>84</v>
      </c>
      <c r="AG1047" s="72"/>
      <c r="AH1047" s="77">
        <v>4332261</v>
      </c>
      <c r="AI1047" s="76" t="s">
        <v>52</v>
      </c>
      <c r="AJ1047" s="76" t="s">
        <v>36</v>
      </c>
      <c r="AK1047" t="str">
        <f>_xlfn.CONCAT(PlayerList[[#This Row],[First Name]]," ",PlayerList[[#This Row],[Surname]])</f>
        <v>Donovan Hamelink</v>
      </c>
      <c r="AM1047" s="71">
        <f>PlayerList[[#This Row],[Code]]*1</f>
        <v>21166</v>
      </c>
      <c r="AN1047" s="71" t="str">
        <f>VLOOKUP(PlayerList[[#This Row],[NZCF ID]],$AP$2:$AQ$3850,2,FALSE)</f>
        <v>M</v>
      </c>
      <c r="AP1047" s="71">
        <v>21032</v>
      </c>
      <c r="AQ1047" s="71" t="s">
        <v>29</v>
      </c>
    </row>
    <row r="1048" spans="13:43" x14ac:dyDescent="0.3">
      <c r="M1048" s="75">
        <v>20913</v>
      </c>
      <c r="N1048" s="72" t="s">
        <v>1501</v>
      </c>
      <c r="O1048" s="72" t="s">
        <v>1502</v>
      </c>
      <c r="P1048" s="73" t="s">
        <v>335</v>
      </c>
      <c r="Q1048" s="74">
        <v>1989</v>
      </c>
      <c r="R1048" s="73" t="s">
        <v>35</v>
      </c>
      <c r="S1048" s="72"/>
      <c r="T1048" s="77">
        <v>1098</v>
      </c>
      <c r="U1048" s="76" t="s">
        <v>50</v>
      </c>
      <c r="V1048" s="77">
        <v>2</v>
      </c>
      <c r="W1048" s="77">
        <v>7</v>
      </c>
      <c r="X1048" s="77">
        <v>19</v>
      </c>
      <c r="Y1048" s="78" t="s">
        <v>4167</v>
      </c>
      <c r="Z1048" s="72"/>
      <c r="AA1048" s="77" t="s">
        <v>37</v>
      </c>
      <c r="AB1048" s="76" t="s">
        <v>35</v>
      </c>
      <c r="AC1048" s="77" t="s">
        <v>36</v>
      </c>
      <c r="AD1048" s="77" t="s">
        <v>36</v>
      </c>
      <c r="AE1048" s="77" t="s">
        <v>37</v>
      </c>
      <c r="AF1048" s="78" t="s">
        <v>38</v>
      </c>
      <c r="AG1048" s="72"/>
      <c r="AH1048" s="77">
        <v>4331540</v>
      </c>
      <c r="AI1048" s="76" t="s">
        <v>52</v>
      </c>
      <c r="AJ1048" s="76" t="s">
        <v>36</v>
      </c>
      <c r="AK1048" t="str">
        <f>_xlfn.CONCAT(PlayerList[[#This Row],[First Name]]," ",PlayerList[[#This Row],[Surname]])</f>
        <v>Walter Hamer</v>
      </c>
      <c r="AM1048" s="71">
        <f>PlayerList[[#This Row],[Code]]*1</f>
        <v>20913</v>
      </c>
      <c r="AN1048" s="71" t="str">
        <f>VLOOKUP(PlayerList[[#This Row],[NZCF ID]],$AP$2:$AQ$3850,2,FALSE)</f>
        <v>M</v>
      </c>
      <c r="AP1048" s="71">
        <v>21166</v>
      </c>
      <c r="AQ1048" s="71" t="s">
        <v>29</v>
      </c>
    </row>
    <row r="1049" spans="13:43" x14ac:dyDescent="0.3">
      <c r="M1049" s="75">
        <v>14298</v>
      </c>
      <c r="N1049" s="72" t="s">
        <v>85</v>
      </c>
      <c r="O1049" s="72" t="s">
        <v>247</v>
      </c>
      <c r="P1049" s="73" t="s">
        <v>1044</v>
      </c>
      <c r="Q1049" s="74" t="s">
        <v>37</v>
      </c>
      <c r="R1049" s="73" t="s">
        <v>35</v>
      </c>
      <c r="S1049" s="72"/>
      <c r="T1049" s="77">
        <v>1583</v>
      </c>
      <c r="U1049" s="76" t="s">
        <v>35</v>
      </c>
      <c r="V1049" s="77" t="s">
        <v>36</v>
      </c>
      <c r="W1049" s="77" t="s">
        <v>36</v>
      </c>
      <c r="X1049" s="77">
        <v>46</v>
      </c>
      <c r="Y1049" s="78" t="s">
        <v>51</v>
      </c>
      <c r="Z1049" s="72"/>
      <c r="AA1049" s="77" t="s">
        <v>37</v>
      </c>
      <c r="AB1049" s="76" t="s">
        <v>35</v>
      </c>
      <c r="AC1049" s="77" t="s">
        <v>36</v>
      </c>
      <c r="AD1049" s="77" t="s">
        <v>36</v>
      </c>
      <c r="AE1049" s="77" t="s">
        <v>37</v>
      </c>
      <c r="AF1049" s="78" t="s">
        <v>38</v>
      </c>
      <c r="AG1049" s="72"/>
      <c r="AH1049" s="77">
        <v>4302923</v>
      </c>
      <c r="AI1049" s="76" t="s">
        <v>52</v>
      </c>
      <c r="AJ1049" s="76" t="s">
        <v>36</v>
      </c>
      <c r="AK1049" t="str">
        <f>_xlfn.CONCAT(PlayerList[[#This Row],[First Name]]," ",PlayerList[[#This Row],[Surname]])</f>
        <v>Andrew Hamilton</v>
      </c>
      <c r="AM1049" s="71">
        <f>PlayerList[[#This Row],[Code]]*1</f>
        <v>14298</v>
      </c>
      <c r="AN1049" s="71" t="str">
        <f>VLOOKUP(PlayerList[[#This Row],[NZCF ID]],$AP$2:$AQ$3850,2,FALSE)</f>
        <v>M</v>
      </c>
      <c r="AP1049" s="71">
        <v>20913</v>
      </c>
      <c r="AQ1049" s="71" t="s">
        <v>29</v>
      </c>
    </row>
    <row r="1050" spans="13:43" x14ac:dyDescent="0.3">
      <c r="M1050" s="75">
        <v>20053</v>
      </c>
      <c r="N1050" s="72" t="s">
        <v>85</v>
      </c>
      <c r="O1050" s="72" t="s">
        <v>809</v>
      </c>
      <c r="P1050" s="73" t="s">
        <v>83</v>
      </c>
      <c r="Q1050" s="74">
        <v>1978</v>
      </c>
      <c r="R1050" s="73" t="s">
        <v>35</v>
      </c>
      <c r="S1050" s="72"/>
      <c r="T1050" s="77">
        <v>1053</v>
      </c>
      <c r="U1050" s="76" t="s">
        <v>35</v>
      </c>
      <c r="V1050" s="77">
        <v>1</v>
      </c>
      <c r="W1050" s="77">
        <v>9</v>
      </c>
      <c r="X1050" s="77">
        <v>52</v>
      </c>
      <c r="Y1050" s="78" t="s">
        <v>4167</v>
      </c>
      <c r="Z1050" s="72"/>
      <c r="AA1050" s="77">
        <v>1059</v>
      </c>
      <c r="AB1050" s="76" t="s">
        <v>50</v>
      </c>
      <c r="AC1050" s="77" t="s">
        <v>36</v>
      </c>
      <c r="AD1050" s="77" t="s">
        <v>36</v>
      </c>
      <c r="AE1050" s="77">
        <v>13</v>
      </c>
      <c r="AF1050" s="78" t="s">
        <v>60</v>
      </c>
      <c r="AG1050" s="72"/>
      <c r="AH1050" s="77" t="s">
        <v>69</v>
      </c>
      <c r="AI1050" s="76" t="s">
        <v>52</v>
      </c>
      <c r="AJ1050" s="76" t="s">
        <v>36</v>
      </c>
      <c r="AK1050" t="str">
        <f>_xlfn.CONCAT(PlayerList[[#This Row],[First Name]]," ",PlayerList[[#This Row],[Surname]])</f>
        <v>Marcus Hamilton</v>
      </c>
      <c r="AL1050" t="s">
        <v>1486</v>
      </c>
      <c r="AM1050" s="71">
        <f>PlayerList[[#This Row],[Code]]*1</f>
        <v>20053</v>
      </c>
      <c r="AN1050" s="71" t="str">
        <f>VLOOKUP(PlayerList[[#This Row],[NZCF ID]],$AP$2:$AQ$3850,2,FALSE)</f>
        <v>M</v>
      </c>
      <c r="AP1050" s="71">
        <v>14298</v>
      </c>
      <c r="AQ1050" s="71" t="s">
        <v>29</v>
      </c>
    </row>
    <row r="1051" spans="13:43" x14ac:dyDescent="0.3">
      <c r="M1051" s="75">
        <v>14059</v>
      </c>
      <c r="N1051" s="72" t="s">
        <v>85</v>
      </c>
      <c r="O1051" s="72" t="s">
        <v>529</v>
      </c>
      <c r="P1051" s="73" t="s">
        <v>1044</v>
      </c>
      <c r="Q1051" s="74" t="s">
        <v>37</v>
      </c>
      <c r="R1051" s="73" t="s">
        <v>35</v>
      </c>
      <c r="S1051" s="72"/>
      <c r="T1051" s="77">
        <v>1604</v>
      </c>
      <c r="U1051" s="76" t="s">
        <v>35</v>
      </c>
      <c r="V1051" s="77" t="s">
        <v>36</v>
      </c>
      <c r="W1051" s="77" t="s">
        <v>36</v>
      </c>
      <c r="X1051" s="77">
        <v>34</v>
      </c>
      <c r="Y1051" s="78" t="s">
        <v>51</v>
      </c>
      <c r="Z1051" s="72"/>
      <c r="AA1051" s="77" t="s">
        <v>37</v>
      </c>
      <c r="AB1051" s="76" t="s">
        <v>35</v>
      </c>
      <c r="AC1051" s="77" t="s">
        <v>36</v>
      </c>
      <c r="AD1051" s="77" t="s">
        <v>36</v>
      </c>
      <c r="AE1051" s="77" t="s">
        <v>37</v>
      </c>
      <c r="AF1051" s="78" t="s">
        <v>38</v>
      </c>
      <c r="AG1051" s="72"/>
      <c r="AH1051" s="77">
        <v>4302125</v>
      </c>
      <c r="AI1051" s="76" t="s">
        <v>52</v>
      </c>
      <c r="AJ1051" s="76" t="s">
        <v>36</v>
      </c>
      <c r="AK1051" t="str">
        <f>_xlfn.CONCAT(PlayerList[[#This Row],[First Name]]," ",PlayerList[[#This Row],[Surname]])</f>
        <v>Paul Hamilton</v>
      </c>
      <c r="AM1051" s="71">
        <f>PlayerList[[#This Row],[Code]]*1</f>
        <v>14059</v>
      </c>
      <c r="AN1051" s="71" t="str">
        <f>VLOOKUP(PlayerList[[#This Row],[NZCF ID]],$AP$2:$AQ$3850,2,FALSE)</f>
        <v>M</v>
      </c>
      <c r="AP1051" s="71">
        <v>20053</v>
      </c>
      <c r="AQ1051" s="71" t="s">
        <v>29</v>
      </c>
    </row>
    <row r="1052" spans="13:43" x14ac:dyDescent="0.3">
      <c r="M1052" s="75">
        <v>17511</v>
      </c>
      <c r="N1052" s="72" t="s">
        <v>85</v>
      </c>
      <c r="O1052" s="72" t="s">
        <v>259</v>
      </c>
      <c r="P1052" s="73" t="s">
        <v>115</v>
      </c>
      <c r="Q1052" s="74">
        <v>1979</v>
      </c>
      <c r="R1052" s="73" t="s">
        <v>35</v>
      </c>
      <c r="S1052" s="72"/>
      <c r="T1052" s="77" t="s">
        <v>34</v>
      </c>
      <c r="U1052" s="76" t="s">
        <v>35</v>
      </c>
      <c r="V1052" s="77" t="s">
        <v>36</v>
      </c>
      <c r="W1052" s="77" t="s">
        <v>36</v>
      </c>
      <c r="X1052" s="77" t="s">
        <v>37</v>
      </c>
      <c r="Y1052" s="78" t="s">
        <v>38</v>
      </c>
      <c r="Z1052" s="72"/>
      <c r="AA1052" s="77">
        <v>1011</v>
      </c>
      <c r="AB1052" s="76" t="s">
        <v>50</v>
      </c>
      <c r="AC1052" s="77" t="s">
        <v>36</v>
      </c>
      <c r="AD1052" s="77" t="s">
        <v>36</v>
      </c>
      <c r="AE1052" s="77">
        <v>5</v>
      </c>
      <c r="AF1052" s="78" t="s">
        <v>209</v>
      </c>
      <c r="AG1052" s="72"/>
      <c r="AH1052" s="77" t="s">
        <v>69</v>
      </c>
      <c r="AI1052" s="76" t="s">
        <v>52</v>
      </c>
      <c r="AJ1052" s="76" t="s">
        <v>36</v>
      </c>
      <c r="AK1052" t="str">
        <f>_xlfn.CONCAT(PlayerList[[#This Row],[First Name]]," ",PlayerList[[#This Row],[Surname]])</f>
        <v>Sam Hamilton</v>
      </c>
      <c r="AM1052" s="71">
        <f>PlayerList[[#This Row],[Code]]*1</f>
        <v>17511</v>
      </c>
      <c r="AN1052" s="71" t="str">
        <f>VLOOKUP(PlayerList[[#This Row],[NZCF ID]],$AP$2:$AQ$3850,2,FALSE)</f>
        <v>M</v>
      </c>
      <c r="AP1052" s="71">
        <v>14059</v>
      </c>
      <c r="AQ1052" s="71" t="s">
        <v>29</v>
      </c>
    </row>
    <row r="1053" spans="13:43" x14ac:dyDescent="0.3">
      <c r="M1053" s="75">
        <v>18504</v>
      </c>
      <c r="N1053" s="72" t="s">
        <v>1503</v>
      </c>
      <c r="O1053" s="72" t="s">
        <v>1218</v>
      </c>
      <c r="P1053" s="73" t="s">
        <v>33</v>
      </c>
      <c r="Q1053" s="74">
        <v>2011</v>
      </c>
      <c r="R1053" s="73" t="s">
        <v>135</v>
      </c>
      <c r="S1053" s="72"/>
      <c r="T1053" s="77" t="s">
        <v>34</v>
      </c>
      <c r="U1053" s="76" t="s">
        <v>35</v>
      </c>
      <c r="V1053" s="77" t="s">
        <v>36</v>
      </c>
      <c r="W1053" s="77" t="s">
        <v>36</v>
      </c>
      <c r="X1053" s="77" t="s">
        <v>37</v>
      </c>
      <c r="Y1053" s="78" t="s">
        <v>38</v>
      </c>
      <c r="Z1053" s="72"/>
      <c r="AA1053" s="77">
        <v>400</v>
      </c>
      <c r="AB1053" s="76" t="s">
        <v>50</v>
      </c>
      <c r="AC1053" s="77" t="s">
        <v>36</v>
      </c>
      <c r="AD1053" s="77" t="s">
        <v>36</v>
      </c>
      <c r="AE1053" s="77">
        <v>7</v>
      </c>
      <c r="AF1053" s="78" t="s">
        <v>51</v>
      </c>
      <c r="AG1053" s="72"/>
      <c r="AH1053" s="77" t="s">
        <v>69</v>
      </c>
      <c r="AI1053" s="76" t="s">
        <v>52</v>
      </c>
      <c r="AJ1053" s="76" t="s">
        <v>36</v>
      </c>
      <c r="AK1053" t="str">
        <f>_xlfn.CONCAT(PlayerList[[#This Row],[First Name]]," ",PlayerList[[#This Row],[Surname]])</f>
        <v>Stanley Hammond</v>
      </c>
      <c r="AM1053" s="71">
        <f>PlayerList[[#This Row],[Code]]*1</f>
        <v>18504</v>
      </c>
      <c r="AN1053" s="71" t="str">
        <f>VLOOKUP(PlayerList[[#This Row],[NZCF ID]],$AP$2:$AQ$3850,2,FALSE)</f>
        <v>M</v>
      </c>
      <c r="AP1053" s="71">
        <v>17511</v>
      </c>
      <c r="AQ1053" s="71" t="s">
        <v>29</v>
      </c>
    </row>
    <row r="1054" spans="13:43" x14ac:dyDescent="0.3">
      <c r="M1054" s="75">
        <v>18443</v>
      </c>
      <c r="N1054" s="72" t="s">
        <v>1504</v>
      </c>
      <c r="O1054" s="72" t="s">
        <v>256</v>
      </c>
      <c r="P1054" s="73" t="s">
        <v>83</v>
      </c>
      <c r="Q1054" s="74">
        <v>2005</v>
      </c>
      <c r="R1054" s="73" t="s">
        <v>135</v>
      </c>
      <c r="S1054" s="72"/>
      <c r="T1054" s="77">
        <v>1554</v>
      </c>
      <c r="U1054" s="76" t="s">
        <v>35</v>
      </c>
      <c r="V1054" s="77" t="s">
        <v>36</v>
      </c>
      <c r="W1054" s="77" t="s">
        <v>36</v>
      </c>
      <c r="X1054" s="77">
        <v>39</v>
      </c>
      <c r="Y1054" s="78" t="s">
        <v>75</v>
      </c>
      <c r="Z1054" s="72"/>
      <c r="AA1054" s="77">
        <v>1416</v>
      </c>
      <c r="AB1054" s="76" t="s">
        <v>50</v>
      </c>
      <c r="AC1054" s="77" t="s">
        <v>36</v>
      </c>
      <c r="AD1054" s="77" t="s">
        <v>36</v>
      </c>
      <c r="AE1054" s="77">
        <v>8</v>
      </c>
      <c r="AF1054" s="78" t="s">
        <v>154</v>
      </c>
      <c r="AG1054" s="72"/>
      <c r="AH1054" s="77">
        <v>4320883</v>
      </c>
      <c r="AI1054" s="76" t="s">
        <v>52</v>
      </c>
      <c r="AJ1054" s="76" t="s">
        <v>36</v>
      </c>
      <c r="AK1054" t="str">
        <f>_xlfn.CONCAT(PlayerList[[#This Row],[First Name]]," ",PlayerList[[#This Row],[Surname]])</f>
        <v>Thomas Hampshire</v>
      </c>
      <c r="AM1054" s="71">
        <f>PlayerList[[#This Row],[Code]]*1</f>
        <v>18443</v>
      </c>
      <c r="AN1054" s="71" t="str">
        <f>VLOOKUP(PlayerList[[#This Row],[NZCF ID]],$AP$2:$AQ$3850,2,FALSE)</f>
        <v>M</v>
      </c>
      <c r="AP1054" s="71">
        <v>18504</v>
      </c>
      <c r="AQ1054" s="71" t="s">
        <v>29</v>
      </c>
    </row>
    <row r="1055" spans="13:43" x14ac:dyDescent="0.3">
      <c r="M1055" s="75">
        <v>15605</v>
      </c>
      <c r="N1055" s="72" t="s">
        <v>1505</v>
      </c>
      <c r="O1055" s="72" t="s">
        <v>1506</v>
      </c>
      <c r="P1055" s="73" t="s">
        <v>354</v>
      </c>
      <c r="Q1055" s="74">
        <v>2006</v>
      </c>
      <c r="R1055" s="73" t="s">
        <v>135</v>
      </c>
      <c r="S1055" s="72"/>
      <c r="T1055" s="77">
        <v>1441</v>
      </c>
      <c r="U1055" s="76" t="s">
        <v>35</v>
      </c>
      <c r="V1055" s="77" t="s">
        <v>36</v>
      </c>
      <c r="W1055" s="77" t="s">
        <v>36</v>
      </c>
      <c r="X1055" s="77">
        <v>132</v>
      </c>
      <c r="Y1055" s="78" t="s">
        <v>96</v>
      </c>
      <c r="Z1055" s="72"/>
      <c r="AA1055" s="77">
        <v>1335</v>
      </c>
      <c r="AB1055" s="76" t="s">
        <v>35</v>
      </c>
      <c r="AC1055" s="77" t="s">
        <v>36</v>
      </c>
      <c r="AD1055" s="77" t="s">
        <v>36</v>
      </c>
      <c r="AE1055" s="77">
        <v>177</v>
      </c>
      <c r="AF1055" s="78" t="s">
        <v>51</v>
      </c>
      <c r="AG1055" s="72"/>
      <c r="AH1055" s="77">
        <v>4306554</v>
      </c>
      <c r="AI1055" s="76" t="s">
        <v>52</v>
      </c>
      <c r="AJ1055" s="76" t="s">
        <v>36</v>
      </c>
      <c r="AK1055" t="str">
        <f>_xlfn.CONCAT(PlayerList[[#This Row],[First Name]]," ",PlayerList[[#This Row],[Surname]])</f>
        <v>Allan Han</v>
      </c>
      <c r="AM1055" s="71">
        <f>PlayerList[[#This Row],[Code]]*1</f>
        <v>15605</v>
      </c>
      <c r="AN1055" s="71" t="str">
        <f>VLOOKUP(PlayerList[[#This Row],[NZCF ID]],$AP$2:$AQ$3850,2,FALSE)</f>
        <v>M</v>
      </c>
      <c r="AP1055" s="71">
        <v>18443</v>
      </c>
      <c r="AQ1055" s="71" t="s">
        <v>29</v>
      </c>
    </row>
    <row r="1056" spans="13:43" x14ac:dyDescent="0.3">
      <c r="M1056" s="75">
        <v>12349</v>
      </c>
      <c r="N1056" s="72" t="s">
        <v>1505</v>
      </c>
      <c r="O1056" s="72" t="s">
        <v>421</v>
      </c>
      <c r="P1056" s="73" t="s">
        <v>442</v>
      </c>
      <c r="Q1056" s="74">
        <v>1984</v>
      </c>
      <c r="R1056" s="73" t="s">
        <v>35</v>
      </c>
      <c r="S1056" s="72"/>
      <c r="T1056" s="77">
        <v>2117</v>
      </c>
      <c r="U1056" s="76" t="s">
        <v>35</v>
      </c>
      <c r="V1056" s="77" t="s">
        <v>36</v>
      </c>
      <c r="W1056" s="77" t="s">
        <v>36</v>
      </c>
      <c r="X1056" s="77">
        <v>261</v>
      </c>
      <c r="Y1056" s="78" t="s">
        <v>452</v>
      </c>
      <c r="Z1056" s="72"/>
      <c r="AA1056" s="77">
        <v>2065</v>
      </c>
      <c r="AB1056" s="76" t="s">
        <v>35</v>
      </c>
      <c r="AC1056" s="77" t="s">
        <v>36</v>
      </c>
      <c r="AD1056" s="77" t="s">
        <v>36</v>
      </c>
      <c r="AE1056" s="77">
        <v>140</v>
      </c>
      <c r="AF1056" s="78" t="s">
        <v>902</v>
      </c>
      <c r="AG1056" s="72"/>
      <c r="AH1056" s="77">
        <v>4300025</v>
      </c>
      <c r="AI1056" s="76" t="s">
        <v>52</v>
      </c>
      <c r="AJ1056" s="76" t="s">
        <v>36</v>
      </c>
      <c r="AK1056" t="str">
        <f>_xlfn.CONCAT(PlayerList[[#This Row],[First Name]]," ",PlayerList[[#This Row],[Surname]])</f>
        <v>Daniel Han</v>
      </c>
      <c r="AM1056" s="71">
        <f>PlayerList[[#This Row],[Code]]*1</f>
        <v>12349</v>
      </c>
      <c r="AN1056" s="71" t="str">
        <f>VLOOKUP(PlayerList[[#This Row],[NZCF ID]],$AP$2:$AQ$3850,2,FALSE)</f>
        <v>M</v>
      </c>
      <c r="AP1056" s="71">
        <v>15605</v>
      </c>
      <c r="AQ1056" s="71" t="s">
        <v>29</v>
      </c>
    </row>
    <row r="1057" spans="13:43" x14ac:dyDescent="0.3">
      <c r="M1057" s="75">
        <v>18185</v>
      </c>
      <c r="N1057" s="72" t="s">
        <v>1505</v>
      </c>
      <c r="O1057" s="72" t="s">
        <v>1507</v>
      </c>
      <c r="P1057" s="73" t="s">
        <v>167</v>
      </c>
      <c r="Q1057" s="74">
        <v>2014</v>
      </c>
      <c r="R1057" s="73" t="s">
        <v>135</v>
      </c>
      <c r="S1057" s="72"/>
      <c r="T1057" s="77">
        <v>788</v>
      </c>
      <c r="U1057" s="76" t="s">
        <v>35</v>
      </c>
      <c r="V1057" s="77" t="s">
        <v>36</v>
      </c>
      <c r="W1057" s="77" t="s">
        <v>36</v>
      </c>
      <c r="X1057" s="77">
        <v>25</v>
      </c>
      <c r="Y1057" s="78" t="s">
        <v>61</v>
      </c>
      <c r="Z1057" s="72"/>
      <c r="AA1057" s="77">
        <v>880</v>
      </c>
      <c r="AB1057" s="76" t="s">
        <v>35</v>
      </c>
      <c r="AC1057" s="77" t="s">
        <v>36</v>
      </c>
      <c r="AD1057" s="77" t="s">
        <v>36</v>
      </c>
      <c r="AE1057" s="77">
        <v>129</v>
      </c>
      <c r="AF1057" s="78" t="s">
        <v>84</v>
      </c>
      <c r="AG1057" s="72"/>
      <c r="AH1057" s="77">
        <v>4318242</v>
      </c>
      <c r="AI1057" s="76" t="s">
        <v>52</v>
      </c>
      <c r="AJ1057" s="76" t="s">
        <v>36</v>
      </c>
      <c r="AK1057" t="str">
        <f>_xlfn.CONCAT(PlayerList[[#This Row],[First Name]]," ",PlayerList[[#This Row],[Surname]])</f>
        <v>Eddie Yixuan Han</v>
      </c>
      <c r="AM1057" s="71">
        <f>PlayerList[[#This Row],[Code]]*1</f>
        <v>18185</v>
      </c>
      <c r="AN1057" s="71" t="str">
        <f>VLOOKUP(PlayerList[[#This Row],[NZCF ID]],$AP$2:$AQ$3850,2,FALSE)</f>
        <v>M</v>
      </c>
      <c r="AP1057" s="71">
        <v>12349</v>
      </c>
      <c r="AQ1057" s="71" t="s">
        <v>29</v>
      </c>
    </row>
    <row r="1058" spans="13:43" x14ac:dyDescent="0.3">
      <c r="M1058" s="75">
        <v>17761</v>
      </c>
      <c r="N1058" s="72" t="s">
        <v>1505</v>
      </c>
      <c r="O1058" s="72" t="s">
        <v>1508</v>
      </c>
      <c r="P1058" s="73" t="s">
        <v>167</v>
      </c>
      <c r="Q1058" s="74">
        <v>2012</v>
      </c>
      <c r="R1058" s="73" t="s">
        <v>135</v>
      </c>
      <c r="S1058" s="72"/>
      <c r="T1058" s="77">
        <v>1250</v>
      </c>
      <c r="U1058" s="76" t="s">
        <v>35</v>
      </c>
      <c r="V1058" s="77" t="s">
        <v>36</v>
      </c>
      <c r="W1058" s="77" t="s">
        <v>36</v>
      </c>
      <c r="X1058" s="77">
        <v>64</v>
      </c>
      <c r="Y1058" s="78" t="s">
        <v>60</v>
      </c>
      <c r="Z1058" s="72"/>
      <c r="AA1058" s="77">
        <v>1178</v>
      </c>
      <c r="AB1058" s="76" t="s">
        <v>35</v>
      </c>
      <c r="AC1058" s="77" t="s">
        <v>36</v>
      </c>
      <c r="AD1058" s="77" t="s">
        <v>36</v>
      </c>
      <c r="AE1058" s="77">
        <v>161</v>
      </c>
      <c r="AF1058" s="78" t="s">
        <v>84</v>
      </c>
      <c r="AG1058" s="72"/>
      <c r="AH1058" s="77">
        <v>4317017</v>
      </c>
      <c r="AI1058" s="76" t="s">
        <v>52</v>
      </c>
      <c r="AJ1058" s="76" t="s">
        <v>36</v>
      </c>
      <c r="AK1058" t="str">
        <f>_xlfn.CONCAT(PlayerList[[#This Row],[First Name]]," ",PlayerList[[#This Row],[Surname]])</f>
        <v>Ethan Yichen Han</v>
      </c>
      <c r="AM1058" s="71">
        <f>PlayerList[[#This Row],[Code]]*1</f>
        <v>17761</v>
      </c>
      <c r="AN1058" s="71" t="str">
        <f>VLOOKUP(PlayerList[[#This Row],[NZCF ID]],$AP$2:$AQ$3850,2,FALSE)</f>
        <v>M</v>
      </c>
      <c r="AP1058" s="71">
        <v>18185</v>
      </c>
      <c r="AQ1058" s="71" t="s">
        <v>29</v>
      </c>
    </row>
    <row r="1059" spans="13:43" x14ac:dyDescent="0.3">
      <c r="M1059" s="75">
        <v>19225</v>
      </c>
      <c r="N1059" s="72" t="s">
        <v>1505</v>
      </c>
      <c r="O1059" s="72" t="s">
        <v>1509</v>
      </c>
      <c r="P1059" s="73" t="s">
        <v>74</v>
      </c>
      <c r="Q1059" s="74">
        <v>2013</v>
      </c>
      <c r="R1059" s="73" t="s">
        <v>135</v>
      </c>
      <c r="S1059" s="72"/>
      <c r="T1059" s="77">
        <v>1322</v>
      </c>
      <c r="U1059" s="76" t="s">
        <v>35</v>
      </c>
      <c r="V1059" s="77" t="s">
        <v>36</v>
      </c>
      <c r="W1059" s="77" t="s">
        <v>36</v>
      </c>
      <c r="X1059" s="77">
        <v>69</v>
      </c>
      <c r="Y1059" s="78" t="s">
        <v>150</v>
      </c>
      <c r="Z1059" s="72"/>
      <c r="AA1059" s="77">
        <v>989</v>
      </c>
      <c r="AB1059" s="76" t="s">
        <v>35</v>
      </c>
      <c r="AC1059" s="77" t="s">
        <v>36</v>
      </c>
      <c r="AD1059" s="77" t="s">
        <v>36</v>
      </c>
      <c r="AE1059" s="77">
        <v>139</v>
      </c>
      <c r="AF1059" s="78" t="s">
        <v>150</v>
      </c>
      <c r="AG1059" s="72"/>
      <c r="AH1059" s="77">
        <v>13213741</v>
      </c>
      <c r="AI1059" s="76" t="s">
        <v>1510</v>
      </c>
      <c r="AJ1059" s="76" t="s">
        <v>36</v>
      </c>
      <c r="AK1059" t="str">
        <f>_xlfn.CONCAT(PlayerList[[#This Row],[First Name]]," ",PlayerList[[#This Row],[Surname]])</f>
        <v>Eunkyeol Han</v>
      </c>
      <c r="AM1059" s="71">
        <f>PlayerList[[#This Row],[Code]]*1</f>
        <v>19225</v>
      </c>
      <c r="AN1059" s="71" t="str">
        <f>VLOOKUP(PlayerList[[#This Row],[NZCF ID]],$AP$2:$AQ$3850,2,FALSE)</f>
        <v>M</v>
      </c>
      <c r="AP1059" s="71">
        <v>17761</v>
      </c>
      <c r="AQ1059" s="71" t="s">
        <v>29</v>
      </c>
    </row>
    <row r="1060" spans="13:43" x14ac:dyDescent="0.3">
      <c r="M1060" s="75">
        <v>19154</v>
      </c>
      <c r="N1060" s="72" t="s">
        <v>1505</v>
      </c>
      <c r="O1060" s="72" t="s">
        <v>1511</v>
      </c>
      <c r="P1060" s="73" t="s">
        <v>190</v>
      </c>
      <c r="Q1060" s="74">
        <v>2012</v>
      </c>
      <c r="R1060" s="73" t="s">
        <v>135</v>
      </c>
      <c r="S1060" s="72"/>
      <c r="T1060" s="77">
        <v>742</v>
      </c>
      <c r="U1060" s="76" t="s">
        <v>50</v>
      </c>
      <c r="V1060" s="77" t="s">
        <v>36</v>
      </c>
      <c r="W1060" s="77" t="s">
        <v>36</v>
      </c>
      <c r="X1060" s="77">
        <v>3</v>
      </c>
      <c r="Y1060" s="78" t="s">
        <v>154</v>
      </c>
      <c r="Z1060" s="72"/>
      <c r="AA1060" s="77">
        <v>679</v>
      </c>
      <c r="AB1060" s="76" t="s">
        <v>50</v>
      </c>
      <c r="AC1060" s="77" t="s">
        <v>36</v>
      </c>
      <c r="AD1060" s="77" t="s">
        <v>36</v>
      </c>
      <c r="AE1060" s="77">
        <v>6</v>
      </c>
      <c r="AF1060" s="78" t="s">
        <v>60</v>
      </c>
      <c r="AG1060" s="72"/>
      <c r="AH1060" s="77" t="s">
        <v>69</v>
      </c>
      <c r="AI1060" s="76" t="s">
        <v>52</v>
      </c>
      <c r="AJ1060" s="76" t="s">
        <v>36</v>
      </c>
      <c r="AK1060" t="str">
        <f>_xlfn.CONCAT(PlayerList[[#This Row],[First Name]]," ",PlayerList[[#This Row],[Surname]])</f>
        <v>Heeje Han</v>
      </c>
      <c r="AM1060" s="71">
        <f>PlayerList[[#This Row],[Code]]*1</f>
        <v>19154</v>
      </c>
      <c r="AN1060" s="71" t="str">
        <f>VLOOKUP(PlayerList[[#This Row],[NZCF ID]],$AP$2:$AQ$3850,2,FALSE)</f>
        <v>M</v>
      </c>
      <c r="AP1060" s="71">
        <v>19225</v>
      </c>
      <c r="AQ1060" s="71" t="s">
        <v>29</v>
      </c>
    </row>
    <row r="1061" spans="13:43" x14ac:dyDescent="0.3">
      <c r="M1061" s="75">
        <v>19368</v>
      </c>
      <c r="N1061" s="72" t="s">
        <v>1505</v>
      </c>
      <c r="O1061" s="72" t="s">
        <v>400</v>
      </c>
      <c r="P1061" s="73" t="s">
        <v>33</v>
      </c>
      <c r="Q1061" s="74">
        <v>2011</v>
      </c>
      <c r="R1061" s="73" t="s">
        <v>135</v>
      </c>
      <c r="S1061" s="72"/>
      <c r="T1061" s="77" t="s">
        <v>34</v>
      </c>
      <c r="U1061" s="76" t="s">
        <v>35</v>
      </c>
      <c r="V1061" s="77" t="s">
        <v>36</v>
      </c>
      <c r="W1061" s="77" t="s">
        <v>36</v>
      </c>
      <c r="X1061" s="77" t="s">
        <v>37</v>
      </c>
      <c r="Y1061" s="78" t="s">
        <v>38</v>
      </c>
      <c r="Z1061" s="72"/>
      <c r="AA1061" s="77">
        <v>653</v>
      </c>
      <c r="AB1061" s="76" t="s">
        <v>50</v>
      </c>
      <c r="AC1061" s="77" t="s">
        <v>36</v>
      </c>
      <c r="AD1061" s="77" t="s">
        <v>36</v>
      </c>
      <c r="AE1061" s="77">
        <v>7</v>
      </c>
      <c r="AF1061" s="78" t="s">
        <v>96</v>
      </c>
      <c r="AG1061" s="72"/>
      <c r="AH1061" s="77" t="s">
        <v>69</v>
      </c>
      <c r="AI1061" s="76" t="s">
        <v>52</v>
      </c>
      <c r="AJ1061" s="76" t="s">
        <v>36</v>
      </c>
      <c r="AK1061" t="str">
        <f>_xlfn.CONCAT(PlayerList[[#This Row],[First Name]]," ",PlayerList[[#This Row],[Surname]])</f>
        <v>Lucas Han</v>
      </c>
      <c r="AM1061" s="71">
        <f>PlayerList[[#This Row],[Code]]*1</f>
        <v>19368</v>
      </c>
      <c r="AN1061" s="71" t="str">
        <f>VLOOKUP(PlayerList[[#This Row],[NZCF ID]],$AP$2:$AQ$3850,2,FALSE)</f>
        <v>M</v>
      </c>
      <c r="AP1061" s="71">
        <v>19154</v>
      </c>
      <c r="AQ1061" s="71" t="s">
        <v>29</v>
      </c>
    </row>
    <row r="1062" spans="13:43" x14ac:dyDescent="0.3">
      <c r="M1062" s="75">
        <v>18149</v>
      </c>
      <c r="N1062" s="72" t="s">
        <v>1505</v>
      </c>
      <c r="O1062" s="72" t="s">
        <v>1512</v>
      </c>
      <c r="P1062" s="73" t="s">
        <v>33</v>
      </c>
      <c r="Q1062" s="74">
        <v>2012</v>
      </c>
      <c r="R1062" s="73" t="s">
        <v>135</v>
      </c>
      <c r="S1062" s="72"/>
      <c r="T1062" s="77" t="s">
        <v>34</v>
      </c>
      <c r="U1062" s="76" t="s">
        <v>35</v>
      </c>
      <c r="V1062" s="77" t="s">
        <v>36</v>
      </c>
      <c r="W1062" s="77" t="s">
        <v>36</v>
      </c>
      <c r="X1062" s="77" t="s">
        <v>37</v>
      </c>
      <c r="Y1062" s="78" t="s">
        <v>38</v>
      </c>
      <c r="Z1062" s="72"/>
      <c r="AA1062" s="77">
        <v>400</v>
      </c>
      <c r="AB1062" s="76" t="s">
        <v>50</v>
      </c>
      <c r="AC1062" s="77" t="s">
        <v>36</v>
      </c>
      <c r="AD1062" s="77" t="s">
        <v>36</v>
      </c>
      <c r="AE1062" s="77">
        <v>6</v>
      </c>
      <c r="AF1062" s="78" t="s">
        <v>219</v>
      </c>
      <c r="AG1062" s="72"/>
      <c r="AH1062" s="77" t="s">
        <v>69</v>
      </c>
      <c r="AI1062" s="76" t="s">
        <v>52</v>
      </c>
      <c r="AJ1062" s="76" t="s">
        <v>36</v>
      </c>
      <c r="AK1062" t="str">
        <f>_xlfn.CONCAT(PlayerList[[#This Row],[First Name]]," ",PlayerList[[#This Row],[Surname]])</f>
        <v>Nickson Han</v>
      </c>
      <c r="AM1062" s="71">
        <f>PlayerList[[#This Row],[Code]]*1</f>
        <v>18149</v>
      </c>
      <c r="AN1062" s="71" t="str">
        <f>VLOOKUP(PlayerList[[#This Row],[NZCF ID]],$AP$2:$AQ$3850,2,FALSE)</f>
        <v>M</v>
      </c>
      <c r="AP1062" s="71">
        <v>19368</v>
      </c>
      <c r="AQ1062" s="71" t="s">
        <v>29</v>
      </c>
    </row>
    <row r="1063" spans="13:43" x14ac:dyDescent="0.3">
      <c r="M1063" s="75">
        <v>18922</v>
      </c>
      <c r="N1063" s="72" t="s">
        <v>1505</v>
      </c>
      <c r="O1063" s="72" t="s">
        <v>826</v>
      </c>
      <c r="P1063" s="73" t="s">
        <v>33</v>
      </c>
      <c r="Q1063" s="74">
        <v>2013</v>
      </c>
      <c r="R1063" s="73" t="s">
        <v>135</v>
      </c>
      <c r="S1063" s="72"/>
      <c r="T1063" s="77" t="s">
        <v>34</v>
      </c>
      <c r="U1063" s="76" t="s">
        <v>35</v>
      </c>
      <c r="V1063" s="77" t="s">
        <v>36</v>
      </c>
      <c r="W1063" s="77" t="s">
        <v>36</v>
      </c>
      <c r="X1063" s="77" t="s">
        <v>37</v>
      </c>
      <c r="Y1063" s="78" t="s">
        <v>38</v>
      </c>
      <c r="Z1063" s="72"/>
      <c r="AA1063" s="77">
        <v>884</v>
      </c>
      <c r="AB1063" s="76" t="s">
        <v>50</v>
      </c>
      <c r="AC1063" s="77" t="s">
        <v>36</v>
      </c>
      <c r="AD1063" s="77" t="s">
        <v>36</v>
      </c>
      <c r="AE1063" s="77">
        <v>14</v>
      </c>
      <c r="AF1063" s="78" t="s">
        <v>61</v>
      </c>
      <c r="AG1063" s="72"/>
      <c r="AH1063" s="77">
        <v>4321111</v>
      </c>
      <c r="AI1063" s="76" t="s">
        <v>52</v>
      </c>
      <c r="AJ1063" s="76" t="s">
        <v>36</v>
      </c>
      <c r="AK1063" t="str">
        <f>_xlfn.CONCAT(PlayerList[[#This Row],[First Name]]," ",PlayerList[[#This Row],[Surname]])</f>
        <v>Oliver Han</v>
      </c>
      <c r="AM1063" s="71">
        <f>PlayerList[[#This Row],[Code]]*1</f>
        <v>18922</v>
      </c>
      <c r="AN1063" s="71" t="str">
        <f>VLOOKUP(PlayerList[[#This Row],[NZCF ID]],$AP$2:$AQ$3850,2,FALSE)</f>
        <v>M</v>
      </c>
      <c r="AP1063" s="71">
        <v>18149</v>
      </c>
      <c r="AQ1063" s="71" t="s">
        <v>29</v>
      </c>
    </row>
    <row r="1064" spans="13:43" x14ac:dyDescent="0.3">
      <c r="M1064" s="75">
        <v>21011</v>
      </c>
      <c r="N1064" s="72" t="s">
        <v>1505</v>
      </c>
      <c r="O1064" s="72" t="s">
        <v>1513</v>
      </c>
      <c r="P1064" s="73" t="s">
        <v>190</v>
      </c>
      <c r="Q1064" s="74">
        <v>1979</v>
      </c>
      <c r="R1064" s="73" t="s">
        <v>35</v>
      </c>
      <c r="S1064" s="72"/>
      <c r="T1064" s="77" t="s">
        <v>34</v>
      </c>
      <c r="U1064" s="76" t="s">
        <v>35</v>
      </c>
      <c r="V1064" s="77" t="s">
        <v>36</v>
      </c>
      <c r="W1064" s="77" t="s">
        <v>36</v>
      </c>
      <c r="X1064" s="77" t="s">
        <v>37</v>
      </c>
      <c r="Y1064" s="78" t="s">
        <v>38</v>
      </c>
      <c r="Z1064" s="72"/>
      <c r="AA1064" s="77">
        <v>956</v>
      </c>
      <c r="AB1064" s="76" t="s">
        <v>50</v>
      </c>
      <c r="AC1064" s="77" t="s">
        <v>36</v>
      </c>
      <c r="AD1064" s="77" t="s">
        <v>36</v>
      </c>
      <c r="AE1064" s="77">
        <v>3</v>
      </c>
      <c r="AF1064" s="78" t="s">
        <v>60</v>
      </c>
      <c r="AG1064" s="72"/>
      <c r="AH1064" s="77" t="s">
        <v>69</v>
      </c>
      <c r="AI1064" s="76" t="s">
        <v>52</v>
      </c>
      <c r="AJ1064" s="76" t="s">
        <v>36</v>
      </c>
      <c r="AK1064" t="str">
        <f>_xlfn.CONCAT(PlayerList[[#This Row],[First Name]]," ",PlayerList[[#This Row],[Surname]])</f>
        <v>Sunjin Han</v>
      </c>
      <c r="AM1064" s="71">
        <f>PlayerList[[#This Row],[Code]]*1</f>
        <v>21011</v>
      </c>
      <c r="AN1064" s="71" t="str">
        <f>VLOOKUP(PlayerList[[#This Row],[NZCF ID]],$AP$2:$AQ$3850,2,FALSE)</f>
        <v>M</v>
      </c>
      <c r="AP1064" s="71">
        <v>18922</v>
      </c>
      <c r="AQ1064" s="71" t="s">
        <v>29</v>
      </c>
    </row>
    <row r="1065" spans="13:43" x14ac:dyDescent="0.3">
      <c r="M1065" s="75">
        <v>20365</v>
      </c>
      <c r="N1065" s="72" t="s">
        <v>1505</v>
      </c>
      <c r="O1065" s="72" t="s">
        <v>1514</v>
      </c>
      <c r="P1065" s="73" t="s">
        <v>33</v>
      </c>
      <c r="Q1065" s="74">
        <v>2014</v>
      </c>
      <c r="R1065" s="73" t="s">
        <v>135</v>
      </c>
      <c r="S1065" s="72"/>
      <c r="T1065" s="77" t="s">
        <v>34</v>
      </c>
      <c r="U1065" s="76" t="s">
        <v>35</v>
      </c>
      <c r="V1065" s="77" t="s">
        <v>36</v>
      </c>
      <c r="W1065" s="77" t="s">
        <v>36</v>
      </c>
      <c r="X1065" s="77" t="s">
        <v>37</v>
      </c>
      <c r="Y1065" s="78" t="s">
        <v>38</v>
      </c>
      <c r="Z1065" s="72"/>
      <c r="AA1065" s="77">
        <v>610</v>
      </c>
      <c r="AB1065" s="76" t="s">
        <v>35</v>
      </c>
      <c r="AC1065" s="77" t="s">
        <v>36</v>
      </c>
      <c r="AD1065" s="77" t="s">
        <v>36</v>
      </c>
      <c r="AE1065" s="77">
        <v>23</v>
      </c>
      <c r="AF1065" s="78" t="s">
        <v>84</v>
      </c>
      <c r="AG1065" s="72"/>
      <c r="AH1065" s="77" t="s">
        <v>69</v>
      </c>
      <c r="AI1065" s="76" t="s">
        <v>52</v>
      </c>
      <c r="AJ1065" s="76" t="s">
        <v>36</v>
      </c>
      <c r="AK1065" t="str">
        <f>_xlfn.CONCAT(PlayerList[[#This Row],[First Name]]," ",PlayerList[[#This Row],[Surname]])</f>
        <v>Zion Han</v>
      </c>
      <c r="AM1065" s="71">
        <f>PlayerList[[#This Row],[Code]]*1</f>
        <v>20365</v>
      </c>
      <c r="AN1065" s="71" t="str">
        <f>VLOOKUP(PlayerList[[#This Row],[NZCF ID]],$AP$2:$AQ$3850,2,FALSE)</f>
        <v>M</v>
      </c>
      <c r="AP1065" s="71">
        <v>21011</v>
      </c>
      <c r="AQ1065" s="71" t="s">
        <v>29</v>
      </c>
    </row>
    <row r="1066" spans="13:43" x14ac:dyDescent="0.3">
      <c r="M1066" s="75">
        <v>16539</v>
      </c>
      <c r="N1066" s="72" t="s">
        <v>1515</v>
      </c>
      <c r="O1066" s="72" t="s">
        <v>614</v>
      </c>
      <c r="P1066" s="73" t="s">
        <v>716</v>
      </c>
      <c r="Q1066" s="74">
        <v>2004</v>
      </c>
      <c r="R1066" s="73" t="s">
        <v>35</v>
      </c>
      <c r="S1066" s="72"/>
      <c r="T1066" s="77" t="s">
        <v>34</v>
      </c>
      <c r="U1066" s="76" t="s">
        <v>35</v>
      </c>
      <c r="V1066" s="77" t="s">
        <v>36</v>
      </c>
      <c r="W1066" s="77" t="s">
        <v>36</v>
      </c>
      <c r="X1066" s="77" t="s">
        <v>37</v>
      </c>
      <c r="Y1066" s="78" t="s">
        <v>38</v>
      </c>
      <c r="Z1066" s="72"/>
      <c r="AA1066" s="77">
        <v>1284</v>
      </c>
      <c r="AB1066" s="76" t="s">
        <v>35</v>
      </c>
      <c r="AC1066" s="77" t="s">
        <v>36</v>
      </c>
      <c r="AD1066" s="77" t="s">
        <v>36</v>
      </c>
      <c r="AE1066" s="77">
        <v>30</v>
      </c>
      <c r="AF1066" s="78" t="s">
        <v>105</v>
      </c>
      <c r="AG1066" s="72"/>
      <c r="AH1066" s="77">
        <v>4309170</v>
      </c>
      <c r="AI1066" s="76" t="s">
        <v>52</v>
      </c>
      <c r="AJ1066" s="76" t="s">
        <v>36</v>
      </c>
      <c r="AK1066" t="str">
        <f>_xlfn.CONCAT(PlayerList[[#This Row],[First Name]]," ",PlayerList[[#This Row],[Surname]])</f>
        <v>Eli Hancock</v>
      </c>
      <c r="AM1066" s="71">
        <f>PlayerList[[#This Row],[Code]]*1</f>
        <v>16539</v>
      </c>
      <c r="AN1066" s="71" t="str">
        <f>VLOOKUP(PlayerList[[#This Row],[NZCF ID]],$AP$2:$AQ$3850,2,FALSE)</f>
        <v>M</v>
      </c>
      <c r="AP1066" s="71">
        <v>20365</v>
      </c>
      <c r="AQ1066" s="71" t="s">
        <v>29</v>
      </c>
    </row>
    <row r="1067" spans="13:43" x14ac:dyDescent="0.3">
      <c r="M1067" s="75">
        <v>20673</v>
      </c>
      <c r="N1067" s="72" t="s">
        <v>1516</v>
      </c>
      <c r="O1067" s="72" t="s">
        <v>159</v>
      </c>
      <c r="P1067" s="73" t="s">
        <v>167</v>
      </c>
      <c r="Q1067" s="74">
        <v>2013</v>
      </c>
      <c r="R1067" s="73" t="s">
        <v>135</v>
      </c>
      <c r="S1067" s="72"/>
      <c r="T1067" s="77" t="s">
        <v>34</v>
      </c>
      <c r="U1067" s="76" t="s">
        <v>35</v>
      </c>
      <c r="V1067" s="77" t="s">
        <v>36</v>
      </c>
      <c r="W1067" s="77" t="s">
        <v>36</v>
      </c>
      <c r="X1067" s="77" t="s">
        <v>37</v>
      </c>
      <c r="Y1067" s="78" t="s">
        <v>38</v>
      </c>
      <c r="Z1067" s="72"/>
      <c r="AA1067" s="77">
        <v>433</v>
      </c>
      <c r="AB1067" s="76" t="s">
        <v>50</v>
      </c>
      <c r="AC1067" s="77" t="s">
        <v>36</v>
      </c>
      <c r="AD1067" s="77" t="s">
        <v>36</v>
      </c>
      <c r="AE1067" s="77">
        <v>3</v>
      </c>
      <c r="AF1067" s="78" t="s">
        <v>61</v>
      </c>
      <c r="AG1067" s="72"/>
      <c r="AH1067" s="77" t="s">
        <v>69</v>
      </c>
      <c r="AI1067" s="76" t="s">
        <v>52</v>
      </c>
      <c r="AJ1067" s="76" t="s">
        <v>36</v>
      </c>
      <c r="AK1067" t="str">
        <f>_xlfn.CONCAT(PlayerList[[#This Row],[First Name]]," ",PlayerList[[#This Row],[Surname]])</f>
        <v>Benjamin Handley</v>
      </c>
      <c r="AM1067" s="71">
        <f>PlayerList[[#This Row],[Code]]*1</f>
        <v>20673</v>
      </c>
      <c r="AN1067" s="71" t="str">
        <f>VLOOKUP(PlayerList[[#This Row],[NZCF ID]],$AP$2:$AQ$3850,2,FALSE)</f>
        <v>M</v>
      </c>
      <c r="AP1067" s="71">
        <v>16539</v>
      </c>
      <c r="AQ1067" s="71" t="s">
        <v>29</v>
      </c>
    </row>
    <row r="1068" spans="13:43" x14ac:dyDescent="0.3">
      <c r="M1068" s="75">
        <v>22925</v>
      </c>
      <c r="N1068" s="72" t="s">
        <v>4274</v>
      </c>
      <c r="O1068" s="72" t="s">
        <v>1052</v>
      </c>
      <c r="P1068" s="73" t="s">
        <v>33</v>
      </c>
      <c r="Q1068" s="74">
        <v>2013</v>
      </c>
      <c r="R1068" s="73" t="s">
        <v>135</v>
      </c>
      <c r="S1068" s="72"/>
      <c r="T1068" s="77" t="s">
        <v>34</v>
      </c>
      <c r="U1068" s="76" t="s">
        <v>35</v>
      </c>
      <c r="V1068" s="77" t="s">
        <v>36</v>
      </c>
      <c r="W1068" s="77" t="s">
        <v>36</v>
      </c>
      <c r="X1068" s="77" t="s">
        <v>37</v>
      </c>
      <c r="Y1068" s="78" t="s">
        <v>38</v>
      </c>
      <c r="Z1068" s="72"/>
      <c r="AA1068" s="77">
        <v>777</v>
      </c>
      <c r="AB1068" s="76" t="s">
        <v>50</v>
      </c>
      <c r="AC1068" s="77">
        <v>1</v>
      </c>
      <c r="AD1068" s="77">
        <v>6</v>
      </c>
      <c r="AE1068" s="77">
        <v>6</v>
      </c>
      <c r="AF1068" s="78" t="s">
        <v>4167</v>
      </c>
      <c r="AG1068" s="72"/>
      <c r="AH1068" s="77">
        <v>4333365</v>
      </c>
      <c r="AI1068" s="76" t="s">
        <v>52</v>
      </c>
      <c r="AJ1068" s="76" t="s">
        <v>36</v>
      </c>
      <c r="AK1068" t="str">
        <f>_xlfn.CONCAT(PlayerList[[#This Row],[First Name]]," ",PlayerList[[#This Row],[Surname]])</f>
        <v>Austin Hannay</v>
      </c>
      <c r="AM1068" s="71">
        <f>PlayerList[[#This Row],[Code]]*1</f>
        <v>22925</v>
      </c>
      <c r="AN1068" s="71" t="str">
        <f>VLOOKUP(PlayerList[[#This Row],[NZCF ID]],$AP$2:$AQ$3850,2,FALSE)</f>
        <v>M</v>
      </c>
      <c r="AP1068" s="71">
        <v>20673</v>
      </c>
      <c r="AQ1068" s="71" t="s">
        <v>29</v>
      </c>
    </row>
    <row r="1069" spans="13:43" x14ac:dyDescent="0.3">
      <c r="M1069" s="75">
        <v>20140</v>
      </c>
      <c r="N1069" s="72" t="s">
        <v>1517</v>
      </c>
      <c r="O1069" s="72" t="s">
        <v>1518</v>
      </c>
      <c r="P1069" s="73" t="s">
        <v>178</v>
      </c>
      <c r="Q1069" s="74">
        <v>2008</v>
      </c>
      <c r="R1069" s="73" t="s">
        <v>135</v>
      </c>
      <c r="S1069" s="72"/>
      <c r="T1069" s="77">
        <v>1447</v>
      </c>
      <c r="U1069" s="76" t="s">
        <v>35</v>
      </c>
      <c r="V1069" s="77">
        <v>1</v>
      </c>
      <c r="W1069" s="77">
        <v>1</v>
      </c>
      <c r="X1069" s="77">
        <v>32</v>
      </c>
      <c r="Y1069" s="78" t="s">
        <v>4167</v>
      </c>
      <c r="Z1069" s="72"/>
      <c r="AA1069" s="77">
        <v>941</v>
      </c>
      <c r="AB1069" s="76" t="s">
        <v>50</v>
      </c>
      <c r="AC1069" s="77" t="s">
        <v>36</v>
      </c>
      <c r="AD1069" s="77" t="s">
        <v>36</v>
      </c>
      <c r="AE1069" s="77">
        <v>6</v>
      </c>
      <c r="AF1069" s="78" t="s">
        <v>61</v>
      </c>
      <c r="AG1069" s="72"/>
      <c r="AH1069" s="77">
        <v>4329899</v>
      </c>
      <c r="AI1069" s="76" t="s">
        <v>52</v>
      </c>
      <c r="AJ1069" s="76" t="s">
        <v>36</v>
      </c>
      <c r="AK1069" t="str">
        <f>_xlfn.CONCAT(PlayerList[[#This Row],[First Name]]," ",PlayerList[[#This Row],[Surname]])</f>
        <v>Ture Hansson</v>
      </c>
      <c r="AM1069" s="71">
        <f>PlayerList[[#This Row],[Code]]*1</f>
        <v>20140</v>
      </c>
      <c r="AN1069" s="71" t="str">
        <f>VLOOKUP(PlayerList[[#This Row],[NZCF ID]],$AP$2:$AQ$3850,2,FALSE)</f>
        <v>M</v>
      </c>
      <c r="AP1069" s="71">
        <v>22925</v>
      </c>
      <c r="AQ1069" s="71" t="s">
        <v>29</v>
      </c>
    </row>
    <row r="1070" spans="13:43" x14ac:dyDescent="0.3">
      <c r="M1070" s="75">
        <v>19904</v>
      </c>
      <c r="N1070" s="72" t="s">
        <v>1519</v>
      </c>
      <c r="O1070" s="72" t="s">
        <v>1040</v>
      </c>
      <c r="P1070" s="73" t="s">
        <v>83</v>
      </c>
      <c r="Q1070" s="74">
        <v>2015</v>
      </c>
      <c r="R1070" s="73" t="s">
        <v>135</v>
      </c>
      <c r="S1070" s="72"/>
      <c r="T1070" s="77">
        <v>1177</v>
      </c>
      <c r="U1070" s="76" t="s">
        <v>35</v>
      </c>
      <c r="V1070" s="77">
        <v>1</v>
      </c>
      <c r="W1070" s="77">
        <v>12</v>
      </c>
      <c r="X1070" s="77">
        <v>86</v>
      </c>
      <c r="Y1070" s="78" t="s">
        <v>4167</v>
      </c>
      <c r="Z1070" s="72"/>
      <c r="AA1070" s="77">
        <v>1249</v>
      </c>
      <c r="AB1070" s="76" t="s">
        <v>35</v>
      </c>
      <c r="AC1070" s="77" t="s">
        <v>36</v>
      </c>
      <c r="AD1070" s="77" t="s">
        <v>36</v>
      </c>
      <c r="AE1070" s="77">
        <v>60</v>
      </c>
      <c r="AF1070" s="78" t="s">
        <v>84</v>
      </c>
      <c r="AG1070" s="72"/>
      <c r="AH1070" s="77">
        <v>4326377</v>
      </c>
      <c r="AI1070" s="76" t="s">
        <v>52</v>
      </c>
      <c r="AJ1070" s="76" t="s">
        <v>36</v>
      </c>
      <c r="AK1070" t="str">
        <f>_xlfn.CONCAT(PlayerList[[#This Row],[First Name]]," ",PlayerList[[#This Row],[Surname]])</f>
        <v>John Hao</v>
      </c>
      <c r="AM1070" s="71">
        <f>PlayerList[[#This Row],[Code]]*1</f>
        <v>19904</v>
      </c>
      <c r="AN1070" s="71" t="str">
        <f>VLOOKUP(PlayerList[[#This Row],[NZCF ID]],$AP$2:$AQ$3850,2,FALSE)</f>
        <v>M</v>
      </c>
      <c r="AP1070" s="71">
        <v>20140</v>
      </c>
      <c r="AQ1070" s="71" t="s">
        <v>29</v>
      </c>
    </row>
    <row r="1071" spans="13:43" x14ac:dyDescent="0.3">
      <c r="M1071" s="75">
        <v>17386</v>
      </c>
      <c r="N1071" s="72" t="s">
        <v>1520</v>
      </c>
      <c r="O1071" s="72" t="s">
        <v>1521</v>
      </c>
      <c r="P1071" s="73" t="s">
        <v>258</v>
      </c>
      <c r="Q1071" s="74">
        <v>2011</v>
      </c>
      <c r="R1071" s="73" t="s">
        <v>135</v>
      </c>
      <c r="S1071" s="72"/>
      <c r="T1071" s="77">
        <v>1008</v>
      </c>
      <c r="U1071" s="76" t="s">
        <v>35</v>
      </c>
      <c r="V1071" s="77" t="s">
        <v>36</v>
      </c>
      <c r="W1071" s="77" t="s">
        <v>36</v>
      </c>
      <c r="X1071" s="77">
        <v>60</v>
      </c>
      <c r="Y1071" s="78" t="s">
        <v>60</v>
      </c>
      <c r="Z1071" s="72"/>
      <c r="AA1071" s="77">
        <v>970</v>
      </c>
      <c r="AB1071" s="76" t="s">
        <v>35</v>
      </c>
      <c r="AC1071" s="77" t="s">
        <v>36</v>
      </c>
      <c r="AD1071" s="77" t="s">
        <v>36</v>
      </c>
      <c r="AE1071" s="77">
        <v>86</v>
      </c>
      <c r="AF1071" s="78" t="s">
        <v>39</v>
      </c>
      <c r="AG1071" s="72"/>
      <c r="AH1071" s="77">
        <v>4313305</v>
      </c>
      <c r="AI1071" s="76" t="s">
        <v>52</v>
      </c>
      <c r="AJ1071" s="76" t="s">
        <v>36</v>
      </c>
      <c r="AK1071" t="str">
        <f>_xlfn.CONCAT(PlayerList[[#This Row],[First Name]]," ",PlayerList[[#This Row],[Surname]])</f>
        <v>Koki Hara</v>
      </c>
      <c r="AM1071" s="71">
        <f>PlayerList[[#This Row],[Code]]*1</f>
        <v>17386</v>
      </c>
      <c r="AN1071" s="71" t="str">
        <f>VLOOKUP(PlayerList[[#This Row],[NZCF ID]],$AP$2:$AQ$3850,2,FALSE)</f>
        <v>M</v>
      </c>
      <c r="AP1071" s="71">
        <v>19904</v>
      </c>
      <c r="AQ1071" s="71" t="s">
        <v>29</v>
      </c>
    </row>
    <row r="1072" spans="13:43" x14ac:dyDescent="0.3">
      <c r="M1072" s="75">
        <v>19553</v>
      </c>
      <c r="N1072" s="72" t="s">
        <v>1520</v>
      </c>
      <c r="O1072" s="72" t="s">
        <v>1522</v>
      </c>
      <c r="P1072" s="73" t="s">
        <v>33</v>
      </c>
      <c r="Q1072" s="74">
        <v>2015</v>
      </c>
      <c r="R1072" s="73" t="s">
        <v>135</v>
      </c>
      <c r="S1072" s="72"/>
      <c r="T1072" s="77" t="s">
        <v>34</v>
      </c>
      <c r="U1072" s="76" t="s">
        <v>35</v>
      </c>
      <c r="V1072" s="77" t="s">
        <v>36</v>
      </c>
      <c r="W1072" s="77" t="s">
        <v>36</v>
      </c>
      <c r="X1072" s="77" t="s">
        <v>37</v>
      </c>
      <c r="Y1072" s="78" t="s">
        <v>38</v>
      </c>
      <c r="Z1072" s="72"/>
      <c r="AA1072" s="77">
        <v>400</v>
      </c>
      <c r="AB1072" s="76" t="s">
        <v>50</v>
      </c>
      <c r="AC1072" s="77" t="s">
        <v>36</v>
      </c>
      <c r="AD1072" s="77" t="s">
        <v>36</v>
      </c>
      <c r="AE1072" s="77">
        <v>7</v>
      </c>
      <c r="AF1072" s="78" t="s">
        <v>96</v>
      </c>
      <c r="AG1072" s="72"/>
      <c r="AH1072" s="77">
        <v>4328540</v>
      </c>
      <c r="AI1072" s="76" t="s">
        <v>52</v>
      </c>
      <c r="AJ1072" s="76" t="s">
        <v>36</v>
      </c>
      <c r="AK1072" t="str">
        <f>_xlfn.CONCAT(PlayerList[[#This Row],[First Name]]," ",PlayerList[[#This Row],[Surname]])</f>
        <v>Maoka Hara</v>
      </c>
      <c r="AM1072" s="71">
        <f>PlayerList[[#This Row],[Code]]*1</f>
        <v>19553</v>
      </c>
      <c r="AN1072" s="71" t="str">
        <f>VLOOKUP(PlayerList[[#This Row],[NZCF ID]],$AP$2:$AQ$3850,2,FALSE)</f>
        <v>M</v>
      </c>
      <c r="AP1072" s="71">
        <v>17386</v>
      </c>
      <c r="AQ1072" s="71" t="s">
        <v>29</v>
      </c>
    </row>
    <row r="1073" spans="13:43" x14ac:dyDescent="0.3">
      <c r="M1073" s="75">
        <v>19006</v>
      </c>
      <c r="N1073" s="72" t="s">
        <v>1523</v>
      </c>
      <c r="O1073" s="72" t="s">
        <v>1524</v>
      </c>
      <c r="P1073" s="73" t="s">
        <v>161</v>
      </c>
      <c r="Q1073" s="74">
        <v>2016</v>
      </c>
      <c r="R1073" s="73" t="s">
        <v>135</v>
      </c>
      <c r="S1073" s="72"/>
      <c r="T1073" s="77" t="s">
        <v>34</v>
      </c>
      <c r="U1073" s="76" t="s">
        <v>35</v>
      </c>
      <c r="V1073" s="77" t="s">
        <v>36</v>
      </c>
      <c r="W1073" s="77" t="s">
        <v>36</v>
      </c>
      <c r="X1073" s="77" t="s">
        <v>37</v>
      </c>
      <c r="Y1073" s="78" t="s">
        <v>38</v>
      </c>
      <c r="Z1073" s="72"/>
      <c r="AA1073" s="77">
        <v>777</v>
      </c>
      <c r="AB1073" s="76" t="s">
        <v>50</v>
      </c>
      <c r="AC1073" s="77" t="s">
        <v>36</v>
      </c>
      <c r="AD1073" s="77" t="s">
        <v>36</v>
      </c>
      <c r="AE1073" s="77">
        <v>5</v>
      </c>
      <c r="AF1073" s="78" t="s">
        <v>154</v>
      </c>
      <c r="AG1073" s="72"/>
      <c r="AH1073" s="77" t="s">
        <v>69</v>
      </c>
      <c r="AI1073" s="76" t="s">
        <v>52</v>
      </c>
      <c r="AJ1073" s="76" t="s">
        <v>36</v>
      </c>
      <c r="AK1073" t="str">
        <f>_xlfn.CONCAT(PlayerList[[#This Row],[First Name]]," ",PlayerList[[#This Row],[Surname]])</f>
        <v>Olivia Harb</v>
      </c>
      <c r="AM1073" s="71">
        <f>PlayerList[[#This Row],[Code]]*1</f>
        <v>19006</v>
      </c>
      <c r="AN1073" s="71" t="str">
        <f>VLOOKUP(PlayerList[[#This Row],[NZCF ID]],$AP$2:$AQ$3850,2,FALSE)</f>
        <v>M</v>
      </c>
      <c r="AP1073" s="71">
        <v>19553</v>
      </c>
      <c r="AQ1073" s="71" t="s">
        <v>29</v>
      </c>
    </row>
    <row r="1074" spans="13:43" x14ac:dyDescent="0.3">
      <c r="M1074" s="75">
        <v>20704</v>
      </c>
      <c r="N1074" s="72" t="s">
        <v>1525</v>
      </c>
      <c r="O1074" s="72" t="s">
        <v>1526</v>
      </c>
      <c r="P1074" s="73" t="s">
        <v>33</v>
      </c>
      <c r="Q1074" s="74">
        <v>2014</v>
      </c>
      <c r="R1074" s="73" t="s">
        <v>135</v>
      </c>
      <c r="S1074" s="72"/>
      <c r="T1074" s="77">
        <v>838</v>
      </c>
      <c r="U1074" s="76" t="s">
        <v>50</v>
      </c>
      <c r="V1074" s="77" t="s">
        <v>36</v>
      </c>
      <c r="W1074" s="77" t="s">
        <v>36</v>
      </c>
      <c r="X1074" s="77">
        <v>5</v>
      </c>
      <c r="Y1074" s="78" t="s">
        <v>39</v>
      </c>
      <c r="Z1074" s="72"/>
      <c r="AA1074" s="77" t="s">
        <v>37</v>
      </c>
      <c r="AB1074" s="76" t="s">
        <v>35</v>
      </c>
      <c r="AC1074" s="77" t="s">
        <v>36</v>
      </c>
      <c r="AD1074" s="77" t="s">
        <v>36</v>
      </c>
      <c r="AE1074" s="77" t="s">
        <v>37</v>
      </c>
      <c r="AF1074" s="78" t="s">
        <v>38</v>
      </c>
      <c r="AG1074" s="72"/>
      <c r="AH1074" s="77" t="s">
        <v>69</v>
      </c>
      <c r="AI1074" s="76" t="s">
        <v>52</v>
      </c>
      <c r="AJ1074" s="76" t="s">
        <v>36</v>
      </c>
      <c r="AK1074" t="str">
        <f>_xlfn.CONCAT(PlayerList[[#This Row],[First Name]]," ",PlayerList[[#This Row],[Surname]])</f>
        <v>Kairos Harehuru</v>
      </c>
      <c r="AM1074" s="71">
        <f>PlayerList[[#This Row],[Code]]*1</f>
        <v>20704</v>
      </c>
      <c r="AN1074" s="71" t="str">
        <f>VLOOKUP(PlayerList[[#This Row],[NZCF ID]],$AP$2:$AQ$3850,2,FALSE)</f>
        <v>M</v>
      </c>
      <c r="AP1074" s="71">
        <v>19006</v>
      </c>
      <c r="AQ1074" s="71" t="s">
        <v>29</v>
      </c>
    </row>
    <row r="1075" spans="13:43" x14ac:dyDescent="0.3">
      <c r="M1075" s="75">
        <v>20495</v>
      </c>
      <c r="N1075" s="72" t="s">
        <v>1527</v>
      </c>
      <c r="O1075" s="72" t="s">
        <v>1528</v>
      </c>
      <c r="P1075" s="73" t="s">
        <v>33</v>
      </c>
      <c r="Q1075" s="74">
        <v>2013</v>
      </c>
      <c r="R1075" s="73" t="s">
        <v>135</v>
      </c>
      <c r="S1075" s="72"/>
      <c r="T1075" s="77" t="s">
        <v>34</v>
      </c>
      <c r="U1075" s="76" t="s">
        <v>35</v>
      </c>
      <c r="V1075" s="77" t="s">
        <v>36</v>
      </c>
      <c r="W1075" s="77" t="s">
        <v>36</v>
      </c>
      <c r="X1075" s="77" t="s">
        <v>37</v>
      </c>
      <c r="Y1075" s="78" t="s">
        <v>38</v>
      </c>
      <c r="Z1075" s="72"/>
      <c r="AA1075" s="77">
        <v>560</v>
      </c>
      <c r="AB1075" s="76" t="s">
        <v>50</v>
      </c>
      <c r="AC1075" s="77" t="s">
        <v>36</v>
      </c>
      <c r="AD1075" s="77" t="s">
        <v>36</v>
      </c>
      <c r="AE1075" s="77">
        <v>7</v>
      </c>
      <c r="AF1075" s="78" t="s">
        <v>150</v>
      </c>
      <c r="AG1075" s="72"/>
      <c r="AH1075" s="77" t="s">
        <v>69</v>
      </c>
      <c r="AI1075" s="76" t="s">
        <v>52</v>
      </c>
      <c r="AJ1075" s="76" t="s">
        <v>36</v>
      </c>
      <c r="AK1075" t="str">
        <f>_xlfn.CONCAT(PlayerList[[#This Row],[First Name]]," ",PlayerList[[#This Row],[Surname]])</f>
        <v>Aio Harland</v>
      </c>
      <c r="AM1075" s="71">
        <f>PlayerList[[#This Row],[Code]]*1</f>
        <v>20495</v>
      </c>
      <c r="AN1075" s="71" t="str">
        <f>VLOOKUP(PlayerList[[#This Row],[NZCF ID]],$AP$2:$AQ$3850,2,FALSE)</f>
        <v>M</v>
      </c>
      <c r="AP1075" s="71">
        <v>20704</v>
      </c>
      <c r="AQ1075" s="71" t="s">
        <v>29</v>
      </c>
    </row>
    <row r="1076" spans="13:43" x14ac:dyDescent="0.3">
      <c r="M1076" s="75">
        <v>18225</v>
      </c>
      <c r="N1076" s="72" t="s">
        <v>1529</v>
      </c>
      <c r="O1076" s="72" t="s">
        <v>400</v>
      </c>
      <c r="P1076" s="73" t="s">
        <v>33</v>
      </c>
      <c r="Q1076" s="74">
        <v>2007</v>
      </c>
      <c r="R1076" s="73" t="s">
        <v>135</v>
      </c>
      <c r="S1076" s="72"/>
      <c r="T1076" s="77" t="s">
        <v>34</v>
      </c>
      <c r="U1076" s="76" t="s">
        <v>35</v>
      </c>
      <c r="V1076" s="77" t="s">
        <v>36</v>
      </c>
      <c r="W1076" s="77" t="s">
        <v>36</v>
      </c>
      <c r="X1076" s="77" t="s">
        <v>37</v>
      </c>
      <c r="Y1076" s="78" t="s">
        <v>38</v>
      </c>
      <c r="Z1076" s="72"/>
      <c r="AA1076" s="77">
        <v>1164</v>
      </c>
      <c r="AB1076" s="76" t="s">
        <v>50</v>
      </c>
      <c r="AC1076" s="77" t="s">
        <v>36</v>
      </c>
      <c r="AD1076" s="77" t="s">
        <v>36</v>
      </c>
      <c r="AE1076" s="77">
        <v>5</v>
      </c>
      <c r="AF1076" s="78" t="s">
        <v>219</v>
      </c>
      <c r="AG1076" s="72"/>
      <c r="AH1076" s="77" t="s">
        <v>69</v>
      </c>
      <c r="AI1076" s="76" t="s">
        <v>52</v>
      </c>
      <c r="AJ1076" s="76" t="s">
        <v>36</v>
      </c>
      <c r="AK1076" t="str">
        <f>_xlfn.CONCAT(PlayerList[[#This Row],[First Name]]," ",PlayerList[[#This Row],[Surname]])</f>
        <v>Lucas Harnett</v>
      </c>
      <c r="AM1076" s="71">
        <f>PlayerList[[#This Row],[Code]]*1</f>
        <v>18225</v>
      </c>
      <c r="AN1076" s="71" t="str">
        <f>VLOOKUP(PlayerList[[#This Row],[NZCF ID]],$AP$2:$AQ$3850,2,FALSE)</f>
        <v>M</v>
      </c>
      <c r="AP1076" s="71">
        <v>20495</v>
      </c>
      <c r="AQ1076" s="71" t="s">
        <v>29</v>
      </c>
    </row>
    <row r="1077" spans="13:43" x14ac:dyDescent="0.3">
      <c r="M1077" s="75">
        <v>22806</v>
      </c>
      <c r="N1077" s="72" t="s">
        <v>1530</v>
      </c>
      <c r="O1077" s="72" t="s">
        <v>1058</v>
      </c>
      <c r="P1077" s="73" t="s">
        <v>33</v>
      </c>
      <c r="Q1077" s="74">
        <v>2008</v>
      </c>
      <c r="R1077" s="73" t="s">
        <v>135</v>
      </c>
      <c r="S1077" s="72"/>
      <c r="T1077" s="77" t="s">
        <v>34</v>
      </c>
      <c r="U1077" s="76" t="s">
        <v>35</v>
      </c>
      <c r="V1077" s="77" t="s">
        <v>36</v>
      </c>
      <c r="W1077" s="77" t="s">
        <v>36</v>
      </c>
      <c r="X1077" s="77" t="s">
        <v>37</v>
      </c>
      <c r="Y1077" s="78" t="s">
        <v>38</v>
      </c>
      <c r="Z1077" s="72"/>
      <c r="AA1077" s="77">
        <v>1316</v>
      </c>
      <c r="AB1077" s="76" t="s">
        <v>50</v>
      </c>
      <c r="AC1077" s="77" t="s">
        <v>36</v>
      </c>
      <c r="AD1077" s="77" t="s">
        <v>36</v>
      </c>
      <c r="AE1077" s="77">
        <v>7</v>
      </c>
      <c r="AF1077" s="78" t="s">
        <v>84</v>
      </c>
      <c r="AG1077" s="72"/>
      <c r="AH1077" s="77" t="s">
        <v>69</v>
      </c>
      <c r="AI1077" s="76" t="s">
        <v>52</v>
      </c>
      <c r="AJ1077" s="76" t="s">
        <v>36</v>
      </c>
      <c r="AK1077" t="str">
        <f>_xlfn.CONCAT(PlayerList[[#This Row],[First Name]]," ",PlayerList[[#This Row],[Surname]])</f>
        <v>Max Harrington</v>
      </c>
      <c r="AM1077" s="71">
        <f>PlayerList[[#This Row],[Code]]*1</f>
        <v>22806</v>
      </c>
      <c r="AN1077" s="71" t="str">
        <f>VLOOKUP(PlayerList[[#This Row],[NZCF ID]],$AP$2:$AQ$3850,2,FALSE)</f>
        <v>M</v>
      </c>
      <c r="AP1077" s="71">
        <v>18225</v>
      </c>
      <c r="AQ1077" s="71" t="s">
        <v>29</v>
      </c>
    </row>
    <row r="1078" spans="13:43" x14ac:dyDescent="0.3">
      <c r="M1078" s="75">
        <v>18888</v>
      </c>
      <c r="N1078" s="72" t="s">
        <v>1531</v>
      </c>
      <c r="O1078" s="72" t="s">
        <v>211</v>
      </c>
      <c r="P1078" s="73" t="s">
        <v>83</v>
      </c>
      <c r="Q1078" s="74">
        <v>2006</v>
      </c>
      <c r="R1078" s="73" t="s">
        <v>135</v>
      </c>
      <c r="S1078" s="72"/>
      <c r="T1078" s="77">
        <v>1619</v>
      </c>
      <c r="U1078" s="76" t="s">
        <v>35</v>
      </c>
      <c r="V1078" s="77">
        <v>2</v>
      </c>
      <c r="W1078" s="77">
        <v>14</v>
      </c>
      <c r="X1078" s="77">
        <v>43</v>
      </c>
      <c r="Y1078" s="78" t="s">
        <v>4167</v>
      </c>
      <c r="Z1078" s="72"/>
      <c r="AA1078" s="77">
        <v>1446</v>
      </c>
      <c r="AB1078" s="76" t="s">
        <v>35</v>
      </c>
      <c r="AC1078" s="77">
        <v>1</v>
      </c>
      <c r="AD1078" s="77">
        <v>6</v>
      </c>
      <c r="AE1078" s="77">
        <v>61</v>
      </c>
      <c r="AF1078" s="78" t="s">
        <v>4167</v>
      </c>
      <c r="AG1078" s="72"/>
      <c r="AH1078" s="77">
        <v>4325648</v>
      </c>
      <c r="AI1078" s="76" t="s">
        <v>52</v>
      </c>
      <c r="AJ1078" s="76" t="s">
        <v>36</v>
      </c>
      <c r="AK1078" t="str">
        <f>_xlfn.CONCAT(PlayerList[[#This Row],[First Name]]," ",PlayerList[[#This Row],[Surname]])</f>
        <v>Adam Harris</v>
      </c>
      <c r="AM1078" s="71">
        <f>PlayerList[[#This Row],[Code]]*1</f>
        <v>18888</v>
      </c>
      <c r="AN1078" s="71" t="str">
        <f>VLOOKUP(PlayerList[[#This Row],[NZCF ID]],$AP$2:$AQ$3850,2,FALSE)</f>
        <v>M</v>
      </c>
      <c r="AP1078" s="71">
        <v>22806</v>
      </c>
      <c r="AQ1078" s="71" t="s">
        <v>29</v>
      </c>
    </row>
    <row r="1079" spans="13:43" x14ac:dyDescent="0.3">
      <c r="M1079" s="75">
        <v>15719</v>
      </c>
      <c r="N1079" s="72" t="s">
        <v>1531</v>
      </c>
      <c r="O1079" s="72" t="s">
        <v>410</v>
      </c>
      <c r="P1079" s="73" t="s">
        <v>74</v>
      </c>
      <c r="Q1079" s="74">
        <v>1990</v>
      </c>
      <c r="R1079" s="73" t="s">
        <v>35</v>
      </c>
      <c r="S1079" s="72"/>
      <c r="T1079" s="77" t="s">
        <v>34</v>
      </c>
      <c r="U1079" s="76" t="s">
        <v>35</v>
      </c>
      <c r="V1079" s="77" t="s">
        <v>36</v>
      </c>
      <c r="W1079" s="77" t="s">
        <v>36</v>
      </c>
      <c r="X1079" s="77" t="s">
        <v>37</v>
      </c>
      <c r="Y1079" s="78" t="s">
        <v>38</v>
      </c>
      <c r="Z1079" s="72"/>
      <c r="AA1079" s="77">
        <v>996</v>
      </c>
      <c r="AB1079" s="76" t="s">
        <v>50</v>
      </c>
      <c r="AC1079" s="77" t="s">
        <v>36</v>
      </c>
      <c r="AD1079" s="77" t="s">
        <v>36</v>
      </c>
      <c r="AE1079" s="77">
        <v>7</v>
      </c>
      <c r="AF1079" s="78" t="s">
        <v>150</v>
      </c>
      <c r="AG1079" s="72"/>
      <c r="AH1079" s="77">
        <v>4328078</v>
      </c>
      <c r="AI1079" s="76" t="s">
        <v>52</v>
      </c>
      <c r="AJ1079" s="76" t="s">
        <v>36</v>
      </c>
      <c r="AK1079" t="str">
        <f>_xlfn.CONCAT(PlayerList[[#This Row],[First Name]]," ",PlayerList[[#This Row],[Surname]])</f>
        <v>Corey Harris</v>
      </c>
      <c r="AM1079" s="71">
        <f>PlayerList[[#This Row],[Code]]*1</f>
        <v>15719</v>
      </c>
      <c r="AN1079" s="71" t="str">
        <f>VLOOKUP(PlayerList[[#This Row],[NZCF ID]],$AP$2:$AQ$3850,2,FALSE)</f>
        <v>M</v>
      </c>
      <c r="AP1079" s="71">
        <v>18888</v>
      </c>
      <c r="AQ1079" s="71" t="s">
        <v>29</v>
      </c>
    </row>
    <row r="1080" spans="13:43" x14ac:dyDescent="0.3">
      <c r="M1080" s="75">
        <v>16667</v>
      </c>
      <c r="N1080" s="72" t="s">
        <v>1532</v>
      </c>
      <c r="O1080" s="72" t="s">
        <v>1533</v>
      </c>
      <c r="P1080" s="73" t="s">
        <v>33</v>
      </c>
      <c r="Q1080" s="74">
        <v>2002</v>
      </c>
      <c r="R1080" s="73" t="s">
        <v>35</v>
      </c>
      <c r="S1080" s="72"/>
      <c r="T1080" s="77" t="s">
        <v>34</v>
      </c>
      <c r="U1080" s="76" t="s">
        <v>35</v>
      </c>
      <c r="V1080" s="77" t="s">
        <v>36</v>
      </c>
      <c r="W1080" s="77" t="s">
        <v>36</v>
      </c>
      <c r="X1080" s="77" t="s">
        <v>37</v>
      </c>
      <c r="Y1080" s="78" t="s">
        <v>38</v>
      </c>
      <c r="Z1080" s="72"/>
      <c r="AA1080" s="77">
        <v>1211</v>
      </c>
      <c r="AB1080" s="76" t="s">
        <v>50</v>
      </c>
      <c r="AC1080" s="77" t="s">
        <v>36</v>
      </c>
      <c r="AD1080" s="77" t="s">
        <v>36</v>
      </c>
      <c r="AE1080" s="77">
        <v>6</v>
      </c>
      <c r="AF1080" s="78" t="s">
        <v>96</v>
      </c>
      <c r="AG1080" s="72"/>
      <c r="AH1080" s="77">
        <v>4309642</v>
      </c>
      <c r="AI1080" s="76" t="s">
        <v>52</v>
      </c>
      <c r="AJ1080" s="76" t="s">
        <v>36</v>
      </c>
      <c r="AK1080" t="str">
        <f>_xlfn.CONCAT(PlayerList[[#This Row],[First Name]]," ",PlayerList[[#This Row],[Surname]])</f>
        <v>Morgan Harrison</v>
      </c>
      <c r="AM1080" s="71">
        <f>PlayerList[[#This Row],[Code]]*1</f>
        <v>16667</v>
      </c>
      <c r="AN1080" s="71" t="str">
        <f>VLOOKUP(PlayerList[[#This Row],[NZCF ID]],$AP$2:$AQ$3850,2,FALSE)</f>
        <v>M</v>
      </c>
      <c r="AP1080" s="71">
        <v>15719</v>
      </c>
      <c r="AQ1080" s="71" t="s">
        <v>29</v>
      </c>
    </row>
    <row r="1081" spans="13:43" x14ac:dyDescent="0.3">
      <c r="M1081" s="75">
        <v>20417</v>
      </c>
      <c r="N1081" s="72" t="s">
        <v>1532</v>
      </c>
      <c r="O1081" s="72" t="s">
        <v>1218</v>
      </c>
      <c r="P1081" s="73" t="s">
        <v>33</v>
      </c>
      <c r="Q1081" s="74">
        <v>2010</v>
      </c>
      <c r="R1081" s="73" t="s">
        <v>135</v>
      </c>
      <c r="S1081" s="72"/>
      <c r="T1081" s="77" t="s">
        <v>34</v>
      </c>
      <c r="U1081" s="76" t="s">
        <v>35</v>
      </c>
      <c r="V1081" s="77" t="s">
        <v>36</v>
      </c>
      <c r="W1081" s="77" t="s">
        <v>36</v>
      </c>
      <c r="X1081" s="77" t="s">
        <v>37</v>
      </c>
      <c r="Y1081" s="78" t="s">
        <v>38</v>
      </c>
      <c r="Z1081" s="72"/>
      <c r="AA1081" s="77">
        <v>605</v>
      </c>
      <c r="AB1081" s="76" t="s">
        <v>50</v>
      </c>
      <c r="AC1081" s="77" t="s">
        <v>36</v>
      </c>
      <c r="AD1081" s="77" t="s">
        <v>36</v>
      </c>
      <c r="AE1081" s="77">
        <v>7</v>
      </c>
      <c r="AF1081" s="78" t="s">
        <v>150</v>
      </c>
      <c r="AG1081" s="72"/>
      <c r="AH1081" s="77" t="s">
        <v>69</v>
      </c>
      <c r="AI1081" s="76" t="s">
        <v>52</v>
      </c>
      <c r="AJ1081" s="76" t="s">
        <v>36</v>
      </c>
      <c r="AK1081" t="str">
        <f>_xlfn.CONCAT(PlayerList[[#This Row],[First Name]]," ",PlayerList[[#This Row],[Surname]])</f>
        <v>Stanley Harrison</v>
      </c>
      <c r="AM1081" s="71">
        <f>PlayerList[[#This Row],[Code]]*1</f>
        <v>20417</v>
      </c>
      <c r="AN1081" s="71" t="str">
        <f>VLOOKUP(PlayerList[[#This Row],[NZCF ID]],$AP$2:$AQ$3850,2,FALSE)</f>
        <v>M</v>
      </c>
      <c r="AP1081" s="71">
        <v>16667</v>
      </c>
      <c r="AQ1081" s="71" t="s">
        <v>29</v>
      </c>
    </row>
    <row r="1082" spans="13:43" x14ac:dyDescent="0.3">
      <c r="M1082" s="75">
        <v>17151</v>
      </c>
      <c r="N1082" s="72" t="s">
        <v>1532</v>
      </c>
      <c r="O1082" s="72" t="s">
        <v>2133</v>
      </c>
      <c r="P1082" s="73" t="s">
        <v>33</v>
      </c>
      <c r="Q1082" s="74">
        <v>2007</v>
      </c>
      <c r="R1082" s="73" t="s">
        <v>135</v>
      </c>
      <c r="S1082" s="72"/>
      <c r="T1082" s="77" t="s">
        <v>34</v>
      </c>
      <c r="U1082" s="76" t="s">
        <v>35</v>
      </c>
      <c r="V1082" s="77" t="s">
        <v>36</v>
      </c>
      <c r="W1082" s="77" t="s">
        <v>36</v>
      </c>
      <c r="X1082" s="77" t="s">
        <v>37</v>
      </c>
      <c r="Y1082" s="78" t="s">
        <v>38</v>
      </c>
      <c r="Z1082" s="72"/>
      <c r="AA1082" s="77">
        <v>713</v>
      </c>
      <c r="AB1082" s="76" t="s">
        <v>35</v>
      </c>
      <c r="AC1082" s="77" t="s">
        <v>36</v>
      </c>
      <c r="AD1082" s="77" t="s">
        <v>36</v>
      </c>
      <c r="AE1082" s="77">
        <v>24</v>
      </c>
      <c r="AF1082" s="78" t="s">
        <v>673</v>
      </c>
      <c r="AG1082" s="72"/>
      <c r="AH1082" s="77">
        <v>4312759</v>
      </c>
      <c r="AI1082" s="76" t="s">
        <v>52</v>
      </c>
      <c r="AJ1082" s="76" t="s">
        <v>36</v>
      </c>
      <c r="AK1082" t="str">
        <f>_xlfn.CONCAT(PlayerList[[#This Row],[First Name]]," ",PlayerList[[#This Row],[Surname]])</f>
        <v>Zac Harrison</v>
      </c>
      <c r="AM1082" s="71">
        <f>PlayerList[[#This Row],[Code]]*1</f>
        <v>17151</v>
      </c>
      <c r="AN1082" s="71" t="str">
        <f>VLOOKUP(PlayerList[[#This Row],[NZCF ID]],$AP$2:$AQ$3850,2,FALSE)</f>
        <v>M</v>
      </c>
      <c r="AP1082" s="71">
        <v>20417</v>
      </c>
      <c r="AQ1082" s="71" t="s">
        <v>29</v>
      </c>
    </row>
    <row r="1083" spans="13:43" x14ac:dyDescent="0.3">
      <c r="M1083" s="75">
        <v>10507</v>
      </c>
      <c r="N1083" s="72" t="s">
        <v>1534</v>
      </c>
      <c r="O1083" s="72" t="s">
        <v>1535</v>
      </c>
      <c r="P1083" s="73" t="s">
        <v>167</v>
      </c>
      <c r="Q1083" s="74">
        <v>1966</v>
      </c>
      <c r="R1083" s="73" t="s">
        <v>124</v>
      </c>
      <c r="S1083" s="72"/>
      <c r="T1083" s="77">
        <v>2087</v>
      </c>
      <c r="U1083" s="76" t="s">
        <v>35</v>
      </c>
      <c r="V1083" s="77" t="s">
        <v>36</v>
      </c>
      <c r="W1083" s="77" t="s">
        <v>36</v>
      </c>
      <c r="X1083" s="77">
        <v>469</v>
      </c>
      <c r="Y1083" s="78" t="s">
        <v>96</v>
      </c>
      <c r="Z1083" s="72"/>
      <c r="AA1083" s="77">
        <v>2130</v>
      </c>
      <c r="AB1083" s="76" t="s">
        <v>35</v>
      </c>
      <c r="AC1083" s="77">
        <v>1</v>
      </c>
      <c r="AD1083" s="77">
        <v>6</v>
      </c>
      <c r="AE1083" s="77">
        <v>325</v>
      </c>
      <c r="AF1083" s="78" t="s">
        <v>4167</v>
      </c>
      <c r="AG1083" s="72"/>
      <c r="AH1083" s="77">
        <v>4300777</v>
      </c>
      <c r="AI1083" s="76" t="s">
        <v>52</v>
      </c>
      <c r="AJ1083" s="76" t="s">
        <v>36</v>
      </c>
      <c r="AK1083" t="str">
        <f>_xlfn.CONCAT(PlayerList[[#This Row],[First Name]]," ",PlayerList[[#This Row],[Surname]])</f>
        <v>Ralph Hart</v>
      </c>
      <c r="AM1083" s="71">
        <f>PlayerList[[#This Row],[Code]]*1</f>
        <v>10507</v>
      </c>
      <c r="AN1083" s="71" t="str">
        <f>VLOOKUP(PlayerList[[#This Row],[NZCF ID]],$AP$2:$AQ$3850,2,FALSE)</f>
        <v>M</v>
      </c>
      <c r="AP1083" s="71">
        <v>17151</v>
      </c>
      <c r="AQ1083" s="71" t="s">
        <v>29</v>
      </c>
    </row>
    <row r="1084" spans="13:43" x14ac:dyDescent="0.3">
      <c r="M1084" s="75">
        <v>13713</v>
      </c>
      <c r="N1084" s="72" t="s">
        <v>1536</v>
      </c>
      <c r="O1084" s="72" t="s">
        <v>1017</v>
      </c>
      <c r="P1084" s="73" t="s">
        <v>161</v>
      </c>
      <c r="Q1084" s="74">
        <v>1972</v>
      </c>
      <c r="R1084" s="73" t="s">
        <v>124</v>
      </c>
      <c r="S1084" s="72"/>
      <c r="T1084" s="77">
        <v>1423</v>
      </c>
      <c r="U1084" s="76" t="s">
        <v>35</v>
      </c>
      <c r="V1084" s="77" t="s">
        <v>36</v>
      </c>
      <c r="W1084" s="77" t="s">
        <v>36</v>
      </c>
      <c r="X1084" s="77">
        <v>175</v>
      </c>
      <c r="Y1084" s="78" t="s">
        <v>84</v>
      </c>
      <c r="Z1084" s="72"/>
      <c r="AA1084" s="77">
        <v>1525</v>
      </c>
      <c r="AB1084" s="76" t="s">
        <v>35</v>
      </c>
      <c r="AC1084" s="77">
        <v>1</v>
      </c>
      <c r="AD1084" s="77">
        <v>4</v>
      </c>
      <c r="AE1084" s="77">
        <v>73</v>
      </c>
      <c r="AF1084" s="78" t="s">
        <v>4167</v>
      </c>
      <c r="AG1084" s="72"/>
      <c r="AH1084" s="77">
        <v>4328132</v>
      </c>
      <c r="AI1084" s="76" t="s">
        <v>52</v>
      </c>
      <c r="AJ1084" s="76" t="s">
        <v>36</v>
      </c>
      <c r="AK1084" t="str">
        <f>_xlfn.CONCAT(PlayerList[[#This Row],[First Name]]," ",PlayerList[[#This Row],[Surname]])</f>
        <v>Steven Hartwell</v>
      </c>
      <c r="AM1084" s="71">
        <f>PlayerList[[#This Row],[Code]]*1</f>
        <v>13713</v>
      </c>
      <c r="AN1084" s="71" t="str">
        <f>VLOOKUP(PlayerList[[#This Row],[NZCF ID]],$AP$2:$AQ$3850,2,FALSE)</f>
        <v>M</v>
      </c>
      <c r="AP1084" s="71">
        <v>10507</v>
      </c>
      <c r="AQ1084" s="71" t="s">
        <v>29</v>
      </c>
    </row>
    <row r="1085" spans="13:43" x14ac:dyDescent="0.3">
      <c r="M1085" s="75">
        <v>18808</v>
      </c>
      <c r="N1085" s="72" t="s">
        <v>565</v>
      </c>
      <c r="O1085" s="72" t="s">
        <v>1537</v>
      </c>
      <c r="P1085" s="73" t="s">
        <v>178</v>
      </c>
      <c r="Q1085" s="74">
        <v>1978</v>
      </c>
      <c r="R1085" s="73" t="s">
        <v>35</v>
      </c>
      <c r="S1085" s="72"/>
      <c r="T1085" s="77">
        <v>1332</v>
      </c>
      <c r="U1085" s="76" t="s">
        <v>50</v>
      </c>
      <c r="V1085" s="77" t="s">
        <v>36</v>
      </c>
      <c r="W1085" s="77" t="s">
        <v>36</v>
      </c>
      <c r="X1085" s="77">
        <v>11</v>
      </c>
      <c r="Y1085" s="78" t="s">
        <v>169</v>
      </c>
      <c r="Z1085" s="72"/>
      <c r="AA1085" s="77">
        <v>1007</v>
      </c>
      <c r="AB1085" s="76" t="s">
        <v>35</v>
      </c>
      <c r="AC1085" s="77" t="s">
        <v>36</v>
      </c>
      <c r="AD1085" s="77" t="s">
        <v>36</v>
      </c>
      <c r="AE1085" s="77">
        <v>27</v>
      </c>
      <c r="AF1085" s="78" t="s">
        <v>169</v>
      </c>
      <c r="AG1085" s="72"/>
      <c r="AH1085" s="77">
        <v>4321553</v>
      </c>
      <c r="AI1085" s="76" t="s">
        <v>52</v>
      </c>
      <c r="AJ1085" s="76" t="s">
        <v>36</v>
      </c>
      <c r="AK1085" t="str">
        <f>_xlfn.CONCAT(PlayerList[[#This Row],[First Name]]," ",PlayerList[[#This Row],[Surname]])</f>
        <v>Stuart A Harvey</v>
      </c>
      <c r="AM1085" s="71">
        <f>PlayerList[[#This Row],[Code]]*1</f>
        <v>18808</v>
      </c>
      <c r="AN1085" s="71" t="str">
        <f>VLOOKUP(PlayerList[[#This Row],[NZCF ID]],$AP$2:$AQ$3850,2,FALSE)</f>
        <v>M</v>
      </c>
      <c r="AP1085" s="71">
        <v>13713</v>
      </c>
      <c r="AQ1085" s="71" t="s">
        <v>29</v>
      </c>
    </row>
    <row r="1086" spans="13:43" x14ac:dyDescent="0.3">
      <c r="M1086" s="75">
        <v>20296</v>
      </c>
      <c r="N1086" s="72" t="s">
        <v>1538</v>
      </c>
      <c r="O1086" s="72" t="s">
        <v>1539</v>
      </c>
      <c r="P1086" s="73" t="s">
        <v>33</v>
      </c>
      <c r="Q1086" s="74">
        <v>2012</v>
      </c>
      <c r="R1086" s="73" t="s">
        <v>135</v>
      </c>
      <c r="S1086" s="72"/>
      <c r="T1086" s="77">
        <v>784</v>
      </c>
      <c r="U1086" s="76" t="s">
        <v>50</v>
      </c>
      <c r="V1086" s="77" t="s">
        <v>36</v>
      </c>
      <c r="W1086" s="77" t="s">
        <v>36</v>
      </c>
      <c r="X1086" s="77">
        <v>6</v>
      </c>
      <c r="Y1086" s="78" t="s">
        <v>60</v>
      </c>
      <c r="Z1086" s="72"/>
      <c r="AA1086" s="77">
        <v>1062</v>
      </c>
      <c r="AB1086" s="76" t="s">
        <v>50</v>
      </c>
      <c r="AC1086" s="77" t="s">
        <v>36</v>
      </c>
      <c r="AD1086" s="77" t="s">
        <v>36</v>
      </c>
      <c r="AE1086" s="77">
        <v>7</v>
      </c>
      <c r="AF1086" s="78" t="s">
        <v>150</v>
      </c>
      <c r="AG1086" s="72"/>
      <c r="AH1086" s="77">
        <v>4327098</v>
      </c>
      <c r="AI1086" s="76" t="s">
        <v>52</v>
      </c>
      <c r="AJ1086" s="76" t="s">
        <v>36</v>
      </c>
      <c r="AK1086" t="str">
        <f>_xlfn.CONCAT(PlayerList[[#This Row],[First Name]]," ",PlayerList[[#This Row],[Surname]])</f>
        <v>Syed Hasan</v>
      </c>
      <c r="AM1086" s="71">
        <f>PlayerList[[#This Row],[Code]]*1</f>
        <v>20296</v>
      </c>
      <c r="AN1086" s="71" t="str">
        <f>VLOOKUP(PlayerList[[#This Row],[NZCF ID]],$AP$2:$AQ$3850,2,FALSE)</f>
        <v>M</v>
      </c>
      <c r="AP1086" s="71">
        <v>18808</v>
      </c>
      <c r="AQ1086" s="71" t="s">
        <v>29</v>
      </c>
    </row>
    <row r="1087" spans="13:43" x14ac:dyDescent="0.3">
      <c r="M1087" s="75">
        <v>15650</v>
      </c>
      <c r="N1087" s="72" t="s">
        <v>4275</v>
      </c>
      <c r="O1087" s="72" t="s">
        <v>211</v>
      </c>
      <c r="P1087" s="73" t="s">
        <v>74</v>
      </c>
      <c r="Q1087" s="74">
        <v>2003</v>
      </c>
      <c r="R1087" s="73" t="s">
        <v>35</v>
      </c>
      <c r="S1087" s="72"/>
      <c r="T1087" s="77">
        <v>962</v>
      </c>
      <c r="U1087" s="76" t="s">
        <v>35</v>
      </c>
      <c r="V1087" s="77" t="s">
        <v>36</v>
      </c>
      <c r="W1087" s="77" t="s">
        <v>36</v>
      </c>
      <c r="X1087" s="77">
        <v>43</v>
      </c>
      <c r="Y1087" s="78" t="s">
        <v>530</v>
      </c>
      <c r="Z1087" s="72"/>
      <c r="AA1087" s="77" t="s">
        <v>37</v>
      </c>
      <c r="AB1087" s="76" t="s">
        <v>35</v>
      </c>
      <c r="AC1087" s="77" t="s">
        <v>36</v>
      </c>
      <c r="AD1087" s="77" t="s">
        <v>36</v>
      </c>
      <c r="AE1087" s="77" t="s">
        <v>37</v>
      </c>
      <c r="AF1087" s="78" t="s">
        <v>38</v>
      </c>
      <c r="AG1087" s="72"/>
      <c r="AH1087" s="77">
        <v>4304217</v>
      </c>
      <c r="AI1087" s="76" t="s">
        <v>52</v>
      </c>
      <c r="AJ1087" s="76" t="s">
        <v>36</v>
      </c>
      <c r="AK1087" t="str">
        <f>_xlfn.CONCAT(PlayerList[[#This Row],[First Name]]," ",PlayerList[[#This Row],[Surname]])</f>
        <v>Adam Hasan-Stein</v>
      </c>
      <c r="AM1087" s="71">
        <f>PlayerList[[#This Row],[Code]]*1</f>
        <v>15650</v>
      </c>
      <c r="AN1087" s="71" t="str">
        <f>VLOOKUP(PlayerList[[#This Row],[NZCF ID]],$AP$2:$AQ$3850,2,FALSE)</f>
        <v>M</v>
      </c>
      <c r="AP1087" s="71">
        <v>20296</v>
      </c>
      <c r="AQ1087" s="71" t="s">
        <v>29</v>
      </c>
    </row>
    <row r="1088" spans="13:43" x14ac:dyDescent="0.3">
      <c r="M1088" s="75">
        <v>20507</v>
      </c>
      <c r="N1088" s="72" t="s">
        <v>1540</v>
      </c>
      <c r="O1088" s="72" t="s">
        <v>1541</v>
      </c>
      <c r="P1088" s="73" t="s">
        <v>33</v>
      </c>
      <c r="Q1088" s="74">
        <v>2014</v>
      </c>
      <c r="R1088" s="73" t="s">
        <v>135</v>
      </c>
      <c r="S1088" s="72"/>
      <c r="T1088" s="77" t="s">
        <v>34</v>
      </c>
      <c r="U1088" s="76" t="s">
        <v>35</v>
      </c>
      <c r="V1088" s="77" t="s">
        <v>36</v>
      </c>
      <c r="W1088" s="77" t="s">
        <v>36</v>
      </c>
      <c r="X1088" s="77" t="s">
        <v>37</v>
      </c>
      <c r="Y1088" s="78" t="s">
        <v>38</v>
      </c>
      <c r="Z1088" s="72"/>
      <c r="AA1088" s="77">
        <v>400</v>
      </c>
      <c r="AB1088" s="76" t="s">
        <v>50</v>
      </c>
      <c r="AC1088" s="77" t="s">
        <v>36</v>
      </c>
      <c r="AD1088" s="77" t="s">
        <v>36</v>
      </c>
      <c r="AE1088" s="77">
        <v>8</v>
      </c>
      <c r="AF1088" s="78" t="s">
        <v>84</v>
      </c>
      <c r="AG1088" s="72"/>
      <c r="AH1088" s="77" t="s">
        <v>69</v>
      </c>
      <c r="AI1088" s="76" t="s">
        <v>52</v>
      </c>
      <c r="AJ1088" s="76" t="s">
        <v>36</v>
      </c>
      <c r="AK1088" t="str">
        <f>_xlfn.CONCAT(PlayerList[[#This Row],[First Name]]," ",PlayerList[[#This Row],[Surname]])</f>
        <v>Omar Hashem</v>
      </c>
      <c r="AM1088" s="71">
        <f>PlayerList[[#This Row],[Code]]*1</f>
        <v>20507</v>
      </c>
      <c r="AN1088" s="71" t="str">
        <f>VLOOKUP(PlayerList[[#This Row],[NZCF ID]],$AP$2:$AQ$3850,2,FALSE)</f>
        <v>M</v>
      </c>
      <c r="AP1088" s="71">
        <v>15650</v>
      </c>
      <c r="AQ1088" s="71" t="s">
        <v>29</v>
      </c>
    </row>
    <row r="1089" spans="13:43" x14ac:dyDescent="0.3">
      <c r="M1089" s="75">
        <v>18679</v>
      </c>
      <c r="N1089" s="72" t="s">
        <v>1542</v>
      </c>
      <c r="O1089" s="72" t="s">
        <v>342</v>
      </c>
      <c r="P1089" s="73" t="s">
        <v>252</v>
      </c>
      <c r="Q1089" s="74">
        <v>2012</v>
      </c>
      <c r="R1089" s="73" t="s">
        <v>135</v>
      </c>
      <c r="S1089" s="72"/>
      <c r="T1089" s="77">
        <v>1060</v>
      </c>
      <c r="U1089" s="76" t="s">
        <v>35</v>
      </c>
      <c r="V1089" s="77">
        <v>1</v>
      </c>
      <c r="W1089" s="77">
        <v>4</v>
      </c>
      <c r="X1089" s="77">
        <v>24</v>
      </c>
      <c r="Y1089" s="78" t="s">
        <v>4167</v>
      </c>
      <c r="Z1089" s="72"/>
      <c r="AA1089" s="77">
        <v>855</v>
      </c>
      <c r="AB1089" s="76" t="s">
        <v>35</v>
      </c>
      <c r="AC1089" s="77">
        <v>1</v>
      </c>
      <c r="AD1089" s="77">
        <v>2</v>
      </c>
      <c r="AE1089" s="77">
        <v>22</v>
      </c>
      <c r="AF1089" s="78" t="s">
        <v>4167</v>
      </c>
      <c r="AG1089" s="72"/>
      <c r="AH1089" s="77">
        <v>4320727</v>
      </c>
      <c r="AI1089" s="76" t="s">
        <v>52</v>
      </c>
      <c r="AJ1089" s="76" t="s">
        <v>36</v>
      </c>
      <c r="AK1089" t="str">
        <f>_xlfn.CONCAT(PlayerList[[#This Row],[First Name]]," ",PlayerList[[#This Row],[Surname]])</f>
        <v>Aydin Hassan</v>
      </c>
      <c r="AM1089" s="71">
        <f>PlayerList[[#This Row],[Code]]*1</f>
        <v>18679</v>
      </c>
      <c r="AN1089" s="71" t="str">
        <f>VLOOKUP(PlayerList[[#This Row],[NZCF ID]],$AP$2:$AQ$3850,2,FALSE)</f>
        <v>M</v>
      </c>
      <c r="AP1089" s="71">
        <v>20507</v>
      </c>
      <c r="AQ1089" s="71" t="s">
        <v>29</v>
      </c>
    </row>
    <row r="1090" spans="13:43" x14ac:dyDescent="0.3">
      <c r="M1090" s="75">
        <v>18958</v>
      </c>
      <c r="N1090" s="72" t="s">
        <v>1543</v>
      </c>
      <c r="O1090" s="72" t="s">
        <v>416</v>
      </c>
      <c r="P1090" s="73" t="s">
        <v>161</v>
      </c>
      <c r="Q1090" s="74">
        <v>2011</v>
      </c>
      <c r="R1090" s="73" t="s">
        <v>135</v>
      </c>
      <c r="S1090" s="72"/>
      <c r="T1090" s="77">
        <v>1062</v>
      </c>
      <c r="U1090" s="76" t="s">
        <v>50</v>
      </c>
      <c r="V1090" s="77" t="s">
        <v>36</v>
      </c>
      <c r="W1090" s="77" t="s">
        <v>36</v>
      </c>
      <c r="X1090" s="77">
        <v>18</v>
      </c>
      <c r="Y1090" s="78" t="s">
        <v>281</v>
      </c>
      <c r="Z1090" s="72"/>
      <c r="AA1090" s="77">
        <v>875</v>
      </c>
      <c r="AB1090" s="76" t="s">
        <v>35</v>
      </c>
      <c r="AC1090" s="77" t="s">
        <v>36</v>
      </c>
      <c r="AD1090" s="77" t="s">
        <v>36</v>
      </c>
      <c r="AE1090" s="77">
        <v>27</v>
      </c>
      <c r="AF1090" s="78" t="s">
        <v>281</v>
      </c>
      <c r="AG1090" s="72"/>
      <c r="AH1090" s="77" t="s">
        <v>69</v>
      </c>
      <c r="AI1090" s="76" t="s">
        <v>52</v>
      </c>
      <c r="AJ1090" s="76" t="s">
        <v>36</v>
      </c>
      <c r="AK1090" t="str">
        <f>_xlfn.CONCAT(PlayerList[[#This Row],[First Name]]," ",PlayerList[[#This Row],[Surname]])</f>
        <v>Noah Hatchard</v>
      </c>
      <c r="AM1090" s="71">
        <f>PlayerList[[#This Row],[Code]]*1</f>
        <v>18958</v>
      </c>
      <c r="AN1090" s="71" t="str">
        <f>VLOOKUP(PlayerList[[#This Row],[NZCF ID]],$AP$2:$AQ$3850,2,FALSE)</f>
        <v>M</v>
      </c>
      <c r="AP1090" s="71">
        <v>18679</v>
      </c>
      <c r="AQ1090" s="71" t="s">
        <v>29</v>
      </c>
    </row>
    <row r="1091" spans="13:43" x14ac:dyDescent="0.3">
      <c r="M1091" s="75">
        <v>18660</v>
      </c>
      <c r="N1091" s="72" t="s">
        <v>1544</v>
      </c>
      <c r="O1091" s="72" t="s">
        <v>305</v>
      </c>
      <c r="P1091" s="73" t="s">
        <v>442</v>
      </c>
      <c r="Q1091" s="74">
        <v>2011</v>
      </c>
      <c r="R1091" s="73" t="s">
        <v>135</v>
      </c>
      <c r="S1091" s="72"/>
      <c r="T1091" s="77" t="s">
        <v>34</v>
      </c>
      <c r="U1091" s="76" t="s">
        <v>35</v>
      </c>
      <c r="V1091" s="77" t="s">
        <v>36</v>
      </c>
      <c r="W1091" s="77" t="s">
        <v>36</v>
      </c>
      <c r="X1091" s="77" t="s">
        <v>37</v>
      </c>
      <c r="Y1091" s="78" t="s">
        <v>38</v>
      </c>
      <c r="Z1091" s="72"/>
      <c r="AA1091" s="77">
        <v>1206</v>
      </c>
      <c r="AB1091" s="76" t="s">
        <v>50</v>
      </c>
      <c r="AC1091" s="77" t="s">
        <v>36</v>
      </c>
      <c r="AD1091" s="77" t="s">
        <v>36</v>
      </c>
      <c r="AE1091" s="77">
        <v>13</v>
      </c>
      <c r="AF1091" s="78" t="s">
        <v>84</v>
      </c>
      <c r="AG1091" s="72"/>
      <c r="AH1091" s="77">
        <v>4319788</v>
      </c>
      <c r="AI1091" s="76" t="s">
        <v>52</v>
      </c>
      <c r="AJ1091" s="76" t="s">
        <v>36</v>
      </c>
      <c r="AK1091" t="str">
        <f>_xlfn.CONCAT(PlayerList[[#This Row],[First Name]]," ",PlayerList[[#This Row],[Surname]])</f>
        <v>Jacob Haughey</v>
      </c>
      <c r="AM1091" s="71">
        <f>PlayerList[[#This Row],[Code]]*1</f>
        <v>18660</v>
      </c>
      <c r="AN1091" s="71" t="str">
        <f>VLOOKUP(PlayerList[[#This Row],[NZCF ID]],$AP$2:$AQ$3850,2,FALSE)</f>
        <v>M</v>
      </c>
      <c r="AP1091" s="71">
        <v>18958</v>
      </c>
      <c r="AQ1091" s="71" t="s">
        <v>29</v>
      </c>
    </row>
    <row r="1092" spans="13:43" x14ac:dyDescent="0.3">
      <c r="M1092" s="75">
        <v>19430</v>
      </c>
      <c r="N1092" s="72" t="s">
        <v>1545</v>
      </c>
      <c r="O1092" s="72" t="s">
        <v>1546</v>
      </c>
      <c r="P1092" s="73" t="s">
        <v>33</v>
      </c>
      <c r="Q1092" s="74">
        <v>2013</v>
      </c>
      <c r="R1092" s="73" t="s">
        <v>135</v>
      </c>
      <c r="S1092" s="72"/>
      <c r="T1092" s="77" t="s">
        <v>34</v>
      </c>
      <c r="U1092" s="76" t="s">
        <v>35</v>
      </c>
      <c r="V1092" s="77" t="s">
        <v>36</v>
      </c>
      <c r="W1092" s="77" t="s">
        <v>36</v>
      </c>
      <c r="X1092" s="77" t="s">
        <v>37</v>
      </c>
      <c r="Y1092" s="78" t="s">
        <v>38</v>
      </c>
      <c r="Z1092" s="72"/>
      <c r="AA1092" s="77">
        <v>641</v>
      </c>
      <c r="AB1092" s="76" t="s">
        <v>50</v>
      </c>
      <c r="AC1092" s="77" t="s">
        <v>36</v>
      </c>
      <c r="AD1092" s="77" t="s">
        <v>36</v>
      </c>
      <c r="AE1092" s="77">
        <v>5</v>
      </c>
      <c r="AF1092" s="78" t="s">
        <v>96</v>
      </c>
      <c r="AG1092" s="72"/>
      <c r="AH1092" s="77" t="s">
        <v>69</v>
      </c>
      <c r="AI1092" s="76" t="s">
        <v>52</v>
      </c>
      <c r="AJ1092" s="76" t="s">
        <v>36</v>
      </c>
      <c r="AK1092" t="str">
        <f>_xlfn.CONCAT(PlayerList[[#This Row],[First Name]]," ",PlayerList[[#This Row],[Surname]])</f>
        <v>Waiariki Hauiti</v>
      </c>
      <c r="AM1092" s="71">
        <f>PlayerList[[#This Row],[Code]]*1</f>
        <v>19430</v>
      </c>
      <c r="AN1092" s="71" t="str">
        <f>VLOOKUP(PlayerList[[#This Row],[NZCF ID]],$AP$2:$AQ$3850,2,FALSE)</f>
        <v>F</v>
      </c>
      <c r="AP1092" s="71">
        <v>18660</v>
      </c>
      <c r="AQ1092" s="71" t="s">
        <v>29</v>
      </c>
    </row>
    <row r="1093" spans="13:43" x14ac:dyDescent="0.3">
      <c r="M1093" s="75">
        <v>17166</v>
      </c>
      <c r="N1093" s="72" t="s">
        <v>1547</v>
      </c>
      <c r="O1093" s="72" t="s">
        <v>1548</v>
      </c>
      <c r="P1093" s="73" t="s">
        <v>33</v>
      </c>
      <c r="Q1093" s="74">
        <v>2010</v>
      </c>
      <c r="R1093" s="73" t="s">
        <v>135</v>
      </c>
      <c r="S1093" s="72"/>
      <c r="T1093" s="77" t="s">
        <v>34</v>
      </c>
      <c r="U1093" s="76" t="s">
        <v>35</v>
      </c>
      <c r="V1093" s="77" t="s">
        <v>36</v>
      </c>
      <c r="W1093" s="77" t="s">
        <v>36</v>
      </c>
      <c r="X1093" s="77" t="s">
        <v>37</v>
      </c>
      <c r="Y1093" s="78" t="s">
        <v>38</v>
      </c>
      <c r="Z1093" s="72"/>
      <c r="AA1093" s="77">
        <v>879</v>
      </c>
      <c r="AB1093" s="76" t="s">
        <v>35</v>
      </c>
      <c r="AC1093" s="77" t="s">
        <v>36</v>
      </c>
      <c r="AD1093" s="77" t="s">
        <v>36</v>
      </c>
      <c r="AE1093" s="77">
        <v>41</v>
      </c>
      <c r="AF1093" s="78" t="s">
        <v>61</v>
      </c>
      <c r="AG1093" s="72"/>
      <c r="AH1093" s="77">
        <v>4311590</v>
      </c>
      <c r="AI1093" s="76" t="s">
        <v>52</v>
      </c>
      <c r="AJ1093" s="76" t="s">
        <v>36</v>
      </c>
      <c r="AK1093" t="str">
        <f>_xlfn.CONCAT(PlayerList[[#This Row],[First Name]]," ",PlayerList[[#This Row],[Surname]])</f>
        <v>Noor Aldeen Hawa</v>
      </c>
      <c r="AM1093" s="71">
        <f>PlayerList[[#This Row],[Code]]*1</f>
        <v>17166</v>
      </c>
      <c r="AN1093" s="71" t="str">
        <f>VLOOKUP(PlayerList[[#This Row],[NZCF ID]],$AP$2:$AQ$3850,2,FALSE)</f>
        <v>M</v>
      </c>
      <c r="AP1093" s="71">
        <v>19430</v>
      </c>
      <c r="AQ1093" s="71" t="s">
        <v>45</v>
      </c>
    </row>
    <row r="1094" spans="13:43" x14ac:dyDescent="0.3">
      <c r="M1094" s="75">
        <v>20560</v>
      </c>
      <c r="N1094" s="72" t="s">
        <v>1549</v>
      </c>
      <c r="O1094" s="72" t="s">
        <v>1550</v>
      </c>
      <c r="P1094" s="73" t="s">
        <v>74</v>
      </c>
      <c r="Q1094" s="74">
        <v>2012</v>
      </c>
      <c r="R1094" s="73" t="s">
        <v>135</v>
      </c>
      <c r="S1094" s="72"/>
      <c r="T1094" s="77">
        <v>1210</v>
      </c>
      <c r="U1094" s="76" t="s">
        <v>35</v>
      </c>
      <c r="V1094" s="77" t="s">
        <v>36</v>
      </c>
      <c r="W1094" s="77" t="s">
        <v>36</v>
      </c>
      <c r="X1094" s="77">
        <v>22</v>
      </c>
      <c r="Y1094" s="78" t="s">
        <v>84</v>
      </c>
      <c r="Z1094" s="72"/>
      <c r="AA1094" s="77">
        <v>1133</v>
      </c>
      <c r="AB1094" s="76" t="s">
        <v>35</v>
      </c>
      <c r="AC1094" s="77" t="s">
        <v>36</v>
      </c>
      <c r="AD1094" s="77" t="s">
        <v>36</v>
      </c>
      <c r="AE1094" s="77">
        <v>30</v>
      </c>
      <c r="AF1094" s="78" t="s">
        <v>84</v>
      </c>
      <c r="AG1094" s="72"/>
      <c r="AH1094" s="77">
        <v>4329864</v>
      </c>
      <c r="AI1094" s="76" t="s">
        <v>52</v>
      </c>
      <c r="AJ1094" s="76" t="s">
        <v>36</v>
      </c>
      <c r="AK1094" t="str">
        <f>_xlfn.CONCAT(PlayerList[[#This Row],[First Name]]," ",PlayerList[[#This Row],[Surname]])</f>
        <v>Amy Hawke</v>
      </c>
      <c r="AM1094" s="71">
        <f>PlayerList[[#This Row],[Code]]*1</f>
        <v>20560</v>
      </c>
      <c r="AN1094" s="71" t="str">
        <f>VLOOKUP(PlayerList[[#This Row],[NZCF ID]],$AP$2:$AQ$3850,2,FALSE)</f>
        <v>F</v>
      </c>
      <c r="AP1094" s="71">
        <v>17166</v>
      </c>
      <c r="AQ1094" s="71" t="s">
        <v>29</v>
      </c>
    </row>
    <row r="1095" spans="13:43" x14ac:dyDescent="0.3">
      <c r="M1095" s="75">
        <v>17773</v>
      </c>
      <c r="N1095" s="72" t="s">
        <v>1551</v>
      </c>
      <c r="O1095" s="72" t="s">
        <v>1552</v>
      </c>
      <c r="P1095" s="73" t="s">
        <v>33</v>
      </c>
      <c r="Q1095" s="74">
        <v>2008</v>
      </c>
      <c r="R1095" s="73" t="s">
        <v>135</v>
      </c>
      <c r="S1095" s="72"/>
      <c r="T1095" s="77">
        <v>823</v>
      </c>
      <c r="U1095" s="76" t="s">
        <v>50</v>
      </c>
      <c r="V1095" s="77" t="s">
        <v>36</v>
      </c>
      <c r="W1095" s="77" t="s">
        <v>36</v>
      </c>
      <c r="X1095" s="77">
        <v>8</v>
      </c>
      <c r="Y1095" s="78" t="s">
        <v>105</v>
      </c>
      <c r="Z1095" s="72"/>
      <c r="AA1095" s="77" t="s">
        <v>37</v>
      </c>
      <c r="AB1095" s="76" t="s">
        <v>35</v>
      </c>
      <c r="AC1095" s="77" t="s">
        <v>36</v>
      </c>
      <c r="AD1095" s="77" t="s">
        <v>36</v>
      </c>
      <c r="AE1095" s="77" t="s">
        <v>37</v>
      </c>
      <c r="AF1095" s="78" t="s">
        <v>38</v>
      </c>
      <c r="AG1095" s="72"/>
      <c r="AH1095" s="77">
        <v>4316576</v>
      </c>
      <c r="AI1095" s="76" t="s">
        <v>52</v>
      </c>
      <c r="AJ1095" s="76" t="s">
        <v>36</v>
      </c>
      <c r="AK1095" t="str">
        <f>_xlfn.CONCAT(PlayerList[[#This Row],[First Name]]," ",PlayerList[[#This Row],[Surname]])</f>
        <v>Yahya Hayat</v>
      </c>
      <c r="AM1095" s="71">
        <f>PlayerList[[#This Row],[Code]]*1</f>
        <v>17773</v>
      </c>
      <c r="AN1095" s="71" t="str">
        <f>VLOOKUP(PlayerList[[#This Row],[NZCF ID]],$AP$2:$AQ$3850,2,FALSE)</f>
        <v>M</v>
      </c>
      <c r="AP1095" s="71">
        <v>20560</v>
      </c>
      <c r="AQ1095" s="71" t="s">
        <v>45</v>
      </c>
    </row>
    <row r="1096" spans="13:43" x14ac:dyDescent="0.3">
      <c r="M1096" s="75">
        <v>20351</v>
      </c>
      <c r="N1096" s="72" t="s">
        <v>1553</v>
      </c>
      <c r="O1096" s="72" t="s">
        <v>1554</v>
      </c>
      <c r="P1096" s="73" t="s">
        <v>74</v>
      </c>
      <c r="Q1096" s="74">
        <v>2013</v>
      </c>
      <c r="R1096" s="73" t="s">
        <v>135</v>
      </c>
      <c r="S1096" s="72"/>
      <c r="T1096" s="77" t="s">
        <v>34</v>
      </c>
      <c r="U1096" s="76" t="s">
        <v>35</v>
      </c>
      <c r="V1096" s="77" t="s">
        <v>36</v>
      </c>
      <c r="W1096" s="77" t="s">
        <v>36</v>
      </c>
      <c r="X1096" s="77" t="s">
        <v>37</v>
      </c>
      <c r="Y1096" s="78" t="s">
        <v>38</v>
      </c>
      <c r="Z1096" s="72"/>
      <c r="AA1096" s="77">
        <v>491</v>
      </c>
      <c r="AB1096" s="76" t="s">
        <v>35</v>
      </c>
      <c r="AC1096" s="77" t="s">
        <v>36</v>
      </c>
      <c r="AD1096" s="77" t="s">
        <v>36</v>
      </c>
      <c r="AE1096" s="77">
        <v>22</v>
      </c>
      <c r="AF1096" s="78" t="s">
        <v>84</v>
      </c>
      <c r="AG1096" s="72"/>
      <c r="AH1096" s="77" t="s">
        <v>69</v>
      </c>
      <c r="AI1096" s="76" t="s">
        <v>52</v>
      </c>
      <c r="AJ1096" s="76" t="s">
        <v>36</v>
      </c>
      <c r="AK1096" t="str">
        <f>_xlfn.CONCAT(PlayerList[[#This Row],[First Name]]," ",PlayerList[[#This Row],[Surname]])</f>
        <v>Emelia Haydock</v>
      </c>
      <c r="AM1096" s="71">
        <f>PlayerList[[#This Row],[Code]]*1</f>
        <v>20351</v>
      </c>
      <c r="AN1096" s="71" t="str">
        <f>VLOOKUP(PlayerList[[#This Row],[NZCF ID]],$AP$2:$AQ$3850,2,FALSE)</f>
        <v>F</v>
      </c>
      <c r="AP1096" s="71">
        <v>17773</v>
      </c>
      <c r="AQ1096" s="71" t="s">
        <v>29</v>
      </c>
    </row>
    <row r="1097" spans="13:43" x14ac:dyDescent="0.3">
      <c r="M1097" s="75">
        <v>19361</v>
      </c>
      <c r="N1097" s="72" t="s">
        <v>1555</v>
      </c>
      <c r="O1097" s="72" t="s">
        <v>395</v>
      </c>
      <c r="P1097" s="73" t="s">
        <v>178</v>
      </c>
      <c r="Q1097" s="74">
        <v>2006</v>
      </c>
      <c r="R1097" s="73" t="s">
        <v>135</v>
      </c>
      <c r="S1097" s="72"/>
      <c r="T1097" s="77" t="s">
        <v>34</v>
      </c>
      <c r="U1097" s="76" t="s">
        <v>35</v>
      </c>
      <c r="V1097" s="77" t="s">
        <v>36</v>
      </c>
      <c r="W1097" s="77" t="s">
        <v>36</v>
      </c>
      <c r="X1097" s="77" t="s">
        <v>37</v>
      </c>
      <c r="Y1097" s="78" t="s">
        <v>38</v>
      </c>
      <c r="Z1097" s="72"/>
      <c r="AA1097" s="77">
        <v>1152</v>
      </c>
      <c r="AB1097" s="76" t="s">
        <v>50</v>
      </c>
      <c r="AC1097" s="77" t="s">
        <v>36</v>
      </c>
      <c r="AD1097" s="77" t="s">
        <v>36</v>
      </c>
      <c r="AE1097" s="77">
        <v>7</v>
      </c>
      <c r="AF1097" s="78" t="s">
        <v>96</v>
      </c>
      <c r="AG1097" s="72"/>
      <c r="AH1097" s="77" t="s">
        <v>69</v>
      </c>
      <c r="AI1097" s="76" t="s">
        <v>52</v>
      </c>
      <c r="AJ1097" s="76" t="s">
        <v>36</v>
      </c>
      <c r="AK1097" t="str">
        <f>_xlfn.CONCAT(PlayerList[[#This Row],[First Name]]," ",PlayerList[[#This Row],[Surname]])</f>
        <v>Elliot Hayes</v>
      </c>
      <c r="AM1097" s="71">
        <f>PlayerList[[#This Row],[Code]]*1</f>
        <v>19361</v>
      </c>
      <c r="AN1097" s="71" t="str">
        <f>VLOOKUP(PlayerList[[#This Row],[NZCF ID]],$AP$2:$AQ$3850,2,FALSE)</f>
        <v>M</v>
      </c>
      <c r="AP1097" s="71">
        <v>20351</v>
      </c>
      <c r="AQ1097" s="71" t="s">
        <v>45</v>
      </c>
    </row>
    <row r="1098" spans="13:43" x14ac:dyDescent="0.3">
      <c r="M1098" s="75">
        <v>18984</v>
      </c>
      <c r="N1098" s="72" t="s">
        <v>1556</v>
      </c>
      <c r="O1098" s="72" t="s">
        <v>1557</v>
      </c>
      <c r="P1098" s="73" t="s">
        <v>161</v>
      </c>
      <c r="Q1098" s="74">
        <v>2009</v>
      </c>
      <c r="R1098" s="73" t="s">
        <v>135</v>
      </c>
      <c r="S1098" s="72"/>
      <c r="T1098" s="77" t="s">
        <v>34</v>
      </c>
      <c r="U1098" s="76" t="s">
        <v>35</v>
      </c>
      <c r="V1098" s="77" t="s">
        <v>36</v>
      </c>
      <c r="W1098" s="77" t="s">
        <v>36</v>
      </c>
      <c r="X1098" s="77" t="s">
        <v>37</v>
      </c>
      <c r="Y1098" s="78" t="s">
        <v>38</v>
      </c>
      <c r="Z1098" s="72"/>
      <c r="AA1098" s="77">
        <v>694</v>
      </c>
      <c r="AB1098" s="76" t="s">
        <v>50</v>
      </c>
      <c r="AC1098" s="77" t="s">
        <v>36</v>
      </c>
      <c r="AD1098" s="77" t="s">
        <v>36</v>
      </c>
      <c r="AE1098" s="77">
        <v>5</v>
      </c>
      <c r="AF1098" s="78" t="s">
        <v>154</v>
      </c>
      <c r="AG1098" s="72"/>
      <c r="AH1098" s="77" t="s">
        <v>69</v>
      </c>
      <c r="AI1098" s="76" t="s">
        <v>52</v>
      </c>
      <c r="AJ1098" s="76" t="s">
        <v>36</v>
      </c>
      <c r="AK1098" t="str">
        <f>_xlfn.CONCAT(PlayerList[[#This Row],[First Name]]," ",PlayerList[[#This Row],[Surname]])</f>
        <v>Axel Hayman</v>
      </c>
      <c r="AM1098" s="71">
        <f>PlayerList[[#This Row],[Code]]*1</f>
        <v>18984</v>
      </c>
      <c r="AN1098" s="71" t="str">
        <f>VLOOKUP(PlayerList[[#This Row],[NZCF ID]],$AP$2:$AQ$3850,2,FALSE)</f>
        <v>M</v>
      </c>
      <c r="AP1098" s="71">
        <v>19361</v>
      </c>
      <c r="AQ1098" s="71" t="s">
        <v>29</v>
      </c>
    </row>
    <row r="1099" spans="13:43" x14ac:dyDescent="0.3">
      <c r="M1099" s="75">
        <v>18983</v>
      </c>
      <c r="N1099" s="72" t="s">
        <v>1556</v>
      </c>
      <c r="O1099" s="72" t="s">
        <v>95</v>
      </c>
      <c r="P1099" s="73" t="s">
        <v>161</v>
      </c>
      <c r="Q1099" s="74">
        <v>2011</v>
      </c>
      <c r="R1099" s="73" t="s">
        <v>135</v>
      </c>
      <c r="S1099" s="72"/>
      <c r="T1099" s="77" t="s">
        <v>34</v>
      </c>
      <c r="U1099" s="76" t="s">
        <v>35</v>
      </c>
      <c r="V1099" s="77" t="s">
        <v>36</v>
      </c>
      <c r="W1099" s="77" t="s">
        <v>36</v>
      </c>
      <c r="X1099" s="77" t="s">
        <v>37</v>
      </c>
      <c r="Y1099" s="78" t="s">
        <v>38</v>
      </c>
      <c r="Z1099" s="72"/>
      <c r="AA1099" s="77">
        <v>987</v>
      </c>
      <c r="AB1099" s="76" t="s">
        <v>35</v>
      </c>
      <c r="AC1099" s="77" t="s">
        <v>36</v>
      </c>
      <c r="AD1099" s="77" t="s">
        <v>36</v>
      </c>
      <c r="AE1099" s="77">
        <v>20</v>
      </c>
      <c r="AF1099" s="78" t="s">
        <v>96</v>
      </c>
      <c r="AG1099" s="72"/>
      <c r="AH1099" s="77" t="s">
        <v>69</v>
      </c>
      <c r="AI1099" s="76" t="s">
        <v>52</v>
      </c>
      <c r="AJ1099" s="76" t="s">
        <v>36</v>
      </c>
      <c r="AK1099" t="str">
        <f>_xlfn.CONCAT(PlayerList[[#This Row],[First Name]]," ",PlayerList[[#This Row],[Surname]])</f>
        <v>Henry Hayman</v>
      </c>
      <c r="AM1099" s="71">
        <f>PlayerList[[#This Row],[Code]]*1</f>
        <v>18983</v>
      </c>
      <c r="AN1099" s="71" t="str">
        <f>VLOOKUP(PlayerList[[#This Row],[NZCF ID]],$AP$2:$AQ$3850,2,FALSE)</f>
        <v>M</v>
      </c>
      <c r="AP1099" s="71">
        <v>18984</v>
      </c>
      <c r="AQ1099" s="71" t="s">
        <v>29</v>
      </c>
    </row>
    <row r="1100" spans="13:43" x14ac:dyDescent="0.3">
      <c r="M1100" s="75">
        <v>20658</v>
      </c>
      <c r="N1100" s="72" t="s">
        <v>1558</v>
      </c>
      <c r="O1100" s="72" t="s">
        <v>1559</v>
      </c>
      <c r="P1100" s="73" t="s">
        <v>33</v>
      </c>
      <c r="Q1100" s="74">
        <v>1994</v>
      </c>
      <c r="R1100" s="73" t="s">
        <v>35</v>
      </c>
      <c r="S1100" s="72"/>
      <c r="T1100" s="77" t="s">
        <v>34</v>
      </c>
      <c r="U1100" s="76" t="s">
        <v>35</v>
      </c>
      <c r="V1100" s="77" t="s">
        <v>36</v>
      </c>
      <c r="W1100" s="77" t="s">
        <v>36</v>
      </c>
      <c r="X1100" s="77" t="s">
        <v>37</v>
      </c>
      <c r="Y1100" s="78" t="s">
        <v>38</v>
      </c>
      <c r="Z1100" s="72"/>
      <c r="AA1100" s="77">
        <v>628</v>
      </c>
      <c r="AB1100" s="76" t="s">
        <v>50</v>
      </c>
      <c r="AC1100" s="77" t="s">
        <v>36</v>
      </c>
      <c r="AD1100" s="77" t="s">
        <v>36</v>
      </c>
      <c r="AE1100" s="77">
        <v>17</v>
      </c>
      <c r="AF1100" s="78" t="s">
        <v>84</v>
      </c>
      <c r="AG1100" s="72"/>
      <c r="AH1100" s="77">
        <v>4329937</v>
      </c>
      <c r="AI1100" s="76" t="s">
        <v>52</v>
      </c>
      <c r="AJ1100" s="76" t="s">
        <v>36</v>
      </c>
      <c r="AK1100" t="str">
        <f>_xlfn.CONCAT(PlayerList[[#This Row],[First Name]]," ",PlayerList[[#This Row],[Surname]])</f>
        <v>Haidong He</v>
      </c>
      <c r="AM1100" s="71">
        <f>PlayerList[[#This Row],[Code]]*1</f>
        <v>20658</v>
      </c>
      <c r="AN1100" s="71" t="str">
        <f>VLOOKUP(PlayerList[[#This Row],[NZCF ID]],$AP$2:$AQ$3850,2,FALSE)</f>
        <v>M</v>
      </c>
      <c r="AP1100" s="71">
        <v>18983</v>
      </c>
      <c r="AQ1100" s="71" t="s">
        <v>29</v>
      </c>
    </row>
    <row r="1101" spans="13:43" x14ac:dyDescent="0.3">
      <c r="M1101" s="75">
        <v>18695</v>
      </c>
      <c r="N1101" s="72" t="s">
        <v>1558</v>
      </c>
      <c r="O1101" s="72" t="s">
        <v>305</v>
      </c>
      <c r="P1101" s="73" t="s">
        <v>83</v>
      </c>
      <c r="Q1101" s="74">
        <v>2014</v>
      </c>
      <c r="R1101" s="73" t="s">
        <v>135</v>
      </c>
      <c r="S1101" s="72"/>
      <c r="T1101" s="77">
        <v>1032</v>
      </c>
      <c r="U1101" s="76" t="s">
        <v>35</v>
      </c>
      <c r="V1101" s="77">
        <v>1</v>
      </c>
      <c r="W1101" s="77">
        <v>10</v>
      </c>
      <c r="X1101" s="77">
        <v>96</v>
      </c>
      <c r="Y1101" s="78" t="s">
        <v>4167</v>
      </c>
      <c r="Z1101" s="72"/>
      <c r="AA1101" s="77">
        <v>998</v>
      </c>
      <c r="AB1101" s="76" t="s">
        <v>35</v>
      </c>
      <c r="AC1101" s="77">
        <v>2</v>
      </c>
      <c r="AD1101" s="77">
        <v>12</v>
      </c>
      <c r="AE1101" s="77">
        <v>70</v>
      </c>
      <c r="AF1101" s="78" t="s">
        <v>4167</v>
      </c>
      <c r="AG1101" s="72"/>
      <c r="AH1101" s="77">
        <v>4320891</v>
      </c>
      <c r="AI1101" s="76" t="s">
        <v>52</v>
      </c>
      <c r="AJ1101" s="76" t="s">
        <v>36</v>
      </c>
      <c r="AK1101" t="str">
        <f>_xlfn.CONCAT(PlayerList[[#This Row],[First Name]]," ",PlayerList[[#This Row],[Surname]])</f>
        <v>Jacob He</v>
      </c>
      <c r="AM1101" s="71">
        <f>PlayerList[[#This Row],[Code]]*1</f>
        <v>18695</v>
      </c>
      <c r="AN1101" s="71" t="str">
        <f>VLOOKUP(PlayerList[[#This Row],[NZCF ID]],$AP$2:$AQ$3850,2,FALSE)</f>
        <v>M</v>
      </c>
      <c r="AP1101" s="71">
        <v>20658</v>
      </c>
      <c r="AQ1101" s="71" t="s">
        <v>29</v>
      </c>
    </row>
    <row r="1102" spans="13:43" x14ac:dyDescent="0.3">
      <c r="M1102" s="75">
        <v>20548</v>
      </c>
      <c r="N1102" s="72" t="s">
        <v>1558</v>
      </c>
      <c r="O1102" s="72" t="s">
        <v>1560</v>
      </c>
      <c r="P1102" s="73" t="s">
        <v>33</v>
      </c>
      <c r="Q1102" s="74">
        <v>2016</v>
      </c>
      <c r="R1102" s="73" t="s">
        <v>135</v>
      </c>
      <c r="S1102" s="72"/>
      <c r="T1102" s="77" t="s">
        <v>34</v>
      </c>
      <c r="U1102" s="76" t="s">
        <v>35</v>
      </c>
      <c r="V1102" s="77" t="s">
        <v>36</v>
      </c>
      <c r="W1102" s="77" t="s">
        <v>36</v>
      </c>
      <c r="X1102" s="77" t="s">
        <v>37</v>
      </c>
      <c r="Y1102" s="78" t="s">
        <v>38</v>
      </c>
      <c r="Z1102" s="72"/>
      <c r="AA1102" s="77">
        <v>400</v>
      </c>
      <c r="AB1102" s="76" t="s">
        <v>50</v>
      </c>
      <c r="AC1102" s="77" t="s">
        <v>36</v>
      </c>
      <c r="AD1102" s="77" t="s">
        <v>36</v>
      </c>
      <c r="AE1102" s="77">
        <v>6</v>
      </c>
      <c r="AF1102" s="78" t="s">
        <v>61</v>
      </c>
      <c r="AG1102" s="72"/>
      <c r="AH1102" s="77" t="s">
        <v>69</v>
      </c>
      <c r="AI1102" s="76" t="s">
        <v>52</v>
      </c>
      <c r="AJ1102" s="76" t="s">
        <v>36</v>
      </c>
      <c r="AK1102" t="str">
        <f>_xlfn.CONCAT(PlayerList[[#This Row],[First Name]]," ",PlayerList[[#This Row],[Surname]])</f>
        <v>Leo Muchen He</v>
      </c>
      <c r="AM1102" s="71">
        <f>PlayerList[[#This Row],[Code]]*1</f>
        <v>20548</v>
      </c>
      <c r="AN1102" s="71" t="str">
        <f>VLOOKUP(PlayerList[[#This Row],[NZCF ID]],$AP$2:$AQ$3850,2,FALSE)</f>
        <v>M</v>
      </c>
      <c r="AP1102" s="71">
        <v>18695</v>
      </c>
      <c r="AQ1102" s="71" t="s">
        <v>29</v>
      </c>
    </row>
    <row r="1103" spans="13:43" x14ac:dyDescent="0.3">
      <c r="M1103" s="75">
        <v>22784</v>
      </c>
      <c r="N1103" s="72" t="s">
        <v>1558</v>
      </c>
      <c r="O1103" s="72" t="s">
        <v>4276</v>
      </c>
      <c r="P1103" s="73" t="s">
        <v>33</v>
      </c>
      <c r="Q1103" s="74">
        <v>2018</v>
      </c>
      <c r="R1103" s="73" t="s">
        <v>135</v>
      </c>
      <c r="S1103" s="72"/>
      <c r="T1103" s="77" t="s">
        <v>34</v>
      </c>
      <c r="U1103" s="76" t="s">
        <v>35</v>
      </c>
      <c r="V1103" s="77" t="s">
        <v>36</v>
      </c>
      <c r="W1103" s="77" t="s">
        <v>36</v>
      </c>
      <c r="X1103" s="77" t="s">
        <v>37</v>
      </c>
      <c r="Y1103" s="78" t="s">
        <v>38</v>
      </c>
      <c r="Z1103" s="72"/>
      <c r="AA1103" s="77">
        <v>400</v>
      </c>
      <c r="AB1103" s="76" t="s">
        <v>50</v>
      </c>
      <c r="AC1103" s="77">
        <v>2</v>
      </c>
      <c r="AD1103" s="77">
        <v>10</v>
      </c>
      <c r="AE1103" s="77">
        <v>16</v>
      </c>
      <c r="AF1103" s="78" t="s">
        <v>4167</v>
      </c>
      <c r="AG1103" s="72"/>
      <c r="AH1103" s="77" t="s">
        <v>69</v>
      </c>
      <c r="AI1103" s="76" t="s">
        <v>52</v>
      </c>
      <c r="AJ1103" s="76" t="s">
        <v>36</v>
      </c>
      <c r="AK1103" t="str">
        <f>_xlfn.CONCAT(PlayerList[[#This Row],[First Name]]," ",PlayerList[[#This Row],[Surname]])</f>
        <v>Louis Zi Yu He</v>
      </c>
      <c r="AM1103" s="71">
        <f>PlayerList[[#This Row],[Code]]*1</f>
        <v>22784</v>
      </c>
      <c r="AN1103" s="71" t="str">
        <f>VLOOKUP(PlayerList[[#This Row],[NZCF ID]],$AP$2:$AQ$3850,2,FALSE)</f>
        <v>M</v>
      </c>
      <c r="AP1103" s="71">
        <v>20548</v>
      </c>
      <c r="AQ1103" s="71" t="s">
        <v>29</v>
      </c>
    </row>
    <row r="1104" spans="13:43" x14ac:dyDescent="0.3">
      <c r="M1104" s="75">
        <v>20787</v>
      </c>
      <c r="N1104" s="72" t="s">
        <v>1558</v>
      </c>
      <c r="O1104" s="72" t="s">
        <v>1561</v>
      </c>
      <c r="P1104" s="73" t="s">
        <v>33</v>
      </c>
      <c r="Q1104" s="74">
        <v>2014</v>
      </c>
      <c r="R1104" s="73" t="s">
        <v>135</v>
      </c>
      <c r="S1104" s="72"/>
      <c r="T1104" s="77" t="s">
        <v>34</v>
      </c>
      <c r="U1104" s="76" t="s">
        <v>35</v>
      </c>
      <c r="V1104" s="77" t="s">
        <v>36</v>
      </c>
      <c r="W1104" s="77" t="s">
        <v>36</v>
      </c>
      <c r="X1104" s="77" t="s">
        <v>37</v>
      </c>
      <c r="Y1104" s="78" t="s">
        <v>38</v>
      </c>
      <c r="Z1104" s="72"/>
      <c r="AA1104" s="77">
        <v>634</v>
      </c>
      <c r="AB1104" s="76" t="s">
        <v>35</v>
      </c>
      <c r="AC1104" s="77">
        <v>2</v>
      </c>
      <c r="AD1104" s="77">
        <v>11</v>
      </c>
      <c r="AE1104" s="77">
        <v>41</v>
      </c>
      <c r="AF1104" s="78" t="s">
        <v>4167</v>
      </c>
      <c r="AG1104" s="72"/>
      <c r="AH1104" s="77" t="s">
        <v>69</v>
      </c>
      <c r="AI1104" s="76" t="s">
        <v>52</v>
      </c>
      <c r="AJ1104" s="76" t="s">
        <v>36</v>
      </c>
      <c r="AK1104" t="str">
        <f>_xlfn.CONCAT(PlayerList[[#This Row],[First Name]]," ",PlayerList[[#This Row],[Surname]])</f>
        <v>Lucas Ze Xi He</v>
      </c>
      <c r="AM1104" s="71">
        <f>PlayerList[[#This Row],[Code]]*1</f>
        <v>20787</v>
      </c>
      <c r="AN1104" s="71" t="str">
        <f>VLOOKUP(PlayerList[[#This Row],[NZCF ID]],$AP$2:$AQ$3850,2,FALSE)</f>
        <v>M</v>
      </c>
      <c r="AP1104" s="71">
        <v>22784</v>
      </c>
      <c r="AQ1104" s="71" t="s">
        <v>29</v>
      </c>
    </row>
    <row r="1105" spans="13:43" x14ac:dyDescent="0.3">
      <c r="M1105" s="75">
        <v>18694</v>
      </c>
      <c r="N1105" s="72" t="s">
        <v>1558</v>
      </c>
      <c r="O1105" s="72" t="s">
        <v>1562</v>
      </c>
      <c r="P1105" s="73" t="s">
        <v>83</v>
      </c>
      <c r="Q1105" s="74">
        <v>2012</v>
      </c>
      <c r="R1105" s="73" t="s">
        <v>135</v>
      </c>
      <c r="S1105" s="72"/>
      <c r="T1105" s="77">
        <v>1394</v>
      </c>
      <c r="U1105" s="76" t="s">
        <v>35</v>
      </c>
      <c r="V1105" s="77">
        <v>2</v>
      </c>
      <c r="W1105" s="77">
        <v>15</v>
      </c>
      <c r="X1105" s="77">
        <v>104</v>
      </c>
      <c r="Y1105" s="78" t="s">
        <v>4167</v>
      </c>
      <c r="Z1105" s="72"/>
      <c r="AA1105" s="77">
        <v>1529</v>
      </c>
      <c r="AB1105" s="76" t="s">
        <v>35</v>
      </c>
      <c r="AC1105" s="77">
        <v>2</v>
      </c>
      <c r="AD1105" s="77">
        <v>12</v>
      </c>
      <c r="AE1105" s="77">
        <v>93</v>
      </c>
      <c r="AF1105" s="78" t="s">
        <v>4167</v>
      </c>
      <c r="AG1105" s="72"/>
      <c r="AH1105" s="77">
        <v>4320905</v>
      </c>
      <c r="AI1105" s="76" t="s">
        <v>52</v>
      </c>
      <c r="AJ1105" s="76" t="s">
        <v>36</v>
      </c>
      <c r="AK1105" t="str">
        <f>_xlfn.CONCAT(PlayerList[[#This Row],[First Name]]," ",PlayerList[[#This Row],[Surname]])</f>
        <v>Zachary He</v>
      </c>
      <c r="AM1105" s="71">
        <f>PlayerList[[#This Row],[Code]]*1</f>
        <v>18694</v>
      </c>
      <c r="AN1105" s="71" t="str">
        <f>VLOOKUP(PlayerList[[#This Row],[NZCF ID]],$AP$2:$AQ$3850,2,FALSE)</f>
        <v>M</v>
      </c>
      <c r="AP1105" s="71">
        <v>20787</v>
      </c>
      <c r="AQ1105" s="71" t="s">
        <v>29</v>
      </c>
    </row>
    <row r="1106" spans="13:43" x14ac:dyDescent="0.3">
      <c r="M1106" s="75">
        <v>16354</v>
      </c>
      <c r="N1106" s="72" t="s">
        <v>1558</v>
      </c>
      <c r="O1106" s="72" t="s">
        <v>1563</v>
      </c>
      <c r="P1106" s="73" t="s">
        <v>83</v>
      </c>
      <c r="Q1106" s="74">
        <v>2006</v>
      </c>
      <c r="R1106" s="73" t="s">
        <v>135</v>
      </c>
      <c r="S1106" s="72"/>
      <c r="T1106" s="77">
        <v>1666</v>
      </c>
      <c r="U1106" s="76" t="s">
        <v>35</v>
      </c>
      <c r="V1106" s="77" t="s">
        <v>36</v>
      </c>
      <c r="W1106" s="77" t="s">
        <v>36</v>
      </c>
      <c r="X1106" s="77">
        <v>230</v>
      </c>
      <c r="Y1106" s="78" t="s">
        <v>232</v>
      </c>
      <c r="Z1106" s="72"/>
      <c r="AA1106" s="77">
        <v>1648</v>
      </c>
      <c r="AB1106" s="76" t="s">
        <v>35</v>
      </c>
      <c r="AC1106" s="77" t="s">
        <v>36</v>
      </c>
      <c r="AD1106" s="77" t="s">
        <v>36</v>
      </c>
      <c r="AE1106" s="77">
        <v>129</v>
      </c>
      <c r="AF1106" s="78" t="s">
        <v>209</v>
      </c>
      <c r="AG1106" s="72"/>
      <c r="AH1106" s="77">
        <v>4307615</v>
      </c>
      <c r="AI1106" s="76" t="s">
        <v>52</v>
      </c>
      <c r="AJ1106" s="76" t="s">
        <v>36</v>
      </c>
      <c r="AK1106" t="str">
        <f>_xlfn.CONCAT(PlayerList[[#This Row],[First Name]]," ",PlayerList[[#This Row],[Surname]])</f>
        <v>Zhi Cheng (Caleb) He</v>
      </c>
      <c r="AM1106" s="71">
        <f>PlayerList[[#This Row],[Code]]*1</f>
        <v>16354</v>
      </c>
      <c r="AN1106" s="71" t="str">
        <f>VLOOKUP(PlayerList[[#This Row],[NZCF ID]],$AP$2:$AQ$3850,2,FALSE)</f>
        <v>M</v>
      </c>
      <c r="AP1106" s="71">
        <v>18694</v>
      </c>
      <c r="AQ1106" s="71" t="s">
        <v>29</v>
      </c>
    </row>
    <row r="1107" spans="13:43" x14ac:dyDescent="0.3">
      <c r="M1107" s="75">
        <v>16355</v>
      </c>
      <c r="N1107" s="72" t="s">
        <v>1558</v>
      </c>
      <c r="O1107" s="72" t="s">
        <v>1564</v>
      </c>
      <c r="P1107" s="73" t="s">
        <v>83</v>
      </c>
      <c r="Q1107" s="74">
        <v>2008</v>
      </c>
      <c r="R1107" s="73" t="s">
        <v>135</v>
      </c>
      <c r="S1107" s="72"/>
      <c r="T1107" s="77">
        <v>1775</v>
      </c>
      <c r="U1107" s="76" t="s">
        <v>35</v>
      </c>
      <c r="V1107" s="77" t="s">
        <v>36</v>
      </c>
      <c r="W1107" s="77" t="s">
        <v>36</v>
      </c>
      <c r="X1107" s="77">
        <v>219</v>
      </c>
      <c r="Y1107" s="78" t="s">
        <v>232</v>
      </c>
      <c r="Z1107" s="72"/>
      <c r="AA1107" s="77">
        <v>1729</v>
      </c>
      <c r="AB1107" s="76" t="s">
        <v>35</v>
      </c>
      <c r="AC1107" s="77" t="s">
        <v>36</v>
      </c>
      <c r="AD1107" s="77" t="s">
        <v>36</v>
      </c>
      <c r="AE1107" s="77">
        <v>126</v>
      </c>
      <c r="AF1107" s="78" t="s">
        <v>209</v>
      </c>
      <c r="AG1107" s="72"/>
      <c r="AH1107" s="77">
        <v>4307623</v>
      </c>
      <c r="AI1107" s="76" t="s">
        <v>52</v>
      </c>
      <c r="AJ1107" s="76" t="s">
        <v>36</v>
      </c>
      <c r="AK1107" t="str">
        <f>_xlfn.CONCAT(PlayerList[[#This Row],[First Name]]," ",PlayerList[[#This Row],[Surname]])</f>
        <v>Zhi Yu (Paul) He</v>
      </c>
      <c r="AM1107" s="71">
        <f>PlayerList[[#This Row],[Code]]*1</f>
        <v>16355</v>
      </c>
      <c r="AN1107" s="71" t="str">
        <f>VLOOKUP(PlayerList[[#This Row],[NZCF ID]],$AP$2:$AQ$3850,2,FALSE)</f>
        <v>M</v>
      </c>
      <c r="AP1107" s="71">
        <v>16354</v>
      </c>
      <c r="AQ1107" s="71" t="s">
        <v>29</v>
      </c>
    </row>
    <row r="1108" spans="13:43" x14ac:dyDescent="0.3">
      <c r="M1108" s="75">
        <v>20221</v>
      </c>
      <c r="N1108" s="72" t="s">
        <v>1565</v>
      </c>
      <c r="O1108" s="72" t="s">
        <v>1566</v>
      </c>
      <c r="P1108" s="73" t="s">
        <v>167</v>
      </c>
      <c r="Q1108" s="74">
        <v>2011</v>
      </c>
      <c r="R1108" s="73" t="s">
        <v>135</v>
      </c>
      <c r="S1108" s="72"/>
      <c r="T1108" s="77">
        <v>1312</v>
      </c>
      <c r="U1108" s="76" t="s">
        <v>35</v>
      </c>
      <c r="V1108" s="77">
        <v>2</v>
      </c>
      <c r="W1108" s="77">
        <v>10</v>
      </c>
      <c r="X1108" s="77">
        <v>29</v>
      </c>
      <c r="Y1108" s="78" t="s">
        <v>4167</v>
      </c>
      <c r="Z1108" s="72"/>
      <c r="AA1108" s="77">
        <v>1161</v>
      </c>
      <c r="AB1108" s="76" t="s">
        <v>35</v>
      </c>
      <c r="AC1108" s="77">
        <v>6</v>
      </c>
      <c r="AD1108" s="77">
        <v>34</v>
      </c>
      <c r="AE1108" s="77">
        <v>64</v>
      </c>
      <c r="AF1108" s="78" t="s">
        <v>4167</v>
      </c>
      <c r="AG1108" s="72"/>
      <c r="AH1108" s="77">
        <v>4327845</v>
      </c>
      <c r="AI1108" s="76" t="s">
        <v>52</v>
      </c>
      <c r="AJ1108" s="76" t="s">
        <v>36</v>
      </c>
      <c r="AK1108" t="str">
        <f>_xlfn.CONCAT(PlayerList[[#This Row],[First Name]]," ",PlayerList[[#This Row],[Surname]])</f>
        <v>Billy Heard</v>
      </c>
      <c r="AM1108" s="71">
        <f>PlayerList[[#This Row],[Code]]*1</f>
        <v>20221</v>
      </c>
      <c r="AN1108" s="71" t="str">
        <f>VLOOKUP(PlayerList[[#This Row],[NZCF ID]],$AP$2:$AQ$3850,2,FALSE)</f>
        <v>M</v>
      </c>
      <c r="AP1108" s="71">
        <v>16355</v>
      </c>
      <c r="AQ1108" s="71" t="s">
        <v>29</v>
      </c>
    </row>
    <row r="1109" spans="13:43" x14ac:dyDescent="0.3">
      <c r="M1109" s="75">
        <v>22909</v>
      </c>
      <c r="N1109" s="72" t="s">
        <v>1565</v>
      </c>
      <c r="O1109" s="72" t="s">
        <v>259</v>
      </c>
      <c r="P1109" s="73" t="s">
        <v>33</v>
      </c>
      <c r="Q1109" s="74">
        <v>2013</v>
      </c>
      <c r="R1109" s="73" t="s">
        <v>135</v>
      </c>
      <c r="S1109" s="72"/>
      <c r="T1109" s="77" t="s">
        <v>34</v>
      </c>
      <c r="U1109" s="76" t="s">
        <v>35</v>
      </c>
      <c r="V1109" s="77" t="s">
        <v>36</v>
      </c>
      <c r="W1109" s="77" t="s">
        <v>36</v>
      </c>
      <c r="X1109" s="77" t="s">
        <v>37</v>
      </c>
      <c r="Y1109" s="78" t="s">
        <v>38</v>
      </c>
      <c r="Z1109" s="72"/>
      <c r="AA1109" s="77">
        <v>645</v>
      </c>
      <c r="AB1109" s="76" t="s">
        <v>50</v>
      </c>
      <c r="AC1109" s="77">
        <v>1</v>
      </c>
      <c r="AD1109" s="77">
        <v>6</v>
      </c>
      <c r="AE1109" s="77">
        <v>6</v>
      </c>
      <c r="AF1109" s="78" t="s">
        <v>4167</v>
      </c>
      <c r="AG1109" s="72"/>
      <c r="AH1109" s="77">
        <v>4332865</v>
      </c>
      <c r="AI1109" s="76" t="s">
        <v>52</v>
      </c>
      <c r="AJ1109" s="76" t="s">
        <v>36</v>
      </c>
      <c r="AK1109" t="str">
        <f>_xlfn.CONCAT(PlayerList[[#This Row],[First Name]]," ",PlayerList[[#This Row],[Surname]])</f>
        <v>Sam Heard</v>
      </c>
      <c r="AM1109" s="71">
        <f>PlayerList[[#This Row],[Code]]*1</f>
        <v>22909</v>
      </c>
      <c r="AN1109" s="71" t="str">
        <f>VLOOKUP(PlayerList[[#This Row],[NZCF ID]],$AP$2:$AQ$3850,2,FALSE)</f>
        <v>M</v>
      </c>
      <c r="AP1109" s="71">
        <v>20221</v>
      </c>
      <c r="AQ1109" s="71" t="s">
        <v>29</v>
      </c>
    </row>
    <row r="1110" spans="13:43" x14ac:dyDescent="0.3">
      <c r="M1110" s="75">
        <v>13790</v>
      </c>
      <c r="N1110" s="72" t="s">
        <v>4277</v>
      </c>
      <c r="O1110" s="72" t="s">
        <v>529</v>
      </c>
      <c r="P1110" s="73" t="s">
        <v>74</v>
      </c>
      <c r="Q1110" s="74" t="s">
        <v>37</v>
      </c>
      <c r="R1110" s="73" t="s">
        <v>35</v>
      </c>
      <c r="S1110" s="72"/>
      <c r="T1110" s="77">
        <v>1240</v>
      </c>
      <c r="U1110" s="76" t="s">
        <v>35</v>
      </c>
      <c r="V1110" s="77" t="s">
        <v>36</v>
      </c>
      <c r="W1110" s="77" t="s">
        <v>36</v>
      </c>
      <c r="X1110" s="77">
        <v>44</v>
      </c>
      <c r="Y1110" s="78" t="s">
        <v>2384</v>
      </c>
      <c r="Z1110" s="72"/>
      <c r="AA1110" s="77">
        <v>1225</v>
      </c>
      <c r="AB1110" s="76" t="s">
        <v>35</v>
      </c>
      <c r="AC1110" s="77" t="s">
        <v>36</v>
      </c>
      <c r="AD1110" s="77" t="s">
        <v>36</v>
      </c>
      <c r="AE1110" s="77">
        <v>6</v>
      </c>
      <c r="AF1110" s="78" t="s">
        <v>667</v>
      </c>
      <c r="AG1110" s="72"/>
      <c r="AH1110" s="77" t="s">
        <v>69</v>
      </c>
      <c r="AI1110" s="76" t="s">
        <v>52</v>
      </c>
      <c r="AJ1110" s="76" t="s">
        <v>36</v>
      </c>
      <c r="AK1110" t="str">
        <f>_xlfn.CONCAT(PlayerList[[#This Row],[First Name]]," ",PlayerList[[#This Row],[Surname]])</f>
        <v>Paul Heaslip</v>
      </c>
      <c r="AM1110" s="71">
        <f>PlayerList[[#This Row],[Code]]*1</f>
        <v>13790</v>
      </c>
      <c r="AN1110" s="71" t="str">
        <f>VLOOKUP(PlayerList[[#This Row],[NZCF ID]],$AP$2:$AQ$3850,2,FALSE)</f>
        <v>M</v>
      </c>
      <c r="AP1110" s="71">
        <v>22909</v>
      </c>
      <c r="AQ1110" s="71" t="s">
        <v>29</v>
      </c>
    </row>
    <row r="1111" spans="13:43" x14ac:dyDescent="0.3">
      <c r="M1111" s="75">
        <v>20009</v>
      </c>
      <c r="N1111" s="72" t="s">
        <v>1567</v>
      </c>
      <c r="O1111" s="72" t="s">
        <v>114</v>
      </c>
      <c r="P1111" s="73" t="s">
        <v>161</v>
      </c>
      <c r="Q1111" s="74">
        <v>1992</v>
      </c>
      <c r="R1111" s="73" t="s">
        <v>35</v>
      </c>
      <c r="S1111" s="72"/>
      <c r="T1111" s="77" t="s">
        <v>34</v>
      </c>
      <c r="U1111" s="76" t="s">
        <v>35</v>
      </c>
      <c r="V1111" s="77" t="s">
        <v>36</v>
      </c>
      <c r="W1111" s="77" t="s">
        <v>36</v>
      </c>
      <c r="X1111" s="77" t="s">
        <v>37</v>
      </c>
      <c r="Y1111" s="78" t="s">
        <v>38</v>
      </c>
      <c r="Z1111" s="72"/>
      <c r="AA1111" s="77">
        <v>1309</v>
      </c>
      <c r="AB1111" s="76" t="s">
        <v>50</v>
      </c>
      <c r="AC1111" s="77" t="s">
        <v>36</v>
      </c>
      <c r="AD1111" s="77" t="s">
        <v>36</v>
      </c>
      <c r="AE1111" s="77">
        <v>5</v>
      </c>
      <c r="AF1111" s="78" t="s">
        <v>169</v>
      </c>
      <c r="AG1111" s="72"/>
      <c r="AH1111" s="77" t="s">
        <v>69</v>
      </c>
      <c r="AI1111" s="76" t="s">
        <v>52</v>
      </c>
      <c r="AJ1111" s="76" t="s">
        <v>36</v>
      </c>
      <c r="AK1111" t="str">
        <f>_xlfn.CONCAT(PlayerList[[#This Row],[First Name]]," ",PlayerList[[#This Row],[Surname]])</f>
        <v>Peter Heesterman</v>
      </c>
      <c r="AM1111" s="71">
        <f>PlayerList[[#This Row],[Code]]*1</f>
        <v>20009</v>
      </c>
      <c r="AN1111" s="71" t="str">
        <f>VLOOKUP(PlayerList[[#This Row],[NZCF ID]],$AP$2:$AQ$3850,2,FALSE)</f>
        <v>M</v>
      </c>
      <c r="AP1111" s="71">
        <v>13790</v>
      </c>
      <c r="AQ1111" s="71" t="s">
        <v>29</v>
      </c>
    </row>
    <row r="1112" spans="13:43" x14ac:dyDescent="0.3">
      <c r="M1112" s="75">
        <v>19894</v>
      </c>
      <c r="N1112" s="72" t="s">
        <v>1568</v>
      </c>
      <c r="O1112" s="72" t="s">
        <v>1569</v>
      </c>
      <c r="P1112" s="73" t="s">
        <v>49</v>
      </c>
      <c r="Q1112" s="74">
        <v>2012</v>
      </c>
      <c r="R1112" s="73" t="s">
        <v>135</v>
      </c>
      <c r="S1112" s="72"/>
      <c r="T1112" s="77" t="s">
        <v>34</v>
      </c>
      <c r="U1112" s="76" t="s">
        <v>35</v>
      </c>
      <c r="V1112" s="77" t="s">
        <v>36</v>
      </c>
      <c r="W1112" s="77" t="s">
        <v>36</v>
      </c>
      <c r="X1112" s="77" t="s">
        <v>37</v>
      </c>
      <c r="Y1112" s="78" t="s">
        <v>38</v>
      </c>
      <c r="Z1112" s="72"/>
      <c r="AA1112" s="77">
        <v>631</v>
      </c>
      <c r="AB1112" s="76" t="s">
        <v>50</v>
      </c>
      <c r="AC1112" s="77" t="s">
        <v>36</v>
      </c>
      <c r="AD1112" s="77" t="s">
        <v>36</v>
      </c>
      <c r="AE1112" s="77">
        <v>6</v>
      </c>
      <c r="AF1112" s="78" t="s">
        <v>169</v>
      </c>
      <c r="AG1112" s="72"/>
      <c r="AH1112" s="77" t="s">
        <v>69</v>
      </c>
      <c r="AI1112" s="76" t="s">
        <v>52</v>
      </c>
      <c r="AJ1112" s="76" t="s">
        <v>36</v>
      </c>
      <c r="AK1112" t="str">
        <f>_xlfn.CONCAT(PlayerList[[#This Row],[First Name]]," ",PlayerList[[#This Row],[Surname]])</f>
        <v>Mack Helson</v>
      </c>
      <c r="AM1112" s="71">
        <f>PlayerList[[#This Row],[Code]]*1</f>
        <v>19894</v>
      </c>
      <c r="AN1112" s="71" t="str">
        <f>VLOOKUP(PlayerList[[#This Row],[NZCF ID]],$AP$2:$AQ$3850,2,FALSE)</f>
        <v>M</v>
      </c>
      <c r="AP1112" s="71">
        <v>20009</v>
      </c>
      <c r="AQ1112" s="71" t="s">
        <v>29</v>
      </c>
    </row>
    <row r="1113" spans="13:43" x14ac:dyDescent="0.3">
      <c r="M1113" s="75">
        <v>18686</v>
      </c>
      <c r="N1113" s="72" t="s">
        <v>1570</v>
      </c>
      <c r="O1113" s="72" t="s">
        <v>1571</v>
      </c>
      <c r="P1113" s="73" t="s">
        <v>33</v>
      </c>
      <c r="Q1113" s="74">
        <v>2000</v>
      </c>
      <c r="R1113" s="73" t="s">
        <v>35</v>
      </c>
      <c r="S1113" s="72"/>
      <c r="T1113" s="77" t="s">
        <v>34</v>
      </c>
      <c r="U1113" s="76" t="s">
        <v>35</v>
      </c>
      <c r="V1113" s="77" t="s">
        <v>36</v>
      </c>
      <c r="W1113" s="77" t="s">
        <v>36</v>
      </c>
      <c r="X1113" s="77" t="s">
        <v>37</v>
      </c>
      <c r="Y1113" s="78" t="s">
        <v>38</v>
      </c>
      <c r="Z1113" s="72"/>
      <c r="AA1113" s="77">
        <v>811</v>
      </c>
      <c r="AB1113" s="76" t="s">
        <v>50</v>
      </c>
      <c r="AC1113" s="77" t="s">
        <v>36</v>
      </c>
      <c r="AD1113" s="77" t="s">
        <v>36</v>
      </c>
      <c r="AE1113" s="77">
        <v>4</v>
      </c>
      <c r="AF1113" s="78" t="s">
        <v>51</v>
      </c>
      <c r="AG1113" s="72"/>
      <c r="AH1113" s="77" t="s">
        <v>69</v>
      </c>
      <c r="AI1113" s="76" t="s">
        <v>52</v>
      </c>
      <c r="AJ1113" s="76" t="s">
        <v>36</v>
      </c>
      <c r="AK1113" t="str">
        <f>_xlfn.CONCAT(PlayerList[[#This Row],[First Name]]," ",PlayerList[[#This Row],[Surname]])</f>
        <v>Lainey Henneveld</v>
      </c>
      <c r="AM1113" s="71">
        <f>PlayerList[[#This Row],[Code]]*1</f>
        <v>18686</v>
      </c>
      <c r="AN1113" s="71" t="str">
        <f>VLOOKUP(PlayerList[[#This Row],[NZCF ID]],$AP$2:$AQ$3850,2,FALSE)</f>
        <v>M</v>
      </c>
      <c r="AP1113" s="71">
        <v>19894</v>
      </c>
      <c r="AQ1113" s="71" t="s">
        <v>29</v>
      </c>
    </row>
    <row r="1114" spans="13:43" x14ac:dyDescent="0.3">
      <c r="M1114" s="75">
        <v>18444</v>
      </c>
      <c r="N1114" s="72" t="s">
        <v>1572</v>
      </c>
      <c r="O1114" s="72" t="s">
        <v>1404</v>
      </c>
      <c r="P1114" s="73" t="s">
        <v>83</v>
      </c>
      <c r="Q1114" s="74">
        <v>1994</v>
      </c>
      <c r="R1114" s="73" t="s">
        <v>35</v>
      </c>
      <c r="S1114" s="72"/>
      <c r="T1114" s="77">
        <v>1536</v>
      </c>
      <c r="U1114" s="76" t="s">
        <v>35</v>
      </c>
      <c r="V1114" s="77" t="s">
        <v>36</v>
      </c>
      <c r="W1114" s="77" t="s">
        <v>36</v>
      </c>
      <c r="X1114" s="77">
        <v>40</v>
      </c>
      <c r="Y1114" s="78" t="s">
        <v>169</v>
      </c>
      <c r="Z1114" s="72"/>
      <c r="AA1114" s="77" t="s">
        <v>37</v>
      </c>
      <c r="AB1114" s="76" t="s">
        <v>35</v>
      </c>
      <c r="AC1114" s="77" t="s">
        <v>36</v>
      </c>
      <c r="AD1114" s="77" t="s">
        <v>36</v>
      </c>
      <c r="AE1114" s="77" t="s">
        <v>37</v>
      </c>
      <c r="AF1114" s="78" t="s">
        <v>38</v>
      </c>
      <c r="AG1114" s="72"/>
      <c r="AH1114" s="77" t="s">
        <v>69</v>
      </c>
      <c r="AI1114" s="76" t="s">
        <v>52</v>
      </c>
      <c r="AJ1114" s="76" t="s">
        <v>36</v>
      </c>
      <c r="AK1114" t="str">
        <f>_xlfn.CONCAT(PlayerList[[#This Row],[First Name]]," ",PlayerList[[#This Row],[Surname]])</f>
        <v>Francis Henrys</v>
      </c>
      <c r="AM1114" s="71">
        <f>PlayerList[[#This Row],[Code]]*1</f>
        <v>18444</v>
      </c>
      <c r="AN1114" s="71" t="str">
        <f>VLOOKUP(PlayerList[[#This Row],[NZCF ID]],$AP$2:$AQ$3850,2,FALSE)</f>
        <v>M</v>
      </c>
      <c r="AP1114" s="71">
        <v>18686</v>
      </c>
      <c r="AQ1114" s="71" t="s">
        <v>29</v>
      </c>
    </row>
    <row r="1115" spans="13:43" x14ac:dyDescent="0.3">
      <c r="M1115" s="75">
        <v>11004</v>
      </c>
      <c r="N1115" s="72" t="s">
        <v>1573</v>
      </c>
      <c r="O1115" s="72" t="s">
        <v>1574</v>
      </c>
      <c r="P1115" s="73" t="s">
        <v>115</v>
      </c>
      <c r="Q1115" s="74">
        <v>1958</v>
      </c>
      <c r="R1115" s="73" t="s">
        <v>119</v>
      </c>
      <c r="S1115" s="72"/>
      <c r="T1115" s="77">
        <v>1625</v>
      </c>
      <c r="U1115" s="76" t="s">
        <v>35</v>
      </c>
      <c r="V1115" s="77" t="s">
        <v>36</v>
      </c>
      <c r="W1115" s="77" t="s">
        <v>36</v>
      </c>
      <c r="X1115" s="77">
        <v>240</v>
      </c>
      <c r="Y1115" s="78" t="s">
        <v>84</v>
      </c>
      <c r="Z1115" s="72"/>
      <c r="AA1115" s="77">
        <v>1654</v>
      </c>
      <c r="AB1115" s="76" t="s">
        <v>35</v>
      </c>
      <c r="AC1115" s="77" t="s">
        <v>36</v>
      </c>
      <c r="AD1115" s="77" t="s">
        <v>36</v>
      </c>
      <c r="AE1115" s="77">
        <v>170</v>
      </c>
      <c r="AF1115" s="78" t="s">
        <v>84</v>
      </c>
      <c r="AG1115" s="72"/>
      <c r="AH1115" s="77">
        <v>4309260</v>
      </c>
      <c r="AI1115" s="76" t="s">
        <v>52</v>
      </c>
      <c r="AJ1115" s="76" t="s">
        <v>36</v>
      </c>
      <c r="AK1115" t="str">
        <f>_xlfn.CONCAT(PlayerList[[#This Row],[First Name]]," ",PlayerList[[#This Row],[Surname]])</f>
        <v>Dallin J N Heperi</v>
      </c>
      <c r="AM1115" s="71">
        <f>PlayerList[[#This Row],[Code]]*1</f>
        <v>11004</v>
      </c>
      <c r="AN1115" s="71" t="str">
        <f>VLOOKUP(PlayerList[[#This Row],[NZCF ID]],$AP$2:$AQ$3850,2,FALSE)</f>
        <v>M</v>
      </c>
      <c r="AP1115" s="71">
        <v>18444</v>
      </c>
      <c r="AQ1115" s="71" t="s">
        <v>29</v>
      </c>
    </row>
    <row r="1116" spans="13:43" x14ac:dyDescent="0.3">
      <c r="M1116" s="75">
        <v>18106</v>
      </c>
      <c r="N1116" s="72" t="s">
        <v>1575</v>
      </c>
      <c r="O1116" s="72" t="s">
        <v>1576</v>
      </c>
      <c r="P1116" s="73" t="s">
        <v>83</v>
      </c>
      <c r="Q1116" s="74" t="s">
        <v>37</v>
      </c>
      <c r="R1116" s="73" t="s">
        <v>35</v>
      </c>
      <c r="S1116" s="72"/>
      <c r="T1116" s="77">
        <v>999</v>
      </c>
      <c r="U1116" s="76" t="s">
        <v>50</v>
      </c>
      <c r="V1116" s="77" t="s">
        <v>36</v>
      </c>
      <c r="W1116" s="77" t="s">
        <v>36</v>
      </c>
      <c r="X1116" s="77">
        <v>5</v>
      </c>
      <c r="Y1116" s="78" t="s">
        <v>116</v>
      </c>
      <c r="Z1116" s="72"/>
      <c r="AA1116" s="77" t="s">
        <v>37</v>
      </c>
      <c r="AB1116" s="76" t="s">
        <v>35</v>
      </c>
      <c r="AC1116" s="77" t="s">
        <v>36</v>
      </c>
      <c r="AD1116" s="77" t="s">
        <v>36</v>
      </c>
      <c r="AE1116" s="77" t="s">
        <v>37</v>
      </c>
      <c r="AF1116" s="78" t="s">
        <v>38</v>
      </c>
      <c r="AG1116" s="72"/>
      <c r="AH1116" s="77" t="s">
        <v>69</v>
      </c>
      <c r="AI1116" s="76" t="s">
        <v>52</v>
      </c>
      <c r="AJ1116" s="76" t="s">
        <v>36</v>
      </c>
      <c r="AK1116" t="str">
        <f>_xlfn.CONCAT(PlayerList[[#This Row],[First Name]]," ",PlayerList[[#This Row],[Surname]])</f>
        <v>Mevan Herath</v>
      </c>
      <c r="AM1116" s="71">
        <f>PlayerList[[#This Row],[Code]]*1</f>
        <v>18106</v>
      </c>
      <c r="AN1116" s="71" t="str">
        <f>VLOOKUP(PlayerList[[#This Row],[NZCF ID]],$AP$2:$AQ$3850,2,FALSE)</f>
        <v>M</v>
      </c>
      <c r="AP1116" s="71">
        <v>11004</v>
      </c>
      <c r="AQ1116" s="71" t="s">
        <v>29</v>
      </c>
    </row>
    <row r="1117" spans="13:43" x14ac:dyDescent="0.3">
      <c r="M1117" s="75">
        <v>20490</v>
      </c>
      <c r="N1117" s="72" t="s">
        <v>1575</v>
      </c>
      <c r="O1117" s="72" t="s">
        <v>1577</v>
      </c>
      <c r="P1117" s="73" t="s">
        <v>33</v>
      </c>
      <c r="Q1117" s="74">
        <v>2015</v>
      </c>
      <c r="R1117" s="73" t="s">
        <v>135</v>
      </c>
      <c r="S1117" s="72"/>
      <c r="T1117" s="77" t="s">
        <v>34</v>
      </c>
      <c r="U1117" s="76" t="s">
        <v>35</v>
      </c>
      <c r="V1117" s="77" t="s">
        <v>36</v>
      </c>
      <c r="W1117" s="77" t="s">
        <v>36</v>
      </c>
      <c r="X1117" s="77" t="s">
        <v>37</v>
      </c>
      <c r="Y1117" s="78" t="s">
        <v>38</v>
      </c>
      <c r="Z1117" s="72"/>
      <c r="AA1117" s="77">
        <v>400</v>
      </c>
      <c r="AB1117" s="76" t="s">
        <v>50</v>
      </c>
      <c r="AC1117" s="77" t="s">
        <v>36</v>
      </c>
      <c r="AD1117" s="77" t="s">
        <v>36</v>
      </c>
      <c r="AE1117" s="77">
        <v>7</v>
      </c>
      <c r="AF1117" s="78" t="s">
        <v>150</v>
      </c>
      <c r="AG1117" s="72"/>
      <c r="AH1117" s="77" t="s">
        <v>69</v>
      </c>
      <c r="AI1117" s="76" t="s">
        <v>52</v>
      </c>
      <c r="AJ1117" s="76" t="s">
        <v>36</v>
      </c>
      <c r="AK1117" t="str">
        <f>_xlfn.CONCAT(PlayerList[[#This Row],[First Name]]," ",PlayerList[[#This Row],[Surname]])</f>
        <v>Senrua Herath</v>
      </c>
      <c r="AM1117" s="71">
        <f>PlayerList[[#This Row],[Code]]*1</f>
        <v>20490</v>
      </c>
      <c r="AN1117" s="71" t="str">
        <f>VLOOKUP(PlayerList[[#This Row],[NZCF ID]],$AP$2:$AQ$3850,2,FALSE)</f>
        <v>M</v>
      </c>
      <c r="AP1117" s="71">
        <v>18106</v>
      </c>
      <c r="AQ1117" s="71" t="s">
        <v>29</v>
      </c>
    </row>
    <row r="1118" spans="13:43" x14ac:dyDescent="0.3">
      <c r="M1118" s="75">
        <v>20930</v>
      </c>
      <c r="N1118" s="72" t="s">
        <v>1575</v>
      </c>
      <c r="O1118" s="72" t="s">
        <v>1578</v>
      </c>
      <c r="P1118" s="73" t="s">
        <v>604</v>
      </c>
      <c r="Q1118" s="74">
        <v>2016</v>
      </c>
      <c r="R1118" s="73" t="s">
        <v>135</v>
      </c>
      <c r="S1118" s="72"/>
      <c r="T1118" s="77">
        <v>523</v>
      </c>
      <c r="U1118" s="76" t="s">
        <v>50</v>
      </c>
      <c r="V1118" s="77" t="s">
        <v>36</v>
      </c>
      <c r="W1118" s="77" t="s">
        <v>36</v>
      </c>
      <c r="X1118" s="77">
        <v>6</v>
      </c>
      <c r="Y1118" s="78" t="s">
        <v>60</v>
      </c>
      <c r="Z1118" s="72"/>
      <c r="AA1118" s="77" t="s">
        <v>37</v>
      </c>
      <c r="AB1118" s="76" t="s">
        <v>35</v>
      </c>
      <c r="AC1118" s="77" t="s">
        <v>36</v>
      </c>
      <c r="AD1118" s="77" t="s">
        <v>36</v>
      </c>
      <c r="AE1118" s="77" t="s">
        <v>37</v>
      </c>
      <c r="AF1118" s="78" t="s">
        <v>38</v>
      </c>
      <c r="AG1118" s="72"/>
      <c r="AH1118" s="77" t="s">
        <v>69</v>
      </c>
      <c r="AI1118" s="76" t="s">
        <v>52</v>
      </c>
      <c r="AJ1118" s="76" t="s">
        <v>36</v>
      </c>
      <c r="AK1118" t="str">
        <f>_xlfn.CONCAT(PlayerList[[#This Row],[First Name]]," ",PlayerList[[#This Row],[Surname]])</f>
        <v>Senula Herath</v>
      </c>
      <c r="AM1118" s="71">
        <f>PlayerList[[#This Row],[Code]]*1</f>
        <v>20930</v>
      </c>
      <c r="AN1118" s="71" t="str">
        <f>VLOOKUP(PlayerList[[#This Row],[NZCF ID]],$AP$2:$AQ$3850,2,FALSE)</f>
        <v>M</v>
      </c>
      <c r="AP1118" s="71">
        <v>20490</v>
      </c>
      <c r="AQ1118" s="71" t="s">
        <v>29</v>
      </c>
    </row>
    <row r="1119" spans="13:43" x14ac:dyDescent="0.3">
      <c r="M1119" s="75">
        <v>17713</v>
      </c>
      <c r="N1119" s="72" t="s">
        <v>1579</v>
      </c>
      <c r="O1119" s="72" t="s">
        <v>1580</v>
      </c>
      <c r="P1119" s="73" t="s">
        <v>83</v>
      </c>
      <c r="Q1119" s="74">
        <v>1987</v>
      </c>
      <c r="R1119" s="73" t="s">
        <v>35</v>
      </c>
      <c r="S1119" s="72"/>
      <c r="T1119" s="77">
        <v>1471</v>
      </c>
      <c r="U1119" s="76" t="s">
        <v>50</v>
      </c>
      <c r="V1119" s="77" t="s">
        <v>36</v>
      </c>
      <c r="W1119" s="77" t="s">
        <v>36</v>
      </c>
      <c r="X1119" s="77">
        <v>17</v>
      </c>
      <c r="Y1119" s="78" t="s">
        <v>90</v>
      </c>
      <c r="Z1119" s="72"/>
      <c r="AA1119" s="77" t="s">
        <v>37</v>
      </c>
      <c r="AB1119" s="76" t="s">
        <v>35</v>
      </c>
      <c r="AC1119" s="77" t="s">
        <v>36</v>
      </c>
      <c r="AD1119" s="77" t="s">
        <v>36</v>
      </c>
      <c r="AE1119" s="77" t="s">
        <v>37</v>
      </c>
      <c r="AF1119" s="78" t="s">
        <v>38</v>
      </c>
      <c r="AG1119" s="72"/>
      <c r="AH1119" s="77">
        <v>3425886</v>
      </c>
      <c r="AI1119" s="76" t="s">
        <v>164</v>
      </c>
      <c r="AJ1119" s="76" t="s">
        <v>36</v>
      </c>
      <c r="AK1119" t="str">
        <f>_xlfn.CONCAT(PlayerList[[#This Row],[First Name]]," ",PlayerList[[#This Row],[Surname]])</f>
        <v>Jaime Herrera Lopez</v>
      </c>
      <c r="AM1119" s="71">
        <f>PlayerList[[#This Row],[Code]]*1</f>
        <v>17713</v>
      </c>
      <c r="AN1119" s="71" t="str">
        <f>VLOOKUP(PlayerList[[#This Row],[NZCF ID]],$AP$2:$AQ$3850,2,FALSE)</f>
        <v>M</v>
      </c>
      <c r="AP1119" s="71">
        <v>20930</v>
      </c>
      <c r="AQ1119" s="71" t="s">
        <v>29</v>
      </c>
    </row>
    <row r="1120" spans="13:43" x14ac:dyDescent="0.3">
      <c r="M1120" s="75">
        <v>18111</v>
      </c>
      <c r="N1120" s="72" t="s">
        <v>1581</v>
      </c>
      <c r="O1120" s="72" t="s">
        <v>1582</v>
      </c>
      <c r="P1120" s="73" t="s">
        <v>161</v>
      </c>
      <c r="Q1120" s="74">
        <v>1992</v>
      </c>
      <c r="R1120" s="73" t="s">
        <v>35</v>
      </c>
      <c r="S1120" s="72"/>
      <c r="T1120" s="77" t="s">
        <v>34</v>
      </c>
      <c r="U1120" s="76" t="s">
        <v>35</v>
      </c>
      <c r="V1120" s="77" t="s">
        <v>36</v>
      </c>
      <c r="W1120" s="77" t="s">
        <v>36</v>
      </c>
      <c r="X1120" s="77" t="s">
        <v>37</v>
      </c>
      <c r="Y1120" s="78" t="s">
        <v>38</v>
      </c>
      <c r="Z1120" s="72"/>
      <c r="AA1120" s="77">
        <v>1504</v>
      </c>
      <c r="AB1120" s="76" t="s">
        <v>50</v>
      </c>
      <c r="AC1120" s="77" t="s">
        <v>36</v>
      </c>
      <c r="AD1120" s="77" t="s">
        <v>36</v>
      </c>
      <c r="AE1120" s="77">
        <v>4</v>
      </c>
      <c r="AF1120" s="78" t="s">
        <v>825</v>
      </c>
      <c r="AG1120" s="72"/>
      <c r="AH1120" s="77" t="s">
        <v>69</v>
      </c>
      <c r="AI1120" s="76" t="s">
        <v>52</v>
      </c>
      <c r="AJ1120" s="76" t="s">
        <v>36</v>
      </c>
      <c r="AK1120" t="str">
        <f>_xlfn.CONCAT(PlayerList[[#This Row],[First Name]]," ",PlayerList[[#This Row],[Surname]])</f>
        <v>Nathaniel Herz-Edinger</v>
      </c>
      <c r="AM1120" s="71">
        <f>PlayerList[[#This Row],[Code]]*1</f>
        <v>18111</v>
      </c>
      <c r="AN1120" s="71" t="str">
        <f>VLOOKUP(PlayerList[[#This Row],[NZCF ID]],$AP$2:$AQ$3850,2,FALSE)</f>
        <v>M</v>
      </c>
      <c r="AP1120" s="71">
        <v>17713</v>
      </c>
      <c r="AQ1120" s="71" t="s">
        <v>29</v>
      </c>
    </row>
    <row r="1121" spans="13:43" x14ac:dyDescent="0.3">
      <c r="M1121" s="75">
        <v>22945</v>
      </c>
      <c r="N1121" s="72" t="s">
        <v>4278</v>
      </c>
      <c r="O1121" s="72" t="s">
        <v>407</v>
      </c>
      <c r="P1121" s="73" t="s">
        <v>426</v>
      </c>
      <c r="Q1121" s="74">
        <v>2012</v>
      </c>
      <c r="R1121" s="73" t="s">
        <v>135</v>
      </c>
      <c r="S1121" s="72"/>
      <c r="T1121" s="77" t="s">
        <v>34</v>
      </c>
      <c r="U1121" s="76" t="s">
        <v>35</v>
      </c>
      <c r="V1121" s="77" t="s">
        <v>36</v>
      </c>
      <c r="W1121" s="77" t="s">
        <v>36</v>
      </c>
      <c r="X1121" s="77" t="s">
        <v>37</v>
      </c>
      <c r="Y1121" s="78" t="s">
        <v>38</v>
      </c>
      <c r="Z1121" s="72"/>
      <c r="AA1121" s="77">
        <v>1269</v>
      </c>
      <c r="AB1121" s="76" t="s">
        <v>50</v>
      </c>
      <c r="AC1121" s="77">
        <v>1</v>
      </c>
      <c r="AD1121" s="77">
        <v>6</v>
      </c>
      <c r="AE1121" s="77">
        <v>6</v>
      </c>
      <c r="AF1121" s="78" t="s">
        <v>4167</v>
      </c>
      <c r="AG1121" s="72"/>
      <c r="AH1121" s="77">
        <v>4333063</v>
      </c>
      <c r="AI1121" s="76" t="s">
        <v>52</v>
      </c>
      <c r="AJ1121" s="76" t="s">
        <v>36</v>
      </c>
      <c r="AK1121" t="str">
        <f>_xlfn.CONCAT(PlayerList[[#This Row],[First Name]]," ",PlayerList[[#This Row],[Surname]])</f>
        <v>Isaiah Heta</v>
      </c>
      <c r="AM1121" s="71">
        <f>PlayerList[[#This Row],[Code]]*1</f>
        <v>22945</v>
      </c>
      <c r="AN1121" s="71" t="str">
        <f>VLOOKUP(PlayerList[[#This Row],[NZCF ID]],$AP$2:$AQ$3850,2,FALSE)</f>
        <v>M</v>
      </c>
      <c r="AP1121" s="71">
        <v>18111</v>
      </c>
      <c r="AQ1121" s="71" t="s">
        <v>29</v>
      </c>
    </row>
    <row r="1122" spans="13:43" x14ac:dyDescent="0.3">
      <c r="M1122" s="75">
        <v>18069</v>
      </c>
      <c r="N1122" s="72" t="s">
        <v>1583</v>
      </c>
      <c r="O1122" s="72" t="s">
        <v>1584</v>
      </c>
      <c r="P1122" s="73" t="s">
        <v>335</v>
      </c>
      <c r="Q1122" s="74">
        <v>2011</v>
      </c>
      <c r="R1122" s="73" t="s">
        <v>135</v>
      </c>
      <c r="S1122" s="72"/>
      <c r="T1122" s="77">
        <v>1770</v>
      </c>
      <c r="U1122" s="76" t="s">
        <v>35</v>
      </c>
      <c r="V1122" s="77">
        <v>2</v>
      </c>
      <c r="W1122" s="77">
        <v>7</v>
      </c>
      <c r="X1122" s="77">
        <v>210</v>
      </c>
      <c r="Y1122" s="78" t="s">
        <v>4167</v>
      </c>
      <c r="Z1122" s="72"/>
      <c r="AA1122" s="77">
        <v>1628</v>
      </c>
      <c r="AB1122" s="76" t="s">
        <v>35</v>
      </c>
      <c r="AC1122" s="77">
        <v>1</v>
      </c>
      <c r="AD1122" s="77">
        <v>6</v>
      </c>
      <c r="AE1122" s="77">
        <v>308</v>
      </c>
      <c r="AF1122" s="78" t="s">
        <v>4167</v>
      </c>
      <c r="AG1122" s="72"/>
      <c r="AH1122" s="77">
        <v>4318250</v>
      </c>
      <c r="AI1122" s="76" t="s">
        <v>52</v>
      </c>
      <c r="AJ1122" s="76" t="s">
        <v>36</v>
      </c>
      <c r="AK1122" t="str">
        <f>_xlfn.CONCAT(PlayerList[[#This Row],[First Name]]," ",PlayerList[[#This Row],[Surname]])</f>
        <v>Buthsara Hettiarachchi</v>
      </c>
      <c r="AM1122" s="71">
        <f>PlayerList[[#This Row],[Code]]*1</f>
        <v>18069</v>
      </c>
      <c r="AN1122" s="71" t="str">
        <f>VLOOKUP(PlayerList[[#This Row],[NZCF ID]],$AP$2:$AQ$3850,2,FALSE)</f>
        <v>M</v>
      </c>
      <c r="AP1122" s="71">
        <v>22945</v>
      </c>
      <c r="AQ1122" s="71" t="s">
        <v>29</v>
      </c>
    </row>
    <row r="1123" spans="13:43" x14ac:dyDescent="0.3">
      <c r="M1123" s="75">
        <v>18077</v>
      </c>
      <c r="N1123" s="72" t="s">
        <v>1583</v>
      </c>
      <c r="O1123" s="72" t="s">
        <v>1585</v>
      </c>
      <c r="P1123" s="73" t="s">
        <v>335</v>
      </c>
      <c r="Q1123" s="74">
        <v>2013</v>
      </c>
      <c r="R1123" s="73" t="s">
        <v>135</v>
      </c>
      <c r="S1123" s="72"/>
      <c r="T1123" s="77">
        <v>1530</v>
      </c>
      <c r="U1123" s="76" t="s">
        <v>35</v>
      </c>
      <c r="V1123" s="77">
        <v>2</v>
      </c>
      <c r="W1123" s="77">
        <v>7</v>
      </c>
      <c r="X1123" s="77">
        <v>184</v>
      </c>
      <c r="Y1123" s="78" t="s">
        <v>4167</v>
      </c>
      <c r="Z1123" s="72"/>
      <c r="AA1123" s="77">
        <v>1359</v>
      </c>
      <c r="AB1123" s="76" t="s">
        <v>35</v>
      </c>
      <c r="AC1123" s="77">
        <v>1</v>
      </c>
      <c r="AD1123" s="77">
        <v>6</v>
      </c>
      <c r="AE1123" s="77">
        <v>339</v>
      </c>
      <c r="AF1123" s="78" t="s">
        <v>4167</v>
      </c>
      <c r="AG1123" s="72"/>
      <c r="AH1123" s="77">
        <v>4318269</v>
      </c>
      <c r="AI1123" s="76" t="s">
        <v>52</v>
      </c>
      <c r="AJ1123" s="76" t="s">
        <v>36</v>
      </c>
      <c r="AK1123" t="str">
        <f>_xlfn.CONCAT(PlayerList[[#This Row],[First Name]]," ",PlayerList[[#This Row],[Surname]])</f>
        <v>Kisara Hettiarachchi</v>
      </c>
      <c r="AM1123" s="71">
        <f>PlayerList[[#This Row],[Code]]*1</f>
        <v>18077</v>
      </c>
      <c r="AN1123" s="71" t="str">
        <f>VLOOKUP(PlayerList[[#This Row],[NZCF ID]],$AP$2:$AQ$3850,2,FALSE)</f>
        <v>M</v>
      </c>
      <c r="AP1123" s="71">
        <v>18069</v>
      </c>
      <c r="AQ1123" s="71" t="s">
        <v>29</v>
      </c>
    </row>
    <row r="1124" spans="13:43" x14ac:dyDescent="0.3">
      <c r="M1124" s="75">
        <v>20431</v>
      </c>
      <c r="N1124" s="72" t="s">
        <v>1586</v>
      </c>
      <c r="O1124" s="72" t="s">
        <v>746</v>
      </c>
      <c r="P1124" s="73" t="s">
        <v>33</v>
      </c>
      <c r="Q1124" s="74">
        <v>2011</v>
      </c>
      <c r="R1124" s="73" t="s">
        <v>135</v>
      </c>
      <c r="S1124" s="72"/>
      <c r="T1124" s="77" t="s">
        <v>34</v>
      </c>
      <c r="U1124" s="76" t="s">
        <v>35</v>
      </c>
      <c r="V1124" s="77" t="s">
        <v>36</v>
      </c>
      <c r="W1124" s="77" t="s">
        <v>36</v>
      </c>
      <c r="X1124" s="77" t="s">
        <v>37</v>
      </c>
      <c r="Y1124" s="78" t="s">
        <v>38</v>
      </c>
      <c r="Z1124" s="72"/>
      <c r="AA1124" s="77">
        <v>1443</v>
      </c>
      <c r="AB1124" s="76" t="s">
        <v>35</v>
      </c>
      <c r="AC1124" s="77" t="s">
        <v>36</v>
      </c>
      <c r="AD1124" s="77" t="s">
        <v>36</v>
      </c>
      <c r="AE1124" s="77">
        <v>46</v>
      </c>
      <c r="AF1124" s="78" t="s">
        <v>84</v>
      </c>
      <c r="AG1124" s="72"/>
      <c r="AH1124" s="77">
        <v>4330110</v>
      </c>
      <c r="AI1124" s="76" t="s">
        <v>52</v>
      </c>
      <c r="AJ1124" s="76" t="s">
        <v>36</v>
      </c>
      <c r="AK1124" t="str">
        <f>_xlfn.CONCAT(PlayerList[[#This Row],[First Name]]," ",PlayerList[[#This Row],[Surname]])</f>
        <v>Jasper Hewlett-Coffey</v>
      </c>
      <c r="AM1124" s="71">
        <f>PlayerList[[#This Row],[Code]]*1</f>
        <v>20431</v>
      </c>
      <c r="AN1124" s="71" t="str">
        <f>VLOOKUP(PlayerList[[#This Row],[NZCF ID]],$AP$2:$AQ$3850,2,FALSE)</f>
        <v>M</v>
      </c>
      <c r="AP1124" s="71">
        <v>18077</v>
      </c>
      <c r="AQ1124" s="71" t="s">
        <v>29</v>
      </c>
    </row>
    <row r="1125" spans="13:43" x14ac:dyDescent="0.3">
      <c r="M1125" s="75">
        <v>20430</v>
      </c>
      <c r="N1125" s="72" t="s">
        <v>1586</v>
      </c>
      <c r="O1125" s="72" t="s">
        <v>416</v>
      </c>
      <c r="P1125" s="73" t="s">
        <v>33</v>
      </c>
      <c r="Q1125" s="74">
        <v>2009</v>
      </c>
      <c r="R1125" s="73" t="s">
        <v>135</v>
      </c>
      <c r="S1125" s="72"/>
      <c r="T1125" s="77" t="s">
        <v>34</v>
      </c>
      <c r="U1125" s="76" t="s">
        <v>35</v>
      </c>
      <c r="V1125" s="77" t="s">
        <v>36</v>
      </c>
      <c r="W1125" s="77" t="s">
        <v>36</v>
      </c>
      <c r="X1125" s="77" t="s">
        <v>37</v>
      </c>
      <c r="Y1125" s="78" t="s">
        <v>38</v>
      </c>
      <c r="Z1125" s="72"/>
      <c r="AA1125" s="77">
        <v>1201</v>
      </c>
      <c r="AB1125" s="76" t="s">
        <v>35</v>
      </c>
      <c r="AC1125" s="77" t="s">
        <v>36</v>
      </c>
      <c r="AD1125" s="77" t="s">
        <v>36</v>
      </c>
      <c r="AE1125" s="77">
        <v>34</v>
      </c>
      <c r="AF1125" s="78" t="s">
        <v>39</v>
      </c>
      <c r="AG1125" s="72"/>
      <c r="AH1125" s="77">
        <v>4330129</v>
      </c>
      <c r="AI1125" s="76" t="s">
        <v>52</v>
      </c>
      <c r="AJ1125" s="76" t="s">
        <v>36</v>
      </c>
      <c r="AK1125" t="str">
        <f>_xlfn.CONCAT(PlayerList[[#This Row],[First Name]]," ",PlayerList[[#This Row],[Surname]])</f>
        <v>Noah Hewlett-Coffey</v>
      </c>
      <c r="AM1125" s="71">
        <f>PlayerList[[#This Row],[Code]]*1</f>
        <v>20430</v>
      </c>
      <c r="AN1125" s="71" t="str">
        <f>VLOOKUP(PlayerList[[#This Row],[NZCF ID]],$AP$2:$AQ$3850,2,FALSE)</f>
        <v>M</v>
      </c>
      <c r="AP1125" s="71">
        <v>20431</v>
      </c>
      <c r="AQ1125" s="71" t="s">
        <v>29</v>
      </c>
    </row>
    <row r="1126" spans="13:43" x14ac:dyDescent="0.3">
      <c r="M1126" s="75">
        <v>16036</v>
      </c>
      <c r="N1126" s="72" t="s">
        <v>1588</v>
      </c>
      <c r="O1126" s="72" t="s">
        <v>1589</v>
      </c>
      <c r="P1126" s="73" t="s">
        <v>426</v>
      </c>
      <c r="Q1126" s="74">
        <v>1972</v>
      </c>
      <c r="R1126" s="73" t="s">
        <v>124</v>
      </c>
      <c r="S1126" s="72"/>
      <c r="T1126" s="77">
        <v>1545</v>
      </c>
      <c r="U1126" s="76" t="s">
        <v>35</v>
      </c>
      <c r="V1126" s="77" t="s">
        <v>36</v>
      </c>
      <c r="W1126" s="77" t="s">
        <v>36</v>
      </c>
      <c r="X1126" s="77">
        <v>22</v>
      </c>
      <c r="Y1126" s="78" t="s">
        <v>154</v>
      </c>
      <c r="Z1126" s="72"/>
      <c r="AA1126" s="77">
        <v>1390</v>
      </c>
      <c r="AB1126" s="76" t="s">
        <v>35</v>
      </c>
      <c r="AC1126" s="77" t="s">
        <v>36</v>
      </c>
      <c r="AD1126" s="77" t="s">
        <v>36</v>
      </c>
      <c r="AE1126" s="77">
        <v>57</v>
      </c>
      <c r="AF1126" s="78" t="s">
        <v>60</v>
      </c>
      <c r="AG1126" s="72"/>
      <c r="AH1126" s="77">
        <v>4307070</v>
      </c>
      <c r="AI1126" s="76" t="s">
        <v>52</v>
      </c>
      <c r="AJ1126" s="76" t="s">
        <v>36</v>
      </c>
      <c r="AK1126" t="str">
        <f>_xlfn.CONCAT(PlayerList[[#This Row],[First Name]]," ",PlayerList[[#This Row],[Surname]])</f>
        <v>Andy Hicks</v>
      </c>
      <c r="AM1126" s="71">
        <f>PlayerList[[#This Row],[Code]]*1</f>
        <v>16036</v>
      </c>
      <c r="AN1126" s="71" t="str">
        <f>VLOOKUP(PlayerList[[#This Row],[NZCF ID]],$AP$2:$AQ$3850,2,FALSE)</f>
        <v>M</v>
      </c>
      <c r="AP1126" s="71">
        <v>20430</v>
      </c>
      <c r="AQ1126" s="71" t="s">
        <v>29</v>
      </c>
    </row>
    <row r="1127" spans="13:43" x14ac:dyDescent="0.3">
      <c r="M1127" s="75">
        <v>20618</v>
      </c>
      <c r="N1127" s="72" t="s">
        <v>1590</v>
      </c>
      <c r="O1127" s="72" t="s">
        <v>189</v>
      </c>
      <c r="P1127" s="73" t="s">
        <v>33</v>
      </c>
      <c r="Q1127" s="74">
        <v>2002</v>
      </c>
      <c r="R1127" s="73" t="s">
        <v>35</v>
      </c>
      <c r="S1127" s="72"/>
      <c r="T1127" s="77" t="s">
        <v>34</v>
      </c>
      <c r="U1127" s="76" t="s">
        <v>35</v>
      </c>
      <c r="V1127" s="77" t="s">
        <v>36</v>
      </c>
      <c r="W1127" s="77" t="s">
        <v>36</v>
      </c>
      <c r="X1127" s="77" t="s">
        <v>37</v>
      </c>
      <c r="Y1127" s="78" t="s">
        <v>38</v>
      </c>
      <c r="Z1127" s="72"/>
      <c r="AA1127" s="77">
        <v>885</v>
      </c>
      <c r="AB1127" s="76" t="s">
        <v>50</v>
      </c>
      <c r="AC1127" s="77" t="s">
        <v>36</v>
      </c>
      <c r="AD1127" s="77" t="s">
        <v>36</v>
      </c>
      <c r="AE1127" s="77">
        <v>12</v>
      </c>
      <c r="AF1127" s="78" t="s">
        <v>39</v>
      </c>
      <c r="AG1127" s="72"/>
      <c r="AH1127" s="77" t="s">
        <v>69</v>
      </c>
      <c r="AI1127" s="76" t="s">
        <v>52</v>
      </c>
      <c r="AJ1127" s="76" t="s">
        <v>36</v>
      </c>
      <c r="AK1127" t="str">
        <f>_xlfn.CONCAT(PlayerList[[#This Row],[First Name]]," ",PlayerList[[#This Row],[Surname]])</f>
        <v>Liam Higgins</v>
      </c>
      <c r="AM1127" s="71">
        <f>PlayerList[[#This Row],[Code]]*1</f>
        <v>20618</v>
      </c>
      <c r="AN1127" s="71" t="str">
        <f>VLOOKUP(PlayerList[[#This Row],[NZCF ID]],$AP$2:$AQ$3850,2,FALSE)</f>
        <v>M</v>
      </c>
      <c r="AP1127" s="71">
        <v>16036</v>
      </c>
      <c r="AQ1127" s="71" t="s">
        <v>29</v>
      </c>
    </row>
    <row r="1128" spans="13:43" x14ac:dyDescent="0.3">
      <c r="M1128" s="75">
        <v>16721</v>
      </c>
      <c r="N1128" s="72" t="s">
        <v>1591</v>
      </c>
      <c r="O1128" s="72" t="s">
        <v>120</v>
      </c>
      <c r="P1128" s="73" t="s">
        <v>115</v>
      </c>
      <c r="Q1128" s="74">
        <v>1984</v>
      </c>
      <c r="R1128" s="73" t="s">
        <v>35</v>
      </c>
      <c r="S1128" s="72"/>
      <c r="T1128" s="77">
        <v>1543</v>
      </c>
      <c r="U1128" s="76" t="s">
        <v>35</v>
      </c>
      <c r="V1128" s="77">
        <v>2</v>
      </c>
      <c r="W1128" s="77">
        <v>9</v>
      </c>
      <c r="X1128" s="77">
        <v>108</v>
      </c>
      <c r="Y1128" s="78" t="s">
        <v>4167</v>
      </c>
      <c r="Z1128" s="72"/>
      <c r="AA1128" s="77">
        <v>1556</v>
      </c>
      <c r="AB1128" s="76" t="s">
        <v>35</v>
      </c>
      <c r="AC1128" s="77" t="s">
        <v>36</v>
      </c>
      <c r="AD1128" s="77" t="s">
        <v>36</v>
      </c>
      <c r="AE1128" s="77">
        <v>88</v>
      </c>
      <c r="AF1128" s="78" t="s">
        <v>84</v>
      </c>
      <c r="AG1128" s="72"/>
      <c r="AH1128" s="77">
        <v>4314042</v>
      </c>
      <c r="AI1128" s="76" t="s">
        <v>52</v>
      </c>
      <c r="AJ1128" s="76" t="s">
        <v>36</v>
      </c>
      <c r="AK1128" t="str">
        <f>_xlfn.CONCAT(PlayerList[[#This Row],[First Name]]," ",PlayerList[[#This Row],[Surname]])</f>
        <v>Ryan High</v>
      </c>
      <c r="AM1128" s="71">
        <f>PlayerList[[#This Row],[Code]]*1</f>
        <v>16721</v>
      </c>
      <c r="AN1128" s="71" t="str">
        <f>VLOOKUP(PlayerList[[#This Row],[NZCF ID]],$AP$2:$AQ$3850,2,FALSE)</f>
        <v>M</v>
      </c>
      <c r="AP1128" s="71">
        <v>20618</v>
      </c>
      <c r="AQ1128" s="71" t="s">
        <v>29</v>
      </c>
    </row>
    <row r="1129" spans="13:43" x14ac:dyDescent="0.3">
      <c r="M1129" s="75">
        <v>21003</v>
      </c>
      <c r="N1129" s="72" t="s">
        <v>1592</v>
      </c>
      <c r="O1129" s="72" t="s">
        <v>1307</v>
      </c>
      <c r="P1129" s="73" t="s">
        <v>121</v>
      </c>
      <c r="Q1129" s="74">
        <v>1992</v>
      </c>
      <c r="R1129" s="73" t="s">
        <v>35</v>
      </c>
      <c r="S1129" s="72"/>
      <c r="T1129" s="77">
        <v>1049</v>
      </c>
      <c r="U1129" s="76" t="s">
        <v>50</v>
      </c>
      <c r="V1129" s="77">
        <v>1</v>
      </c>
      <c r="W1129" s="77">
        <v>7</v>
      </c>
      <c r="X1129" s="77">
        <v>14</v>
      </c>
      <c r="Y1129" s="78" t="s">
        <v>4167</v>
      </c>
      <c r="Z1129" s="72"/>
      <c r="AA1129" s="77">
        <v>1322</v>
      </c>
      <c r="AB1129" s="76" t="s">
        <v>50</v>
      </c>
      <c r="AC1129" s="77" t="s">
        <v>36</v>
      </c>
      <c r="AD1129" s="77" t="s">
        <v>36</v>
      </c>
      <c r="AE1129" s="77">
        <v>6</v>
      </c>
      <c r="AF1129" s="78" t="s">
        <v>60</v>
      </c>
      <c r="AG1129" s="72"/>
      <c r="AH1129" s="77" t="s">
        <v>69</v>
      </c>
      <c r="AI1129" s="76" t="s">
        <v>52</v>
      </c>
      <c r="AJ1129" s="76" t="s">
        <v>36</v>
      </c>
      <c r="AK1129" t="str">
        <f>_xlfn.CONCAT(PlayerList[[#This Row],[First Name]]," ",PlayerList[[#This Row],[Surname]])</f>
        <v>Jo Hilario</v>
      </c>
      <c r="AM1129" s="71">
        <f>PlayerList[[#This Row],[Code]]*1</f>
        <v>21003</v>
      </c>
      <c r="AN1129" s="71" t="str">
        <f>VLOOKUP(PlayerList[[#This Row],[NZCF ID]],$AP$2:$AQ$3850,2,FALSE)</f>
        <v>M</v>
      </c>
      <c r="AP1129" s="71">
        <v>16721</v>
      </c>
      <c r="AQ1129" s="71" t="s">
        <v>29</v>
      </c>
    </row>
    <row r="1130" spans="13:43" x14ac:dyDescent="0.3">
      <c r="M1130" s="75">
        <v>15476</v>
      </c>
      <c r="N1130" s="72" t="s">
        <v>1593</v>
      </c>
      <c r="O1130" s="72" t="s">
        <v>277</v>
      </c>
      <c r="P1130" s="73" t="s">
        <v>354</v>
      </c>
      <c r="Q1130" s="74">
        <v>2003</v>
      </c>
      <c r="R1130" s="73" t="s">
        <v>35</v>
      </c>
      <c r="S1130" s="72"/>
      <c r="T1130" s="77">
        <v>868</v>
      </c>
      <c r="U1130" s="76" t="s">
        <v>35</v>
      </c>
      <c r="V1130" s="77" t="s">
        <v>36</v>
      </c>
      <c r="W1130" s="77" t="s">
        <v>36</v>
      </c>
      <c r="X1130" s="77">
        <v>72</v>
      </c>
      <c r="Y1130" s="78" t="s">
        <v>896</v>
      </c>
      <c r="Z1130" s="72"/>
      <c r="AA1130" s="77">
        <v>940</v>
      </c>
      <c r="AB1130" s="76" t="s">
        <v>35</v>
      </c>
      <c r="AC1130" s="77" t="s">
        <v>36</v>
      </c>
      <c r="AD1130" s="77" t="s">
        <v>36</v>
      </c>
      <c r="AE1130" s="77">
        <v>44</v>
      </c>
      <c r="AF1130" s="78" t="s">
        <v>1304</v>
      </c>
      <c r="AG1130" s="72"/>
      <c r="AH1130" s="77" t="s">
        <v>69</v>
      </c>
      <c r="AI1130" s="76" t="s">
        <v>52</v>
      </c>
      <c r="AJ1130" s="76" t="s">
        <v>36</v>
      </c>
      <c r="AK1130" t="str">
        <f>_xlfn.CONCAT(PlayerList[[#This Row],[First Name]]," ",PlayerList[[#This Row],[Surname]])</f>
        <v>Anthony Hill</v>
      </c>
      <c r="AM1130" s="71">
        <f>PlayerList[[#This Row],[Code]]*1</f>
        <v>15476</v>
      </c>
      <c r="AN1130" s="71" t="str">
        <f>VLOOKUP(PlayerList[[#This Row],[NZCF ID]],$AP$2:$AQ$3850,2,FALSE)</f>
        <v>M</v>
      </c>
      <c r="AP1130" s="71">
        <v>21003</v>
      </c>
      <c r="AQ1130" s="71" t="s">
        <v>29</v>
      </c>
    </row>
    <row r="1131" spans="13:43" x14ac:dyDescent="0.3">
      <c r="M1131" s="75">
        <v>19408</v>
      </c>
      <c r="N1131" s="72" t="s">
        <v>1593</v>
      </c>
      <c r="O1131" s="72" t="s">
        <v>875</v>
      </c>
      <c r="P1131" s="73" t="s">
        <v>33</v>
      </c>
      <c r="Q1131" s="74">
        <v>2012</v>
      </c>
      <c r="R1131" s="73" t="s">
        <v>135</v>
      </c>
      <c r="S1131" s="72"/>
      <c r="T1131" s="77" t="s">
        <v>34</v>
      </c>
      <c r="U1131" s="76" t="s">
        <v>35</v>
      </c>
      <c r="V1131" s="77" t="s">
        <v>36</v>
      </c>
      <c r="W1131" s="77" t="s">
        <v>36</v>
      </c>
      <c r="X1131" s="77" t="s">
        <v>37</v>
      </c>
      <c r="Y1131" s="78" t="s">
        <v>38</v>
      </c>
      <c r="Z1131" s="72"/>
      <c r="AA1131" s="77">
        <v>400</v>
      </c>
      <c r="AB1131" s="76" t="s">
        <v>50</v>
      </c>
      <c r="AC1131" s="77" t="s">
        <v>36</v>
      </c>
      <c r="AD1131" s="77" t="s">
        <v>36</v>
      </c>
      <c r="AE1131" s="77">
        <v>6</v>
      </c>
      <c r="AF1131" s="78" t="s">
        <v>96</v>
      </c>
      <c r="AG1131" s="72"/>
      <c r="AH1131" s="77" t="s">
        <v>69</v>
      </c>
      <c r="AI1131" s="76" t="s">
        <v>52</v>
      </c>
      <c r="AJ1131" s="76" t="s">
        <v>36</v>
      </c>
      <c r="AK1131" t="str">
        <f>_xlfn.CONCAT(PlayerList[[#This Row],[First Name]]," ",PlayerList[[#This Row],[Surname]])</f>
        <v>Cooper Hill</v>
      </c>
      <c r="AM1131" s="71">
        <f>PlayerList[[#This Row],[Code]]*1</f>
        <v>19408</v>
      </c>
      <c r="AN1131" s="71" t="str">
        <f>VLOOKUP(PlayerList[[#This Row],[NZCF ID]],$AP$2:$AQ$3850,2,FALSE)</f>
        <v>M</v>
      </c>
      <c r="AP1131" s="71">
        <v>15476</v>
      </c>
      <c r="AQ1131" s="71" t="s">
        <v>29</v>
      </c>
    </row>
    <row r="1132" spans="13:43" x14ac:dyDescent="0.3">
      <c r="M1132" s="75">
        <v>18921</v>
      </c>
      <c r="N1132" s="72" t="s">
        <v>1593</v>
      </c>
      <c r="O1132" s="72" t="s">
        <v>197</v>
      </c>
      <c r="P1132" s="73" t="s">
        <v>83</v>
      </c>
      <c r="Q1132" s="74">
        <v>2008</v>
      </c>
      <c r="R1132" s="73" t="s">
        <v>135</v>
      </c>
      <c r="S1132" s="72"/>
      <c r="T1132" s="77">
        <v>1469</v>
      </c>
      <c r="U1132" s="76" t="s">
        <v>50</v>
      </c>
      <c r="V1132" s="77" t="s">
        <v>36</v>
      </c>
      <c r="W1132" s="77" t="s">
        <v>36</v>
      </c>
      <c r="X1132" s="77">
        <v>9</v>
      </c>
      <c r="Y1132" s="78" t="s">
        <v>96</v>
      </c>
      <c r="Z1132" s="72"/>
      <c r="AA1132" s="77">
        <v>1362</v>
      </c>
      <c r="AB1132" s="76" t="s">
        <v>35</v>
      </c>
      <c r="AC1132" s="77" t="s">
        <v>36</v>
      </c>
      <c r="AD1132" s="77" t="s">
        <v>36</v>
      </c>
      <c r="AE1132" s="77">
        <v>25</v>
      </c>
      <c r="AF1132" s="78" t="s">
        <v>154</v>
      </c>
      <c r="AG1132" s="72"/>
      <c r="AH1132" s="77">
        <v>4321120</v>
      </c>
      <c r="AI1132" s="76" t="s">
        <v>52</v>
      </c>
      <c r="AJ1132" s="76" t="s">
        <v>36</v>
      </c>
      <c r="AK1132" t="str">
        <f>_xlfn.CONCAT(PlayerList[[#This Row],[First Name]]," ",PlayerList[[#This Row],[Surname]])</f>
        <v>Ethan Hill</v>
      </c>
      <c r="AM1132" s="71">
        <f>PlayerList[[#This Row],[Code]]*1</f>
        <v>18921</v>
      </c>
      <c r="AN1132" s="71" t="str">
        <f>VLOOKUP(PlayerList[[#This Row],[NZCF ID]],$AP$2:$AQ$3850,2,FALSE)</f>
        <v>M</v>
      </c>
      <c r="AP1132" s="71">
        <v>19408</v>
      </c>
      <c r="AQ1132" s="71" t="s">
        <v>29</v>
      </c>
    </row>
    <row r="1133" spans="13:43" x14ac:dyDescent="0.3">
      <c r="M1133" s="75">
        <v>22902</v>
      </c>
      <c r="N1133" s="72" t="s">
        <v>1593</v>
      </c>
      <c r="O1133" s="72" t="s">
        <v>2685</v>
      </c>
      <c r="P1133" s="73" t="s">
        <v>335</v>
      </c>
      <c r="Q1133" s="74">
        <v>1993</v>
      </c>
      <c r="R1133" s="73" t="s">
        <v>35</v>
      </c>
      <c r="S1133" s="72"/>
      <c r="T1133" s="77">
        <v>1094</v>
      </c>
      <c r="U1133" s="76" t="s">
        <v>50</v>
      </c>
      <c r="V1133" s="77">
        <v>1</v>
      </c>
      <c r="W1133" s="77">
        <v>6</v>
      </c>
      <c r="X1133" s="77">
        <v>6</v>
      </c>
      <c r="Y1133" s="78" t="s">
        <v>4167</v>
      </c>
      <c r="Z1133" s="72"/>
      <c r="AA1133" s="77" t="s">
        <v>37</v>
      </c>
      <c r="AB1133" s="76" t="s">
        <v>35</v>
      </c>
      <c r="AC1133" s="77" t="s">
        <v>36</v>
      </c>
      <c r="AD1133" s="77" t="s">
        <v>36</v>
      </c>
      <c r="AE1133" s="77" t="s">
        <v>37</v>
      </c>
      <c r="AF1133" s="78" t="s">
        <v>38</v>
      </c>
      <c r="AG1133" s="72"/>
      <c r="AH1133" s="77" t="s">
        <v>69</v>
      </c>
      <c r="AI1133" s="76" t="s">
        <v>52</v>
      </c>
      <c r="AJ1133" s="76" t="s">
        <v>36</v>
      </c>
      <c r="AK1133" t="str">
        <f>_xlfn.CONCAT(PlayerList[[#This Row],[First Name]]," ",PlayerList[[#This Row],[Surname]])</f>
        <v>Jarrod Hill</v>
      </c>
      <c r="AM1133" s="71">
        <f>PlayerList[[#This Row],[Code]]*1</f>
        <v>22902</v>
      </c>
      <c r="AN1133" s="71" t="str">
        <f>VLOOKUP(PlayerList[[#This Row],[NZCF ID]],$AP$2:$AQ$3850,2,FALSE)</f>
        <v>M</v>
      </c>
      <c r="AP1133" s="71">
        <v>18921</v>
      </c>
      <c r="AQ1133" s="71" t="s">
        <v>29</v>
      </c>
    </row>
    <row r="1134" spans="13:43" x14ac:dyDescent="0.3">
      <c r="M1134" s="75">
        <v>16086</v>
      </c>
      <c r="N1134" s="72" t="s">
        <v>1593</v>
      </c>
      <c r="O1134" s="72" t="s">
        <v>4279</v>
      </c>
      <c r="P1134" s="73" t="s">
        <v>716</v>
      </c>
      <c r="Q1134" s="74">
        <v>1998</v>
      </c>
      <c r="R1134" s="73" t="s">
        <v>35</v>
      </c>
      <c r="S1134" s="72"/>
      <c r="T1134" s="77" t="s">
        <v>34</v>
      </c>
      <c r="U1134" s="76" t="s">
        <v>35</v>
      </c>
      <c r="V1134" s="77" t="s">
        <v>36</v>
      </c>
      <c r="W1134" s="77" t="s">
        <v>36</v>
      </c>
      <c r="X1134" s="77" t="s">
        <v>37</v>
      </c>
      <c r="Y1134" s="78" t="s">
        <v>38</v>
      </c>
      <c r="Z1134" s="72"/>
      <c r="AA1134" s="77">
        <v>1459</v>
      </c>
      <c r="AB1134" s="76" t="s">
        <v>35</v>
      </c>
      <c r="AC1134" s="77" t="s">
        <v>36</v>
      </c>
      <c r="AD1134" s="77" t="s">
        <v>36</v>
      </c>
      <c r="AE1134" s="77">
        <v>34</v>
      </c>
      <c r="AF1134" s="78" t="s">
        <v>235</v>
      </c>
      <c r="AG1134" s="72"/>
      <c r="AH1134" s="77">
        <v>4306104</v>
      </c>
      <c r="AI1134" s="76" t="s">
        <v>52</v>
      </c>
      <c r="AJ1134" s="76" t="s">
        <v>36</v>
      </c>
      <c r="AK1134" t="str">
        <f>_xlfn.CONCAT(PlayerList[[#This Row],[First Name]]," ",PlayerList[[#This Row],[Surname]])</f>
        <v>Malachi Hill</v>
      </c>
      <c r="AM1134" s="71">
        <f>PlayerList[[#This Row],[Code]]*1</f>
        <v>16086</v>
      </c>
      <c r="AN1134" s="71" t="str">
        <f>VLOOKUP(PlayerList[[#This Row],[NZCF ID]],$AP$2:$AQ$3850,2,FALSE)</f>
        <v>M</v>
      </c>
      <c r="AP1134" s="71">
        <v>22902</v>
      </c>
      <c r="AQ1134" s="71" t="s">
        <v>29</v>
      </c>
    </row>
    <row r="1135" spans="13:43" x14ac:dyDescent="0.3">
      <c r="M1135" s="75">
        <v>19905</v>
      </c>
      <c r="N1135" s="72" t="s">
        <v>1593</v>
      </c>
      <c r="O1135" s="72" t="s">
        <v>1102</v>
      </c>
      <c r="P1135" s="73" t="s">
        <v>33</v>
      </c>
      <c r="Q1135" s="74">
        <v>1976</v>
      </c>
      <c r="R1135" s="73" t="s">
        <v>35</v>
      </c>
      <c r="S1135" s="72"/>
      <c r="T1135" s="77" t="s">
        <v>34</v>
      </c>
      <c r="U1135" s="76" t="s">
        <v>35</v>
      </c>
      <c r="V1135" s="77" t="s">
        <v>36</v>
      </c>
      <c r="W1135" s="77" t="s">
        <v>36</v>
      </c>
      <c r="X1135" s="77" t="s">
        <v>37</v>
      </c>
      <c r="Y1135" s="78" t="s">
        <v>38</v>
      </c>
      <c r="Z1135" s="72"/>
      <c r="AA1135" s="77">
        <v>1480</v>
      </c>
      <c r="AB1135" s="76" t="s">
        <v>50</v>
      </c>
      <c r="AC1135" s="77" t="s">
        <v>36</v>
      </c>
      <c r="AD1135" s="77" t="s">
        <v>36</v>
      </c>
      <c r="AE1135" s="77">
        <v>6</v>
      </c>
      <c r="AF1135" s="78" t="s">
        <v>281</v>
      </c>
      <c r="AG1135" s="72"/>
      <c r="AH1135" s="77" t="s">
        <v>69</v>
      </c>
      <c r="AI1135" s="76" t="s">
        <v>52</v>
      </c>
      <c r="AJ1135" s="76" t="s">
        <v>36</v>
      </c>
      <c r="AK1135" t="str">
        <f>_xlfn.CONCAT(PlayerList[[#This Row],[First Name]]," ",PlayerList[[#This Row],[Surname]])</f>
        <v>Martin Hill</v>
      </c>
      <c r="AM1135" s="71">
        <f>PlayerList[[#This Row],[Code]]*1</f>
        <v>19905</v>
      </c>
      <c r="AN1135" s="71" t="str">
        <f>VLOOKUP(PlayerList[[#This Row],[NZCF ID]],$AP$2:$AQ$3850,2,FALSE)</f>
        <v>M</v>
      </c>
      <c r="AP1135" s="71">
        <v>16086</v>
      </c>
      <c r="AQ1135" s="71" t="s">
        <v>29</v>
      </c>
    </row>
    <row r="1136" spans="13:43" x14ac:dyDescent="0.3">
      <c r="M1136" s="75">
        <v>18942</v>
      </c>
      <c r="N1136" s="72" t="s">
        <v>1593</v>
      </c>
      <c r="O1136" s="72" t="s">
        <v>226</v>
      </c>
      <c r="P1136" s="73" t="s">
        <v>83</v>
      </c>
      <c r="Q1136" s="74">
        <v>1974</v>
      </c>
      <c r="R1136" s="73" t="s">
        <v>124</v>
      </c>
      <c r="S1136" s="72"/>
      <c r="T1136" s="77">
        <v>1254</v>
      </c>
      <c r="U1136" s="76" t="s">
        <v>50</v>
      </c>
      <c r="V1136" s="77" t="s">
        <v>36</v>
      </c>
      <c r="W1136" s="77" t="s">
        <v>36</v>
      </c>
      <c r="X1136" s="77">
        <v>18</v>
      </c>
      <c r="Y1136" s="78" t="s">
        <v>96</v>
      </c>
      <c r="Z1136" s="72"/>
      <c r="AA1136" s="77">
        <v>1126</v>
      </c>
      <c r="AB1136" s="76" t="s">
        <v>50</v>
      </c>
      <c r="AC1136" s="77" t="s">
        <v>36</v>
      </c>
      <c r="AD1136" s="77" t="s">
        <v>36</v>
      </c>
      <c r="AE1136" s="77">
        <v>16</v>
      </c>
      <c r="AF1136" s="78" t="s">
        <v>154</v>
      </c>
      <c r="AG1136" s="72"/>
      <c r="AH1136" s="77">
        <v>4322142</v>
      </c>
      <c r="AI1136" s="76" t="s">
        <v>52</v>
      </c>
      <c r="AJ1136" s="76" t="s">
        <v>36</v>
      </c>
      <c r="AK1136" t="str">
        <f>_xlfn.CONCAT(PlayerList[[#This Row],[First Name]]," ",PlayerList[[#This Row],[Surname]])</f>
        <v>Matthew Hill</v>
      </c>
      <c r="AM1136" s="71">
        <f>PlayerList[[#This Row],[Code]]*1</f>
        <v>18942</v>
      </c>
      <c r="AN1136" s="71" t="str">
        <f>VLOOKUP(PlayerList[[#This Row],[NZCF ID]],$AP$2:$AQ$3850,2,FALSE)</f>
        <v>M</v>
      </c>
      <c r="AP1136" s="71">
        <v>19905</v>
      </c>
      <c r="AQ1136" s="71" t="s">
        <v>29</v>
      </c>
    </row>
    <row r="1137" spans="13:43" x14ac:dyDescent="0.3">
      <c r="M1137" s="75">
        <v>15475</v>
      </c>
      <c r="N1137" s="72" t="s">
        <v>1593</v>
      </c>
      <c r="O1137" s="72" t="s">
        <v>4280</v>
      </c>
      <c r="P1137" s="73" t="s">
        <v>354</v>
      </c>
      <c r="Q1137" s="74">
        <v>2000</v>
      </c>
      <c r="R1137" s="73" t="s">
        <v>35</v>
      </c>
      <c r="S1137" s="72"/>
      <c r="T1137" s="77">
        <v>1283</v>
      </c>
      <c r="U1137" s="76" t="s">
        <v>35</v>
      </c>
      <c r="V1137" s="77" t="s">
        <v>36</v>
      </c>
      <c r="W1137" s="77" t="s">
        <v>36</v>
      </c>
      <c r="X1137" s="77">
        <v>51</v>
      </c>
      <c r="Y1137" s="78" t="s">
        <v>896</v>
      </c>
      <c r="Z1137" s="72"/>
      <c r="AA1137" s="77">
        <v>1200</v>
      </c>
      <c r="AB1137" s="76" t="s">
        <v>35</v>
      </c>
      <c r="AC1137" s="77" t="s">
        <v>36</v>
      </c>
      <c r="AD1137" s="77" t="s">
        <v>36</v>
      </c>
      <c r="AE1137" s="77">
        <v>34</v>
      </c>
      <c r="AF1137" s="78" t="s">
        <v>2522</v>
      </c>
      <c r="AG1137" s="72"/>
      <c r="AH1137" s="77" t="s">
        <v>69</v>
      </c>
      <c r="AI1137" s="76" t="s">
        <v>52</v>
      </c>
      <c r="AJ1137" s="76" t="s">
        <v>36</v>
      </c>
      <c r="AK1137" t="str">
        <f>_xlfn.CONCAT(PlayerList[[#This Row],[First Name]]," ",PlayerList[[#This Row],[Surname]])</f>
        <v>Raymon Hill</v>
      </c>
      <c r="AM1137" s="71">
        <f>PlayerList[[#This Row],[Code]]*1</f>
        <v>15475</v>
      </c>
      <c r="AN1137" s="71" t="str">
        <f>VLOOKUP(PlayerList[[#This Row],[NZCF ID]],$AP$2:$AQ$3850,2,FALSE)</f>
        <v>M</v>
      </c>
      <c r="AP1137" s="71">
        <v>18942</v>
      </c>
      <c r="AQ1137" s="71" t="s">
        <v>29</v>
      </c>
    </row>
    <row r="1138" spans="13:43" x14ac:dyDescent="0.3">
      <c r="M1138" s="75">
        <v>19906</v>
      </c>
      <c r="N1138" s="72" t="s">
        <v>1593</v>
      </c>
      <c r="O1138" s="72" t="s">
        <v>1594</v>
      </c>
      <c r="P1138" s="73" t="s">
        <v>83</v>
      </c>
      <c r="Q1138" s="74">
        <v>2012</v>
      </c>
      <c r="R1138" s="73" t="s">
        <v>135</v>
      </c>
      <c r="S1138" s="72"/>
      <c r="T1138" s="77">
        <v>1316</v>
      </c>
      <c r="U1138" s="76" t="s">
        <v>50</v>
      </c>
      <c r="V1138" s="77">
        <v>1</v>
      </c>
      <c r="W1138" s="77">
        <v>1</v>
      </c>
      <c r="X1138" s="77">
        <v>5</v>
      </c>
      <c r="Y1138" s="78" t="s">
        <v>4167</v>
      </c>
      <c r="Z1138" s="72"/>
      <c r="AA1138" s="77">
        <v>1163</v>
      </c>
      <c r="AB1138" s="76" t="s">
        <v>50</v>
      </c>
      <c r="AC1138" s="77" t="s">
        <v>36</v>
      </c>
      <c r="AD1138" s="77" t="s">
        <v>36</v>
      </c>
      <c r="AE1138" s="77">
        <v>6</v>
      </c>
      <c r="AF1138" s="78" t="s">
        <v>281</v>
      </c>
      <c r="AG1138" s="72"/>
      <c r="AH1138" s="77" t="s">
        <v>69</v>
      </c>
      <c r="AI1138" s="76" t="s">
        <v>52</v>
      </c>
      <c r="AJ1138" s="76" t="s">
        <v>36</v>
      </c>
      <c r="AK1138" t="str">
        <f>_xlfn.CONCAT(PlayerList[[#This Row],[First Name]]," ",PlayerList[[#This Row],[Surname]])</f>
        <v>Theo Hill</v>
      </c>
      <c r="AM1138" s="71">
        <f>PlayerList[[#This Row],[Code]]*1</f>
        <v>19906</v>
      </c>
      <c r="AN1138" s="71" t="str">
        <f>VLOOKUP(PlayerList[[#This Row],[NZCF ID]],$AP$2:$AQ$3850,2,FALSE)</f>
        <v>M</v>
      </c>
      <c r="AP1138" s="71">
        <v>15475</v>
      </c>
      <c r="AQ1138" s="71" t="s">
        <v>29</v>
      </c>
    </row>
    <row r="1139" spans="13:43" x14ac:dyDescent="0.3">
      <c r="M1139" s="75">
        <v>16400</v>
      </c>
      <c r="N1139" s="72" t="s">
        <v>4281</v>
      </c>
      <c r="O1139" s="72" t="s">
        <v>475</v>
      </c>
      <c r="P1139" s="73" t="s">
        <v>121</v>
      </c>
      <c r="Q1139" s="74" t="s">
        <v>37</v>
      </c>
      <c r="R1139" s="73" t="s">
        <v>35</v>
      </c>
      <c r="S1139" s="72"/>
      <c r="T1139" s="77">
        <v>1432</v>
      </c>
      <c r="U1139" s="76" t="s">
        <v>35</v>
      </c>
      <c r="V1139" s="77" t="s">
        <v>36</v>
      </c>
      <c r="W1139" s="77" t="s">
        <v>36</v>
      </c>
      <c r="X1139" s="77">
        <v>32</v>
      </c>
      <c r="Y1139" s="78" t="s">
        <v>673</v>
      </c>
      <c r="Z1139" s="72"/>
      <c r="AA1139" s="77" t="s">
        <v>37</v>
      </c>
      <c r="AB1139" s="76" t="s">
        <v>35</v>
      </c>
      <c r="AC1139" s="77" t="s">
        <v>36</v>
      </c>
      <c r="AD1139" s="77" t="s">
        <v>36</v>
      </c>
      <c r="AE1139" s="77" t="s">
        <v>37</v>
      </c>
      <c r="AF1139" s="78" t="s">
        <v>38</v>
      </c>
      <c r="AG1139" s="72"/>
      <c r="AH1139" s="77" t="s">
        <v>69</v>
      </c>
      <c r="AI1139" s="76" t="s">
        <v>52</v>
      </c>
      <c r="AJ1139" s="76" t="s">
        <v>36</v>
      </c>
      <c r="AK1139" t="str">
        <f>_xlfn.CONCAT(PlayerList[[#This Row],[First Name]]," ",PlayerList[[#This Row],[Surname]])</f>
        <v>Fred Hince</v>
      </c>
      <c r="AM1139" s="71">
        <f>PlayerList[[#This Row],[Code]]*1</f>
        <v>16400</v>
      </c>
      <c r="AN1139" s="71" t="str">
        <f>VLOOKUP(PlayerList[[#This Row],[NZCF ID]],$AP$2:$AQ$3850,2,FALSE)</f>
        <v>M</v>
      </c>
      <c r="AP1139" s="71">
        <v>19906</v>
      </c>
      <c r="AQ1139" s="71" t="s">
        <v>29</v>
      </c>
    </row>
    <row r="1140" spans="13:43" x14ac:dyDescent="0.3">
      <c r="M1140" s="75">
        <v>21132</v>
      </c>
      <c r="N1140" s="72" t="s">
        <v>1595</v>
      </c>
      <c r="O1140" s="72" t="s">
        <v>82</v>
      </c>
      <c r="P1140" s="73" t="s">
        <v>33</v>
      </c>
      <c r="Q1140" s="74">
        <v>2016</v>
      </c>
      <c r="R1140" s="73" t="s">
        <v>135</v>
      </c>
      <c r="S1140" s="72"/>
      <c r="T1140" s="77" t="s">
        <v>34</v>
      </c>
      <c r="U1140" s="76" t="s">
        <v>35</v>
      </c>
      <c r="V1140" s="77" t="s">
        <v>36</v>
      </c>
      <c r="W1140" s="77" t="s">
        <v>36</v>
      </c>
      <c r="X1140" s="77" t="s">
        <v>37</v>
      </c>
      <c r="Y1140" s="78" t="s">
        <v>38</v>
      </c>
      <c r="Z1140" s="72"/>
      <c r="AA1140" s="77">
        <v>400</v>
      </c>
      <c r="AB1140" s="76" t="s">
        <v>50</v>
      </c>
      <c r="AC1140" s="77">
        <v>1</v>
      </c>
      <c r="AD1140" s="77">
        <v>5</v>
      </c>
      <c r="AE1140" s="77">
        <v>11</v>
      </c>
      <c r="AF1140" s="78" t="s">
        <v>4167</v>
      </c>
      <c r="AG1140" s="72"/>
      <c r="AH1140" s="77" t="s">
        <v>69</v>
      </c>
      <c r="AI1140" s="76" t="s">
        <v>52</v>
      </c>
      <c r="AJ1140" s="76" t="s">
        <v>36</v>
      </c>
      <c r="AK1140" t="str">
        <f>_xlfn.CONCAT(PlayerList[[#This Row],[First Name]]," ",PlayerList[[#This Row],[Surname]])</f>
        <v>Sebastian Ho</v>
      </c>
      <c r="AM1140" s="71">
        <f>PlayerList[[#This Row],[Code]]*1</f>
        <v>21132</v>
      </c>
      <c r="AN1140" s="71" t="str">
        <f>VLOOKUP(PlayerList[[#This Row],[NZCF ID]],$AP$2:$AQ$3850,2,FALSE)</f>
        <v>M</v>
      </c>
      <c r="AP1140" s="71">
        <v>16400</v>
      </c>
      <c r="AQ1140" s="71" t="s">
        <v>29</v>
      </c>
    </row>
    <row r="1141" spans="13:43" x14ac:dyDescent="0.3">
      <c r="M1141" s="75">
        <v>20332</v>
      </c>
      <c r="N1141" s="72" t="s">
        <v>1596</v>
      </c>
      <c r="O1141" s="72" t="s">
        <v>400</v>
      </c>
      <c r="P1141" s="73" t="s">
        <v>167</v>
      </c>
      <c r="Q1141" s="74">
        <v>2013</v>
      </c>
      <c r="R1141" s="73" t="s">
        <v>135</v>
      </c>
      <c r="S1141" s="72"/>
      <c r="T1141" s="77">
        <v>1508</v>
      </c>
      <c r="U1141" s="76" t="s">
        <v>35</v>
      </c>
      <c r="V1141" s="77">
        <v>1</v>
      </c>
      <c r="W1141" s="77">
        <v>5</v>
      </c>
      <c r="X1141" s="77">
        <v>58</v>
      </c>
      <c r="Y1141" s="78" t="s">
        <v>4167</v>
      </c>
      <c r="Z1141" s="72"/>
      <c r="AA1141" s="77">
        <v>1249</v>
      </c>
      <c r="AB1141" s="76" t="s">
        <v>35</v>
      </c>
      <c r="AC1141" s="77">
        <v>1</v>
      </c>
      <c r="AD1141" s="77">
        <v>6</v>
      </c>
      <c r="AE1141" s="77">
        <v>58</v>
      </c>
      <c r="AF1141" s="78" t="s">
        <v>4167</v>
      </c>
      <c r="AG1141" s="72"/>
      <c r="AH1141" s="77">
        <v>4328906</v>
      </c>
      <c r="AI1141" s="76" t="s">
        <v>52</v>
      </c>
      <c r="AJ1141" s="76" t="s">
        <v>36</v>
      </c>
      <c r="AK1141" t="str">
        <f>_xlfn.CONCAT(PlayerList[[#This Row],[First Name]]," ",PlayerList[[#This Row],[Surname]])</f>
        <v>Lucas Hoang</v>
      </c>
      <c r="AM1141" s="71">
        <f>PlayerList[[#This Row],[Code]]*1</f>
        <v>20332</v>
      </c>
      <c r="AN1141" s="71" t="str">
        <f>VLOOKUP(PlayerList[[#This Row],[NZCF ID]],$AP$2:$AQ$3850,2,FALSE)</f>
        <v>M</v>
      </c>
      <c r="AP1141" s="71">
        <v>21132</v>
      </c>
      <c r="AQ1141" s="71" t="s">
        <v>29</v>
      </c>
    </row>
    <row r="1142" spans="13:43" x14ac:dyDescent="0.3">
      <c r="M1142" s="75">
        <v>20006</v>
      </c>
      <c r="N1142" s="72" t="s">
        <v>1597</v>
      </c>
      <c r="O1142" s="72" t="s">
        <v>1598</v>
      </c>
      <c r="P1142" s="73" t="s">
        <v>161</v>
      </c>
      <c r="Q1142" s="74">
        <v>2013</v>
      </c>
      <c r="R1142" s="73" t="s">
        <v>135</v>
      </c>
      <c r="S1142" s="72"/>
      <c r="T1142" s="77" t="s">
        <v>34</v>
      </c>
      <c r="U1142" s="76" t="s">
        <v>35</v>
      </c>
      <c r="V1142" s="77" t="s">
        <v>36</v>
      </c>
      <c r="W1142" s="77" t="s">
        <v>36</v>
      </c>
      <c r="X1142" s="77" t="s">
        <v>37</v>
      </c>
      <c r="Y1142" s="78" t="s">
        <v>38</v>
      </c>
      <c r="Z1142" s="72"/>
      <c r="AA1142" s="77">
        <v>820</v>
      </c>
      <c r="AB1142" s="76" t="s">
        <v>50</v>
      </c>
      <c r="AC1142" s="77" t="s">
        <v>36</v>
      </c>
      <c r="AD1142" s="77" t="s">
        <v>36</v>
      </c>
      <c r="AE1142" s="77">
        <v>4</v>
      </c>
      <c r="AF1142" s="78" t="s">
        <v>169</v>
      </c>
      <c r="AG1142" s="72"/>
      <c r="AH1142" s="77" t="s">
        <v>69</v>
      </c>
      <c r="AI1142" s="76" t="s">
        <v>52</v>
      </c>
      <c r="AJ1142" s="76" t="s">
        <v>36</v>
      </c>
      <c r="AK1142" t="str">
        <f>_xlfn.CONCAT(PlayerList[[#This Row],[First Name]]," ",PlayerList[[#This Row],[Surname]])</f>
        <v>Winston Hobcraft</v>
      </c>
      <c r="AM1142" s="71">
        <f>PlayerList[[#This Row],[Code]]*1</f>
        <v>20006</v>
      </c>
      <c r="AN1142" s="71" t="str">
        <f>VLOOKUP(PlayerList[[#This Row],[NZCF ID]],$AP$2:$AQ$3850,2,FALSE)</f>
        <v>M</v>
      </c>
      <c r="AP1142" s="71">
        <v>20332</v>
      </c>
      <c r="AQ1142" s="71" t="s">
        <v>29</v>
      </c>
    </row>
    <row r="1143" spans="13:43" x14ac:dyDescent="0.3">
      <c r="M1143" s="75">
        <v>20378</v>
      </c>
      <c r="N1143" s="72" t="s">
        <v>1599</v>
      </c>
      <c r="O1143" s="72" t="s">
        <v>1600</v>
      </c>
      <c r="P1143" s="73" t="s">
        <v>161</v>
      </c>
      <c r="Q1143" s="74">
        <v>2015</v>
      </c>
      <c r="R1143" s="73" t="s">
        <v>135</v>
      </c>
      <c r="S1143" s="72"/>
      <c r="T1143" s="77" t="s">
        <v>34</v>
      </c>
      <c r="U1143" s="76" t="s">
        <v>35</v>
      </c>
      <c r="V1143" s="77" t="s">
        <v>36</v>
      </c>
      <c r="W1143" s="77" t="s">
        <v>36</v>
      </c>
      <c r="X1143" s="77" t="s">
        <v>37</v>
      </c>
      <c r="Y1143" s="78" t="s">
        <v>38</v>
      </c>
      <c r="Z1143" s="72"/>
      <c r="AA1143" s="77">
        <v>737</v>
      </c>
      <c r="AB1143" s="76" t="s">
        <v>50</v>
      </c>
      <c r="AC1143" s="77" t="s">
        <v>36</v>
      </c>
      <c r="AD1143" s="77" t="s">
        <v>36</v>
      </c>
      <c r="AE1143" s="77">
        <v>4</v>
      </c>
      <c r="AF1143" s="78" t="s">
        <v>150</v>
      </c>
      <c r="AG1143" s="72"/>
      <c r="AH1143" s="77" t="s">
        <v>69</v>
      </c>
      <c r="AI1143" s="76" t="s">
        <v>52</v>
      </c>
      <c r="AJ1143" s="76" t="s">
        <v>36</v>
      </c>
      <c r="AK1143" t="str">
        <f>_xlfn.CONCAT(PlayerList[[#This Row],[First Name]]," ",PlayerList[[#This Row],[Surname]])</f>
        <v>Storm Hoeflish</v>
      </c>
      <c r="AM1143" s="71">
        <f>PlayerList[[#This Row],[Code]]*1</f>
        <v>20378</v>
      </c>
      <c r="AN1143" s="71" t="str">
        <f>VLOOKUP(PlayerList[[#This Row],[NZCF ID]],$AP$2:$AQ$3850,2,FALSE)</f>
        <v>M</v>
      </c>
      <c r="AP1143" s="71">
        <v>20006</v>
      </c>
      <c r="AQ1143" s="71" t="s">
        <v>29</v>
      </c>
    </row>
    <row r="1144" spans="13:43" x14ac:dyDescent="0.3">
      <c r="M1144" s="75">
        <v>15267</v>
      </c>
      <c r="N1144" s="72" t="s">
        <v>1601</v>
      </c>
      <c r="O1144" s="72" t="s">
        <v>1017</v>
      </c>
      <c r="P1144" s="73" t="s">
        <v>167</v>
      </c>
      <c r="Q1144" s="74">
        <v>1977</v>
      </c>
      <c r="R1144" s="73" t="s">
        <v>35</v>
      </c>
      <c r="S1144" s="72"/>
      <c r="T1144" s="77">
        <v>1441</v>
      </c>
      <c r="U1144" s="76" t="s">
        <v>35</v>
      </c>
      <c r="V1144" s="77" t="s">
        <v>36</v>
      </c>
      <c r="W1144" s="77" t="s">
        <v>36</v>
      </c>
      <c r="X1144" s="77">
        <v>83</v>
      </c>
      <c r="Y1144" s="78" t="s">
        <v>105</v>
      </c>
      <c r="Z1144" s="72"/>
      <c r="AA1144" s="77">
        <v>1222</v>
      </c>
      <c r="AB1144" s="76" t="s">
        <v>35</v>
      </c>
      <c r="AC1144" s="77" t="s">
        <v>36</v>
      </c>
      <c r="AD1144" s="77" t="s">
        <v>36</v>
      </c>
      <c r="AE1144" s="77">
        <v>137</v>
      </c>
      <c r="AF1144" s="78" t="s">
        <v>105</v>
      </c>
      <c r="AG1144" s="72"/>
      <c r="AH1144" s="77">
        <v>4304233</v>
      </c>
      <c r="AI1144" s="76" t="s">
        <v>52</v>
      </c>
      <c r="AJ1144" s="76" t="s">
        <v>36</v>
      </c>
      <c r="AK1144" t="str">
        <f>_xlfn.CONCAT(PlayerList[[#This Row],[First Name]]," ",PlayerList[[#This Row],[Surname]])</f>
        <v>Steven Holdaway</v>
      </c>
      <c r="AM1144" s="71">
        <f>PlayerList[[#This Row],[Code]]*1</f>
        <v>15267</v>
      </c>
      <c r="AN1144" s="71" t="str">
        <f>VLOOKUP(PlayerList[[#This Row],[NZCF ID]],$AP$2:$AQ$3850,2,FALSE)</f>
        <v>M</v>
      </c>
      <c r="AP1144" s="71">
        <v>20378</v>
      </c>
      <c r="AQ1144" s="71" t="s">
        <v>29</v>
      </c>
    </row>
    <row r="1145" spans="13:43" x14ac:dyDescent="0.3">
      <c r="M1145" s="75">
        <v>13238</v>
      </c>
      <c r="N1145" s="72" t="s">
        <v>1601</v>
      </c>
      <c r="O1145" s="72" t="s">
        <v>1602</v>
      </c>
      <c r="P1145" s="73" t="s">
        <v>426</v>
      </c>
      <c r="Q1145" s="74">
        <v>1976</v>
      </c>
      <c r="R1145" s="73" t="s">
        <v>35</v>
      </c>
      <c r="S1145" s="72"/>
      <c r="T1145" s="77">
        <v>1679</v>
      </c>
      <c r="U1145" s="76" t="s">
        <v>35</v>
      </c>
      <c r="V1145" s="77" t="s">
        <v>36</v>
      </c>
      <c r="W1145" s="77" t="s">
        <v>36</v>
      </c>
      <c r="X1145" s="77">
        <v>47</v>
      </c>
      <c r="Y1145" s="78" t="s">
        <v>105</v>
      </c>
      <c r="Z1145" s="72"/>
      <c r="AA1145" s="77">
        <v>1678</v>
      </c>
      <c r="AB1145" s="76" t="s">
        <v>35</v>
      </c>
      <c r="AC1145" s="77" t="s">
        <v>36</v>
      </c>
      <c r="AD1145" s="77" t="s">
        <v>36</v>
      </c>
      <c r="AE1145" s="77">
        <v>177</v>
      </c>
      <c r="AF1145" s="78" t="s">
        <v>825</v>
      </c>
      <c r="AG1145" s="72"/>
      <c r="AH1145" s="77">
        <v>4303865</v>
      </c>
      <c r="AI1145" s="76" t="s">
        <v>52</v>
      </c>
      <c r="AJ1145" s="76" t="s">
        <v>36</v>
      </c>
      <c r="AK1145" t="str">
        <f>_xlfn.CONCAT(PlayerList[[#This Row],[First Name]]," ",PlayerList[[#This Row],[Surname]])</f>
        <v>Stewart Holdaway</v>
      </c>
      <c r="AM1145" s="71">
        <f>PlayerList[[#This Row],[Code]]*1</f>
        <v>13238</v>
      </c>
      <c r="AN1145" s="71" t="str">
        <f>VLOOKUP(PlayerList[[#This Row],[NZCF ID]],$AP$2:$AQ$3850,2,FALSE)</f>
        <v>M</v>
      </c>
      <c r="AP1145" s="71">
        <v>15267</v>
      </c>
      <c r="AQ1145" s="71" t="s">
        <v>29</v>
      </c>
    </row>
    <row r="1146" spans="13:43" x14ac:dyDescent="0.3">
      <c r="M1146" s="75">
        <v>11202</v>
      </c>
      <c r="N1146" s="72" t="s">
        <v>1603</v>
      </c>
      <c r="O1146" s="72" t="s">
        <v>1604</v>
      </c>
      <c r="P1146" s="73" t="s">
        <v>74</v>
      </c>
      <c r="Q1146" s="74">
        <v>1972</v>
      </c>
      <c r="R1146" s="73" t="s">
        <v>124</v>
      </c>
      <c r="S1146" s="72"/>
      <c r="T1146" s="77">
        <v>1626</v>
      </c>
      <c r="U1146" s="76" t="s">
        <v>35</v>
      </c>
      <c r="V1146" s="77">
        <v>3</v>
      </c>
      <c r="W1146" s="77">
        <v>17</v>
      </c>
      <c r="X1146" s="77">
        <v>771</v>
      </c>
      <c r="Y1146" s="78" t="s">
        <v>4167</v>
      </c>
      <c r="Z1146" s="72"/>
      <c r="AA1146" s="77">
        <v>1336</v>
      </c>
      <c r="AB1146" s="76" t="s">
        <v>35</v>
      </c>
      <c r="AC1146" s="77">
        <v>1</v>
      </c>
      <c r="AD1146" s="77">
        <v>6</v>
      </c>
      <c r="AE1146" s="77">
        <v>105</v>
      </c>
      <c r="AF1146" s="78" t="s">
        <v>4167</v>
      </c>
      <c r="AG1146" s="72"/>
      <c r="AH1146" s="77">
        <v>4304586</v>
      </c>
      <c r="AI1146" s="76" t="s">
        <v>52</v>
      </c>
      <c r="AJ1146" s="76" t="s">
        <v>36</v>
      </c>
      <c r="AK1146" t="str">
        <f>_xlfn.CONCAT(PlayerList[[#This Row],[First Name]]," ",PlayerList[[#This Row],[Surname]])</f>
        <v>Karl Holdo</v>
      </c>
      <c r="AM1146" s="71">
        <f>PlayerList[[#This Row],[Code]]*1</f>
        <v>11202</v>
      </c>
      <c r="AN1146" s="71" t="str">
        <f>VLOOKUP(PlayerList[[#This Row],[NZCF ID]],$AP$2:$AQ$3850,2,FALSE)</f>
        <v>M</v>
      </c>
      <c r="AP1146" s="71">
        <v>13238</v>
      </c>
      <c r="AQ1146" s="71" t="s">
        <v>29</v>
      </c>
    </row>
    <row r="1147" spans="13:43" x14ac:dyDescent="0.3">
      <c r="M1147" s="75">
        <v>18945</v>
      </c>
      <c r="N1147" s="72" t="s">
        <v>1605</v>
      </c>
      <c r="O1147" s="72" t="s">
        <v>410</v>
      </c>
      <c r="P1147" s="73" t="s">
        <v>83</v>
      </c>
      <c r="Q1147" s="74">
        <v>2002</v>
      </c>
      <c r="R1147" s="73" t="s">
        <v>35</v>
      </c>
      <c r="S1147" s="72"/>
      <c r="T1147" s="77">
        <v>1109</v>
      </c>
      <c r="U1147" s="76" t="s">
        <v>50</v>
      </c>
      <c r="V1147" s="77" t="s">
        <v>36</v>
      </c>
      <c r="W1147" s="77" t="s">
        <v>36</v>
      </c>
      <c r="X1147" s="77">
        <v>8</v>
      </c>
      <c r="Y1147" s="78" t="s">
        <v>154</v>
      </c>
      <c r="Z1147" s="72"/>
      <c r="AA1147" s="77" t="s">
        <v>37</v>
      </c>
      <c r="AB1147" s="76" t="s">
        <v>35</v>
      </c>
      <c r="AC1147" s="77" t="s">
        <v>36</v>
      </c>
      <c r="AD1147" s="77" t="s">
        <v>36</v>
      </c>
      <c r="AE1147" s="77" t="s">
        <v>37</v>
      </c>
      <c r="AF1147" s="78" t="s">
        <v>38</v>
      </c>
      <c r="AG1147" s="72"/>
      <c r="AH1147" s="77" t="s">
        <v>69</v>
      </c>
      <c r="AI1147" s="76" t="s">
        <v>52</v>
      </c>
      <c r="AJ1147" s="76" t="s">
        <v>36</v>
      </c>
      <c r="AK1147" t="str">
        <f>_xlfn.CONCAT(PlayerList[[#This Row],[First Name]]," ",PlayerList[[#This Row],[Surname]])</f>
        <v>Corey Holl</v>
      </c>
      <c r="AM1147" s="71">
        <f>PlayerList[[#This Row],[Code]]*1</f>
        <v>18945</v>
      </c>
      <c r="AN1147" s="71" t="str">
        <f>VLOOKUP(PlayerList[[#This Row],[NZCF ID]],$AP$2:$AQ$3850,2,FALSE)</f>
        <v>M</v>
      </c>
      <c r="AP1147" s="71">
        <v>11202</v>
      </c>
      <c r="AQ1147" s="71" t="s">
        <v>29</v>
      </c>
    </row>
    <row r="1148" spans="13:43" x14ac:dyDescent="0.3">
      <c r="M1148" s="75">
        <v>17382</v>
      </c>
      <c r="N1148" s="72" t="s">
        <v>1606</v>
      </c>
      <c r="O1148" s="72" t="s">
        <v>739</v>
      </c>
      <c r="P1148" s="73" t="s">
        <v>74</v>
      </c>
      <c r="Q1148" s="74">
        <v>1958</v>
      </c>
      <c r="R1148" s="73" t="s">
        <v>119</v>
      </c>
      <c r="S1148" s="72"/>
      <c r="T1148" s="77">
        <v>1421</v>
      </c>
      <c r="U1148" s="76" t="s">
        <v>35</v>
      </c>
      <c r="V1148" s="77">
        <v>1</v>
      </c>
      <c r="W1148" s="77">
        <v>4</v>
      </c>
      <c r="X1148" s="77">
        <v>90</v>
      </c>
      <c r="Y1148" s="78" t="s">
        <v>4167</v>
      </c>
      <c r="Z1148" s="72"/>
      <c r="AA1148" s="77">
        <v>1253</v>
      </c>
      <c r="AB1148" s="76" t="s">
        <v>35</v>
      </c>
      <c r="AC1148" s="77">
        <v>1</v>
      </c>
      <c r="AD1148" s="77">
        <v>4</v>
      </c>
      <c r="AE1148" s="77">
        <v>89</v>
      </c>
      <c r="AF1148" s="78" t="s">
        <v>4167</v>
      </c>
      <c r="AG1148" s="72"/>
      <c r="AH1148" s="77">
        <v>4313160</v>
      </c>
      <c r="AI1148" s="76" t="s">
        <v>52</v>
      </c>
      <c r="AJ1148" s="76" t="s">
        <v>36</v>
      </c>
      <c r="AK1148" t="str">
        <f>_xlfn.CONCAT(PlayerList[[#This Row],[First Name]]," ",PlayerList[[#This Row],[Surname]])</f>
        <v>David Holland</v>
      </c>
      <c r="AM1148" s="71">
        <f>PlayerList[[#This Row],[Code]]*1</f>
        <v>17382</v>
      </c>
      <c r="AN1148" s="71" t="str">
        <f>VLOOKUP(PlayerList[[#This Row],[NZCF ID]],$AP$2:$AQ$3850,2,FALSE)</f>
        <v>M</v>
      </c>
      <c r="AP1148" s="71">
        <v>18945</v>
      </c>
      <c r="AQ1148" s="71" t="s">
        <v>29</v>
      </c>
    </row>
    <row r="1149" spans="13:43" x14ac:dyDescent="0.3">
      <c r="M1149" s="75">
        <v>17383</v>
      </c>
      <c r="N1149" s="72" t="s">
        <v>1606</v>
      </c>
      <c r="O1149" s="72" t="s">
        <v>1607</v>
      </c>
      <c r="P1149" s="73" t="s">
        <v>178</v>
      </c>
      <c r="Q1149" s="74">
        <v>1956</v>
      </c>
      <c r="R1149" s="73" t="s">
        <v>119</v>
      </c>
      <c r="S1149" s="72"/>
      <c r="T1149" s="77">
        <v>1334</v>
      </c>
      <c r="U1149" s="76" t="s">
        <v>35</v>
      </c>
      <c r="V1149" s="77" t="s">
        <v>36</v>
      </c>
      <c r="W1149" s="77" t="s">
        <v>36</v>
      </c>
      <c r="X1149" s="77">
        <v>44</v>
      </c>
      <c r="Y1149" s="78" t="s">
        <v>281</v>
      </c>
      <c r="Z1149" s="72"/>
      <c r="AA1149" s="77">
        <v>1108</v>
      </c>
      <c r="AB1149" s="76" t="s">
        <v>35</v>
      </c>
      <c r="AC1149" s="77" t="s">
        <v>36</v>
      </c>
      <c r="AD1149" s="77" t="s">
        <v>36</v>
      </c>
      <c r="AE1149" s="77">
        <v>40</v>
      </c>
      <c r="AF1149" s="78" t="s">
        <v>39</v>
      </c>
      <c r="AG1149" s="72"/>
      <c r="AH1149" s="77">
        <v>4313178</v>
      </c>
      <c r="AI1149" s="76" t="s">
        <v>52</v>
      </c>
      <c r="AJ1149" s="76" t="s">
        <v>36</v>
      </c>
      <c r="AK1149" t="str">
        <f>_xlfn.CONCAT(PlayerList[[#This Row],[First Name]]," ",PlayerList[[#This Row],[Surname]])</f>
        <v>Russell Holland</v>
      </c>
      <c r="AM1149" s="71">
        <f>PlayerList[[#This Row],[Code]]*1</f>
        <v>17383</v>
      </c>
      <c r="AN1149" s="71" t="str">
        <f>VLOOKUP(PlayerList[[#This Row],[NZCF ID]],$AP$2:$AQ$3850,2,FALSE)</f>
        <v>M</v>
      </c>
      <c r="AP1149" s="71">
        <v>17382</v>
      </c>
      <c r="AQ1149" s="71" t="s">
        <v>29</v>
      </c>
    </row>
    <row r="1150" spans="13:43" x14ac:dyDescent="0.3">
      <c r="M1150" s="75">
        <v>16923</v>
      </c>
      <c r="N1150" s="72" t="s">
        <v>1608</v>
      </c>
      <c r="O1150" s="72" t="s">
        <v>1609</v>
      </c>
      <c r="P1150" s="73" t="s">
        <v>426</v>
      </c>
      <c r="Q1150" s="74">
        <v>1955</v>
      </c>
      <c r="R1150" s="73" t="s">
        <v>119</v>
      </c>
      <c r="S1150" s="72"/>
      <c r="T1150" s="77">
        <v>1318</v>
      </c>
      <c r="U1150" s="76" t="s">
        <v>35</v>
      </c>
      <c r="V1150" s="77">
        <v>1</v>
      </c>
      <c r="W1150" s="77">
        <v>7</v>
      </c>
      <c r="X1150" s="77">
        <v>78</v>
      </c>
      <c r="Y1150" s="78" t="s">
        <v>4167</v>
      </c>
      <c r="Z1150" s="72"/>
      <c r="AA1150" s="77">
        <v>1334</v>
      </c>
      <c r="AB1150" s="76" t="s">
        <v>35</v>
      </c>
      <c r="AC1150" s="77" t="s">
        <v>36</v>
      </c>
      <c r="AD1150" s="77" t="s">
        <v>36</v>
      </c>
      <c r="AE1150" s="77">
        <v>122</v>
      </c>
      <c r="AF1150" s="78" t="s">
        <v>84</v>
      </c>
      <c r="AG1150" s="72"/>
      <c r="AH1150" s="77">
        <v>4322150</v>
      </c>
      <c r="AI1150" s="76" t="s">
        <v>52</v>
      </c>
      <c r="AJ1150" s="76" t="s">
        <v>36</v>
      </c>
      <c r="AK1150" t="str">
        <f>_xlfn.CONCAT(PlayerList[[#This Row],[First Name]]," ",PlayerList[[#This Row],[Surname]])</f>
        <v>Brandon Holman</v>
      </c>
      <c r="AM1150" s="71">
        <f>PlayerList[[#This Row],[Code]]*1</f>
        <v>16923</v>
      </c>
      <c r="AN1150" s="71" t="str">
        <f>VLOOKUP(PlayerList[[#This Row],[NZCF ID]],$AP$2:$AQ$3850,2,FALSE)</f>
        <v>M</v>
      </c>
      <c r="AP1150" s="71">
        <v>17383</v>
      </c>
      <c r="AQ1150" s="71" t="s">
        <v>29</v>
      </c>
    </row>
    <row r="1151" spans="13:43" x14ac:dyDescent="0.3">
      <c r="M1151" s="75">
        <v>18097</v>
      </c>
      <c r="N1151" s="72" t="s">
        <v>1610</v>
      </c>
      <c r="O1151" s="72" t="s">
        <v>1611</v>
      </c>
      <c r="P1151" s="73" t="s">
        <v>167</v>
      </c>
      <c r="Q1151" s="74">
        <v>1989</v>
      </c>
      <c r="R1151" s="73" t="s">
        <v>35</v>
      </c>
      <c r="S1151" s="72"/>
      <c r="T1151" s="77">
        <v>716</v>
      </c>
      <c r="U1151" s="76" t="s">
        <v>50</v>
      </c>
      <c r="V1151" s="77" t="s">
        <v>36</v>
      </c>
      <c r="W1151" s="77" t="s">
        <v>36</v>
      </c>
      <c r="X1151" s="77">
        <v>5</v>
      </c>
      <c r="Y1151" s="78" t="s">
        <v>90</v>
      </c>
      <c r="Z1151" s="72"/>
      <c r="AA1151" s="77" t="s">
        <v>37</v>
      </c>
      <c r="AB1151" s="76" t="s">
        <v>35</v>
      </c>
      <c r="AC1151" s="77" t="s">
        <v>36</v>
      </c>
      <c r="AD1151" s="77" t="s">
        <v>36</v>
      </c>
      <c r="AE1151" s="77" t="s">
        <v>37</v>
      </c>
      <c r="AF1151" s="78" t="s">
        <v>38</v>
      </c>
      <c r="AG1151" s="72"/>
      <c r="AH1151" s="77">
        <v>4317106</v>
      </c>
      <c r="AI1151" s="76" t="s">
        <v>52</v>
      </c>
      <c r="AJ1151" s="76" t="s">
        <v>36</v>
      </c>
      <c r="AK1151" t="str">
        <f>_xlfn.CONCAT(PlayerList[[#This Row],[First Name]]," ",PlayerList[[#This Row],[Surname]])</f>
        <v>Greg Holmes</v>
      </c>
      <c r="AM1151" s="71">
        <f>PlayerList[[#This Row],[Code]]*1</f>
        <v>18097</v>
      </c>
      <c r="AN1151" s="71" t="str">
        <f>VLOOKUP(PlayerList[[#This Row],[NZCF ID]],$AP$2:$AQ$3850,2,FALSE)</f>
        <v>M</v>
      </c>
      <c r="AP1151" s="71">
        <v>16923</v>
      </c>
      <c r="AQ1151" s="71" t="s">
        <v>29</v>
      </c>
    </row>
    <row r="1152" spans="13:43" x14ac:dyDescent="0.3">
      <c r="M1152" s="75">
        <v>18564</v>
      </c>
      <c r="N1152" s="72" t="s">
        <v>1610</v>
      </c>
      <c r="O1152" s="72" t="s">
        <v>863</v>
      </c>
      <c r="P1152" s="73" t="s">
        <v>33</v>
      </c>
      <c r="Q1152" s="74">
        <v>2005</v>
      </c>
      <c r="R1152" s="73" t="s">
        <v>135</v>
      </c>
      <c r="S1152" s="72"/>
      <c r="T1152" s="77" t="s">
        <v>34</v>
      </c>
      <c r="U1152" s="76" t="s">
        <v>35</v>
      </c>
      <c r="V1152" s="77" t="s">
        <v>36</v>
      </c>
      <c r="W1152" s="77" t="s">
        <v>36</v>
      </c>
      <c r="X1152" s="77" t="s">
        <v>37</v>
      </c>
      <c r="Y1152" s="78" t="s">
        <v>38</v>
      </c>
      <c r="Z1152" s="72"/>
      <c r="AA1152" s="77">
        <v>978</v>
      </c>
      <c r="AB1152" s="76" t="s">
        <v>50</v>
      </c>
      <c r="AC1152" s="77" t="s">
        <v>36</v>
      </c>
      <c r="AD1152" s="77" t="s">
        <v>36</v>
      </c>
      <c r="AE1152" s="77">
        <v>6</v>
      </c>
      <c r="AF1152" s="78" t="s">
        <v>51</v>
      </c>
      <c r="AG1152" s="72"/>
      <c r="AH1152" s="77" t="s">
        <v>69</v>
      </c>
      <c r="AI1152" s="76" t="s">
        <v>52</v>
      </c>
      <c r="AJ1152" s="76" t="s">
        <v>36</v>
      </c>
      <c r="AK1152" t="str">
        <f>_xlfn.CONCAT(PlayerList[[#This Row],[First Name]]," ",PlayerList[[#This Row],[Surname]])</f>
        <v>Samuel Holmes</v>
      </c>
      <c r="AM1152" s="71">
        <f>PlayerList[[#This Row],[Code]]*1</f>
        <v>18564</v>
      </c>
      <c r="AN1152" s="71" t="str">
        <f>VLOOKUP(PlayerList[[#This Row],[NZCF ID]],$AP$2:$AQ$3850,2,FALSE)</f>
        <v>M</v>
      </c>
      <c r="AP1152" s="71">
        <v>18097</v>
      </c>
      <c r="AQ1152" s="71" t="s">
        <v>29</v>
      </c>
    </row>
    <row r="1153" spans="13:43" x14ac:dyDescent="0.3">
      <c r="M1153" s="75">
        <v>18954</v>
      </c>
      <c r="N1153" s="72" t="s">
        <v>1612</v>
      </c>
      <c r="O1153" s="72" t="s">
        <v>529</v>
      </c>
      <c r="P1153" s="73" t="s">
        <v>161</v>
      </c>
      <c r="Q1153" s="74">
        <v>1965</v>
      </c>
      <c r="R1153" s="73" t="s">
        <v>124</v>
      </c>
      <c r="S1153" s="72"/>
      <c r="T1153" s="77">
        <v>1287</v>
      </c>
      <c r="U1153" s="76" t="s">
        <v>50</v>
      </c>
      <c r="V1153" s="77">
        <v>1</v>
      </c>
      <c r="W1153" s="77">
        <v>2</v>
      </c>
      <c r="X1153" s="77">
        <v>16</v>
      </c>
      <c r="Y1153" s="78" t="s">
        <v>4167</v>
      </c>
      <c r="Z1153" s="72"/>
      <c r="AA1153" s="77">
        <v>1198</v>
      </c>
      <c r="AB1153" s="76" t="s">
        <v>50</v>
      </c>
      <c r="AC1153" s="77">
        <v>1</v>
      </c>
      <c r="AD1153" s="77">
        <v>3</v>
      </c>
      <c r="AE1153" s="77">
        <v>3</v>
      </c>
      <c r="AF1153" s="78" t="s">
        <v>4167</v>
      </c>
      <c r="AG1153" s="72"/>
      <c r="AH1153" s="77" t="s">
        <v>69</v>
      </c>
      <c r="AI1153" s="76" t="s">
        <v>52</v>
      </c>
      <c r="AJ1153" s="76" t="s">
        <v>36</v>
      </c>
      <c r="AK1153" t="str">
        <f>_xlfn.CONCAT(PlayerList[[#This Row],[First Name]]," ",PlayerList[[#This Row],[Surname]])</f>
        <v>Paul Holocher</v>
      </c>
      <c r="AM1153" s="71">
        <f>PlayerList[[#This Row],[Code]]*1</f>
        <v>18954</v>
      </c>
      <c r="AN1153" s="71" t="str">
        <f>VLOOKUP(PlayerList[[#This Row],[NZCF ID]],$AP$2:$AQ$3850,2,FALSE)</f>
        <v>M</v>
      </c>
      <c r="AP1153" s="71">
        <v>18564</v>
      </c>
      <c r="AQ1153" s="71" t="s">
        <v>29</v>
      </c>
    </row>
    <row r="1154" spans="13:43" x14ac:dyDescent="0.3">
      <c r="M1154" s="75">
        <v>20063</v>
      </c>
      <c r="N1154" s="72" t="s">
        <v>1613</v>
      </c>
      <c r="O1154" s="72" t="s">
        <v>1614</v>
      </c>
      <c r="P1154" s="73" t="s">
        <v>33</v>
      </c>
      <c r="Q1154" s="74" t="s">
        <v>37</v>
      </c>
      <c r="R1154" s="73" t="s">
        <v>35</v>
      </c>
      <c r="S1154" s="72"/>
      <c r="T1154" s="77" t="s">
        <v>34</v>
      </c>
      <c r="U1154" s="76" t="s">
        <v>35</v>
      </c>
      <c r="V1154" s="77" t="s">
        <v>36</v>
      </c>
      <c r="W1154" s="77" t="s">
        <v>36</v>
      </c>
      <c r="X1154" s="77" t="s">
        <v>37</v>
      </c>
      <c r="Y1154" s="78" t="s">
        <v>38</v>
      </c>
      <c r="Z1154" s="72"/>
      <c r="AA1154" s="77">
        <v>1518</v>
      </c>
      <c r="AB1154" s="76" t="s">
        <v>50</v>
      </c>
      <c r="AC1154" s="77" t="s">
        <v>36</v>
      </c>
      <c r="AD1154" s="77" t="s">
        <v>36</v>
      </c>
      <c r="AE1154" s="77">
        <v>4</v>
      </c>
      <c r="AF1154" s="78" t="s">
        <v>169</v>
      </c>
      <c r="AG1154" s="72"/>
      <c r="AH1154" s="77" t="s">
        <v>69</v>
      </c>
      <c r="AI1154" s="76" t="s">
        <v>52</v>
      </c>
      <c r="AJ1154" s="76" t="s">
        <v>36</v>
      </c>
      <c r="AK1154" t="str">
        <f>_xlfn.CONCAT(PlayerList[[#This Row],[First Name]]," ",PlayerList[[#This Row],[Surname]])</f>
        <v>Jan Holtzhausen</v>
      </c>
      <c r="AM1154" s="71">
        <f>PlayerList[[#This Row],[Code]]*1</f>
        <v>20063</v>
      </c>
      <c r="AN1154" s="71" t="str">
        <f>VLOOKUP(PlayerList[[#This Row],[NZCF ID]],$AP$2:$AQ$3850,2,FALSE)</f>
        <v>M</v>
      </c>
      <c r="AP1154" s="71">
        <v>18954</v>
      </c>
      <c r="AQ1154" s="71" t="s">
        <v>29</v>
      </c>
    </row>
    <row r="1155" spans="13:43" x14ac:dyDescent="0.3">
      <c r="M1155" s="75">
        <v>20082</v>
      </c>
      <c r="N1155" s="72" t="s">
        <v>1615</v>
      </c>
      <c r="O1155" s="72" t="s">
        <v>1616</v>
      </c>
      <c r="P1155" s="73" t="s">
        <v>178</v>
      </c>
      <c r="Q1155" s="74">
        <v>2012</v>
      </c>
      <c r="R1155" s="73" t="s">
        <v>135</v>
      </c>
      <c r="S1155" s="72"/>
      <c r="T1155" s="77">
        <v>1152</v>
      </c>
      <c r="U1155" s="76" t="s">
        <v>35</v>
      </c>
      <c r="V1155" s="77">
        <v>1</v>
      </c>
      <c r="W1155" s="77">
        <v>3</v>
      </c>
      <c r="X1155" s="77">
        <v>24</v>
      </c>
      <c r="Y1155" s="78" t="s">
        <v>4167</v>
      </c>
      <c r="Z1155" s="72"/>
      <c r="AA1155" s="77">
        <v>858</v>
      </c>
      <c r="AB1155" s="76" t="s">
        <v>50</v>
      </c>
      <c r="AC1155" s="77" t="s">
        <v>36</v>
      </c>
      <c r="AD1155" s="77" t="s">
        <v>36</v>
      </c>
      <c r="AE1155" s="77">
        <v>10</v>
      </c>
      <c r="AF1155" s="78" t="s">
        <v>84</v>
      </c>
      <c r="AG1155" s="72"/>
      <c r="AH1155" s="77" t="s">
        <v>69</v>
      </c>
      <c r="AI1155" s="76" t="s">
        <v>52</v>
      </c>
      <c r="AJ1155" s="76" t="s">
        <v>36</v>
      </c>
      <c r="AK1155" t="str">
        <f>_xlfn.CONCAT(PlayerList[[#This Row],[First Name]]," ",PlayerList[[#This Row],[Surname]])</f>
        <v>Finn Hoogstraten</v>
      </c>
      <c r="AM1155" s="71">
        <f>PlayerList[[#This Row],[Code]]*1</f>
        <v>20082</v>
      </c>
      <c r="AN1155" s="71" t="str">
        <f>VLOOKUP(PlayerList[[#This Row],[NZCF ID]],$AP$2:$AQ$3850,2,FALSE)</f>
        <v>M</v>
      </c>
      <c r="AP1155" s="71">
        <v>20063</v>
      </c>
      <c r="AQ1155" s="71" t="s">
        <v>29</v>
      </c>
    </row>
    <row r="1156" spans="13:43" x14ac:dyDescent="0.3">
      <c r="M1156" s="75">
        <v>17539</v>
      </c>
      <c r="N1156" s="72" t="s">
        <v>1617</v>
      </c>
      <c r="O1156" s="72" t="s">
        <v>1618</v>
      </c>
      <c r="P1156" s="73" t="s">
        <v>354</v>
      </c>
      <c r="Q1156" s="74">
        <v>2005</v>
      </c>
      <c r="R1156" s="73" t="s">
        <v>135</v>
      </c>
      <c r="S1156" s="72"/>
      <c r="T1156" s="77">
        <v>1556</v>
      </c>
      <c r="U1156" s="76" t="s">
        <v>35</v>
      </c>
      <c r="V1156" s="77" t="s">
        <v>36</v>
      </c>
      <c r="W1156" s="77" t="s">
        <v>36</v>
      </c>
      <c r="X1156" s="77">
        <v>82</v>
      </c>
      <c r="Y1156" s="78" t="s">
        <v>39</v>
      </c>
      <c r="Z1156" s="72"/>
      <c r="AA1156" s="77">
        <v>1685</v>
      </c>
      <c r="AB1156" s="76" t="s">
        <v>35</v>
      </c>
      <c r="AC1156" s="77" t="s">
        <v>36</v>
      </c>
      <c r="AD1156" s="77" t="s">
        <v>36</v>
      </c>
      <c r="AE1156" s="77">
        <v>53</v>
      </c>
      <c r="AF1156" s="78" t="s">
        <v>39</v>
      </c>
      <c r="AG1156" s="72"/>
      <c r="AH1156" s="77">
        <v>4314379</v>
      </c>
      <c r="AI1156" s="76" t="s">
        <v>52</v>
      </c>
      <c r="AJ1156" s="76" t="s">
        <v>36</v>
      </c>
      <c r="AK1156" t="str">
        <f>_xlfn.CONCAT(PlayerList[[#This Row],[First Name]]," ",PlayerList[[#This Row],[Surname]])</f>
        <v>Jonathon Hookings</v>
      </c>
      <c r="AM1156" s="71">
        <f>PlayerList[[#This Row],[Code]]*1</f>
        <v>17539</v>
      </c>
      <c r="AN1156" s="71" t="str">
        <f>VLOOKUP(PlayerList[[#This Row],[NZCF ID]],$AP$2:$AQ$3850,2,FALSE)</f>
        <v>M</v>
      </c>
      <c r="AP1156" s="71">
        <v>20082</v>
      </c>
      <c r="AQ1156" s="71" t="s">
        <v>29</v>
      </c>
    </row>
    <row r="1157" spans="13:43" x14ac:dyDescent="0.3">
      <c r="M1157" s="75">
        <v>17538</v>
      </c>
      <c r="N1157" s="72" t="s">
        <v>1617</v>
      </c>
      <c r="O1157" s="72" t="s">
        <v>226</v>
      </c>
      <c r="P1157" s="73" t="s">
        <v>33</v>
      </c>
      <c r="Q1157" s="74">
        <v>2002</v>
      </c>
      <c r="R1157" s="73" t="s">
        <v>35</v>
      </c>
      <c r="S1157" s="72"/>
      <c r="T1157" s="77">
        <v>1006</v>
      </c>
      <c r="U1157" s="76" t="s">
        <v>50</v>
      </c>
      <c r="V1157" s="77" t="s">
        <v>36</v>
      </c>
      <c r="W1157" s="77" t="s">
        <v>36</v>
      </c>
      <c r="X1157" s="77">
        <v>15</v>
      </c>
      <c r="Y1157" s="78" t="s">
        <v>232</v>
      </c>
      <c r="Z1157" s="72"/>
      <c r="AA1157" s="77">
        <v>1322</v>
      </c>
      <c r="AB1157" s="76" t="s">
        <v>35</v>
      </c>
      <c r="AC1157" s="77" t="s">
        <v>36</v>
      </c>
      <c r="AD1157" s="77" t="s">
        <v>36</v>
      </c>
      <c r="AE1157" s="77">
        <v>25</v>
      </c>
      <c r="AF1157" s="78" t="s">
        <v>825</v>
      </c>
      <c r="AG1157" s="72"/>
      <c r="AH1157" s="77">
        <v>4314387</v>
      </c>
      <c r="AI1157" s="76" t="s">
        <v>52</v>
      </c>
      <c r="AJ1157" s="76" t="s">
        <v>36</v>
      </c>
      <c r="AK1157" t="str">
        <f>_xlfn.CONCAT(PlayerList[[#This Row],[First Name]]," ",PlayerList[[#This Row],[Surname]])</f>
        <v>Matthew Hookings</v>
      </c>
      <c r="AM1157" s="71">
        <f>PlayerList[[#This Row],[Code]]*1</f>
        <v>17538</v>
      </c>
      <c r="AN1157" s="71" t="str">
        <f>VLOOKUP(PlayerList[[#This Row],[NZCF ID]],$AP$2:$AQ$3850,2,FALSE)</f>
        <v>M</v>
      </c>
      <c r="AP1157" s="71">
        <v>17539</v>
      </c>
      <c r="AQ1157" s="71" t="s">
        <v>29</v>
      </c>
    </row>
    <row r="1158" spans="13:43" x14ac:dyDescent="0.3">
      <c r="M1158" s="75">
        <v>17843</v>
      </c>
      <c r="N1158" s="72" t="s">
        <v>1619</v>
      </c>
      <c r="O1158" s="72" t="s">
        <v>1040</v>
      </c>
      <c r="P1158" s="73" t="s">
        <v>83</v>
      </c>
      <c r="Q1158" s="74">
        <v>1994</v>
      </c>
      <c r="R1158" s="73" t="s">
        <v>35</v>
      </c>
      <c r="S1158" s="72"/>
      <c r="T1158" s="77">
        <v>1301</v>
      </c>
      <c r="U1158" s="76" t="s">
        <v>35</v>
      </c>
      <c r="V1158" s="77" t="s">
        <v>36</v>
      </c>
      <c r="W1158" s="77" t="s">
        <v>36</v>
      </c>
      <c r="X1158" s="77">
        <v>61</v>
      </c>
      <c r="Y1158" s="78" t="s">
        <v>154</v>
      </c>
      <c r="Z1158" s="72"/>
      <c r="AA1158" s="77">
        <v>1107</v>
      </c>
      <c r="AB1158" s="76" t="s">
        <v>35</v>
      </c>
      <c r="AC1158" s="77" t="s">
        <v>36</v>
      </c>
      <c r="AD1158" s="77" t="s">
        <v>36</v>
      </c>
      <c r="AE1158" s="77">
        <v>38</v>
      </c>
      <c r="AF1158" s="78" t="s">
        <v>154</v>
      </c>
      <c r="AG1158" s="72"/>
      <c r="AH1158" s="77">
        <v>4321049</v>
      </c>
      <c r="AI1158" s="76" t="s">
        <v>52</v>
      </c>
      <c r="AJ1158" s="76" t="s">
        <v>36</v>
      </c>
      <c r="AK1158" t="str">
        <f>_xlfn.CONCAT(PlayerList[[#This Row],[First Name]]," ",PlayerList[[#This Row],[Surname]])</f>
        <v>John Hooper</v>
      </c>
      <c r="AM1158" s="71">
        <f>PlayerList[[#This Row],[Code]]*1</f>
        <v>17843</v>
      </c>
      <c r="AN1158" s="71" t="str">
        <f>VLOOKUP(PlayerList[[#This Row],[NZCF ID]],$AP$2:$AQ$3850,2,FALSE)</f>
        <v>M</v>
      </c>
      <c r="AP1158" s="71">
        <v>17538</v>
      </c>
      <c r="AQ1158" s="71" t="s">
        <v>29</v>
      </c>
    </row>
    <row r="1159" spans="13:43" x14ac:dyDescent="0.3">
      <c r="M1159" s="75">
        <v>11147</v>
      </c>
      <c r="N1159" s="72" t="s">
        <v>1620</v>
      </c>
      <c r="O1159" s="72" t="s">
        <v>1621</v>
      </c>
      <c r="P1159" s="73" t="s">
        <v>252</v>
      </c>
      <c r="Q1159" s="74">
        <v>1954</v>
      </c>
      <c r="R1159" s="73" t="s">
        <v>119</v>
      </c>
      <c r="S1159" s="72"/>
      <c r="T1159" s="77">
        <v>1398</v>
      </c>
      <c r="U1159" s="76" t="s">
        <v>35</v>
      </c>
      <c r="V1159" s="77">
        <v>4</v>
      </c>
      <c r="W1159" s="77">
        <v>24</v>
      </c>
      <c r="X1159" s="77">
        <v>665</v>
      </c>
      <c r="Y1159" s="78" t="s">
        <v>4167</v>
      </c>
      <c r="Z1159" s="72"/>
      <c r="AA1159" s="77">
        <v>1166</v>
      </c>
      <c r="AB1159" s="76" t="s">
        <v>35</v>
      </c>
      <c r="AC1159" s="77" t="s">
        <v>36</v>
      </c>
      <c r="AD1159" s="77" t="s">
        <v>36</v>
      </c>
      <c r="AE1159" s="77">
        <v>193</v>
      </c>
      <c r="AF1159" s="78" t="s">
        <v>84</v>
      </c>
      <c r="AG1159" s="72"/>
      <c r="AH1159" s="77">
        <v>4306325</v>
      </c>
      <c r="AI1159" s="76" t="s">
        <v>52</v>
      </c>
      <c r="AJ1159" s="76" t="s">
        <v>36</v>
      </c>
      <c r="AK1159" t="str">
        <f>_xlfn.CONCAT(PlayerList[[#This Row],[First Name]]," ",PlayerList[[#This Row],[Surname]])</f>
        <v>Barry R Hooton</v>
      </c>
      <c r="AM1159" s="71">
        <f>PlayerList[[#This Row],[Code]]*1</f>
        <v>11147</v>
      </c>
      <c r="AN1159" s="71" t="str">
        <f>VLOOKUP(PlayerList[[#This Row],[NZCF ID]],$AP$2:$AQ$3850,2,FALSE)</f>
        <v>M</v>
      </c>
      <c r="AP1159" s="71">
        <v>17843</v>
      </c>
      <c r="AQ1159" s="71" t="s">
        <v>29</v>
      </c>
    </row>
    <row r="1160" spans="13:43" x14ac:dyDescent="0.3">
      <c r="M1160" s="75">
        <v>22777</v>
      </c>
      <c r="N1160" s="72" t="s">
        <v>1622</v>
      </c>
      <c r="O1160" s="72" t="s">
        <v>243</v>
      </c>
      <c r="P1160" s="73" t="s">
        <v>33</v>
      </c>
      <c r="Q1160" s="74">
        <v>2013</v>
      </c>
      <c r="R1160" s="73" t="s">
        <v>135</v>
      </c>
      <c r="S1160" s="72"/>
      <c r="T1160" s="77" t="s">
        <v>34</v>
      </c>
      <c r="U1160" s="76" t="s">
        <v>35</v>
      </c>
      <c r="V1160" s="77" t="s">
        <v>36</v>
      </c>
      <c r="W1160" s="77" t="s">
        <v>36</v>
      </c>
      <c r="X1160" s="77" t="s">
        <v>37</v>
      </c>
      <c r="Y1160" s="78" t="s">
        <v>38</v>
      </c>
      <c r="Z1160" s="72"/>
      <c r="AA1160" s="77">
        <v>636</v>
      </c>
      <c r="AB1160" s="76" t="s">
        <v>50</v>
      </c>
      <c r="AC1160" s="77" t="s">
        <v>36</v>
      </c>
      <c r="AD1160" s="77" t="s">
        <v>36</v>
      </c>
      <c r="AE1160" s="77">
        <v>6</v>
      </c>
      <c r="AF1160" s="78" t="s">
        <v>84</v>
      </c>
      <c r="AG1160" s="72"/>
      <c r="AH1160" s="77" t="s">
        <v>69</v>
      </c>
      <c r="AI1160" s="76" t="s">
        <v>52</v>
      </c>
      <c r="AJ1160" s="76" t="s">
        <v>36</v>
      </c>
      <c r="AK1160" t="str">
        <f>_xlfn.CONCAT(PlayerList[[#This Row],[First Name]]," ",PlayerList[[#This Row],[Surname]])</f>
        <v>Gary Hor</v>
      </c>
      <c r="AM1160" s="71">
        <f>PlayerList[[#This Row],[Code]]*1</f>
        <v>22777</v>
      </c>
      <c r="AN1160" s="71" t="str">
        <f>VLOOKUP(PlayerList[[#This Row],[NZCF ID]],$AP$2:$AQ$3850,2,FALSE)</f>
        <v>M</v>
      </c>
      <c r="AP1160" s="71">
        <v>11147</v>
      </c>
      <c r="AQ1160" s="71" t="s">
        <v>29</v>
      </c>
    </row>
    <row r="1161" spans="13:43" x14ac:dyDescent="0.3">
      <c r="M1161" s="75">
        <v>22871</v>
      </c>
      <c r="N1161" s="72" t="s">
        <v>4282</v>
      </c>
      <c r="O1161" s="72" t="s">
        <v>4283</v>
      </c>
      <c r="P1161" s="73" t="s">
        <v>252</v>
      </c>
      <c r="Q1161" s="74">
        <v>1991</v>
      </c>
      <c r="R1161" s="73" t="s">
        <v>35</v>
      </c>
      <c r="S1161" s="72"/>
      <c r="T1161" s="77">
        <v>1149</v>
      </c>
      <c r="U1161" s="76" t="s">
        <v>50</v>
      </c>
      <c r="V1161" s="77">
        <v>1</v>
      </c>
      <c r="W1161" s="77">
        <v>4</v>
      </c>
      <c r="X1161" s="77">
        <v>4</v>
      </c>
      <c r="Y1161" s="78" t="s">
        <v>4167</v>
      </c>
      <c r="Z1161" s="72"/>
      <c r="AA1161" s="77">
        <v>1213</v>
      </c>
      <c r="AB1161" s="76" t="s">
        <v>50</v>
      </c>
      <c r="AC1161" s="77">
        <v>2</v>
      </c>
      <c r="AD1161" s="77">
        <v>7</v>
      </c>
      <c r="AE1161" s="77">
        <v>7</v>
      </c>
      <c r="AF1161" s="78" t="s">
        <v>4167</v>
      </c>
      <c r="AG1161" s="72"/>
      <c r="AH1161" s="77">
        <v>4333110</v>
      </c>
      <c r="AI1161" s="76" t="s">
        <v>52</v>
      </c>
      <c r="AJ1161" s="76" t="s">
        <v>36</v>
      </c>
      <c r="AK1161" t="str">
        <f>_xlfn.CONCAT(PlayerList[[#This Row],[First Name]]," ",PlayerList[[#This Row],[Surname]])</f>
        <v>Judah Horn</v>
      </c>
      <c r="AM1161" s="71">
        <f>PlayerList[[#This Row],[Code]]*1</f>
        <v>22871</v>
      </c>
      <c r="AN1161" s="71" t="str">
        <f>VLOOKUP(PlayerList[[#This Row],[NZCF ID]],$AP$2:$AQ$3850,2,FALSE)</f>
        <v>M</v>
      </c>
      <c r="AP1161" s="71">
        <v>22777</v>
      </c>
      <c r="AQ1161" s="71" t="s">
        <v>29</v>
      </c>
    </row>
    <row r="1162" spans="13:43" x14ac:dyDescent="0.3">
      <c r="M1162" s="75">
        <v>22778</v>
      </c>
      <c r="N1162" s="72" t="s">
        <v>1623</v>
      </c>
      <c r="O1162" s="72" t="s">
        <v>625</v>
      </c>
      <c r="P1162" s="73" t="s">
        <v>33</v>
      </c>
      <c r="Q1162" s="74">
        <v>2013</v>
      </c>
      <c r="R1162" s="73" t="s">
        <v>135</v>
      </c>
      <c r="S1162" s="72"/>
      <c r="T1162" s="77" t="s">
        <v>34</v>
      </c>
      <c r="U1162" s="76" t="s">
        <v>35</v>
      </c>
      <c r="V1162" s="77" t="s">
        <v>36</v>
      </c>
      <c r="W1162" s="77" t="s">
        <v>36</v>
      </c>
      <c r="X1162" s="77" t="s">
        <v>37</v>
      </c>
      <c r="Y1162" s="78" t="s">
        <v>38</v>
      </c>
      <c r="Z1162" s="72"/>
      <c r="AA1162" s="77">
        <v>911</v>
      </c>
      <c r="AB1162" s="76" t="s">
        <v>50</v>
      </c>
      <c r="AC1162" s="77" t="s">
        <v>36</v>
      </c>
      <c r="AD1162" s="77" t="s">
        <v>36</v>
      </c>
      <c r="AE1162" s="77">
        <v>5</v>
      </c>
      <c r="AF1162" s="78" t="s">
        <v>84</v>
      </c>
      <c r="AG1162" s="72"/>
      <c r="AH1162" s="77" t="s">
        <v>69</v>
      </c>
      <c r="AI1162" s="76" t="s">
        <v>52</v>
      </c>
      <c r="AJ1162" s="76" t="s">
        <v>36</v>
      </c>
      <c r="AK1162" t="str">
        <f>_xlfn.CONCAT(PlayerList[[#This Row],[First Name]]," ",PlayerList[[#This Row],[Surname]])</f>
        <v>Caleb Horne</v>
      </c>
      <c r="AM1162" s="71">
        <f>PlayerList[[#This Row],[Code]]*1</f>
        <v>22778</v>
      </c>
      <c r="AN1162" s="71" t="str">
        <f>VLOOKUP(PlayerList[[#This Row],[NZCF ID]],$AP$2:$AQ$3850,2,FALSE)</f>
        <v>M</v>
      </c>
      <c r="AP1162" s="71">
        <v>22871</v>
      </c>
      <c r="AQ1162" s="71" t="s">
        <v>29</v>
      </c>
    </row>
    <row r="1163" spans="13:43" x14ac:dyDescent="0.3">
      <c r="M1163" s="75">
        <v>20606</v>
      </c>
      <c r="N1163" s="72" t="s">
        <v>1624</v>
      </c>
      <c r="O1163" s="72" t="s">
        <v>1625</v>
      </c>
      <c r="P1163" s="73" t="s">
        <v>33</v>
      </c>
      <c r="Q1163" s="74">
        <v>2015</v>
      </c>
      <c r="R1163" s="73" t="s">
        <v>135</v>
      </c>
      <c r="S1163" s="72"/>
      <c r="T1163" s="77" t="s">
        <v>34</v>
      </c>
      <c r="U1163" s="76" t="s">
        <v>35</v>
      </c>
      <c r="V1163" s="77" t="s">
        <v>36</v>
      </c>
      <c r="W1163" s="77" t="s">
        <v>36</v>
      </c>
      <c r="X1163" s="77" t="s">
        <v>37</v>
      </c>
      <c r="Y1163" s="78" t="s">
        <v>38</v>
      </c>
      <c r="Z1163" s="72"/>
      <c r="AA1163" s="77">
        <v>442</v>
      </c>
      <c r="AB1163" s="76" t="s">
        <v>50</v>
      </c>
      <c r="AC1163" s="77" t="s">
        <v>36</v>
      </c>
      <c r="AD1163" s="77" t="s">
        <v>36</v>
      </c>
      <c r="AE1163" s="77">
        <v>6</v>
      </c>
      <c r="AF1163" s="78" t="s">
        <v>61</v>
      </c>
      <c r="AG1163" s="72"/>
      <c r="AH1163" s="77">
        <v>4329732</v>
      </c>
      <c r="AI1163" s="76" t="s">
        <v>52</v>
      </c>
      <c r="AJ1163" s="76" t="s">
        <v>36</v>
      </c>
      <c r="AK1163" t="str">
        <f>_xlfn.CONCAT(PlayerList[[#This Row],[First Name]]," ",PlayerList[[#This Row],[Surname]])</f>
        <v>Harper Horsley</v>
      </c>
      <c r="AM1163" s="71">
        <f>PlayerList[[#This Row],[Code]]*1</f>
        <v>20606</v>
      </c>
      <c r="AN1163" s="71" t="str">
        <f>VLOOKUP(PlayerList[[#This Row],[NZCF ID]],$AP$2:$AQ$3850,2,FALSE)</f>
        <v>M</v>
      </c>
      <c r="AP1163" s="71">
        <v>22778</v>
      </c>
      <c r="AQ1163" s="71" t="s">
        <v>29</v>
      </c>
    </row>
    <row r="1164" spans="13:43" x14ac:dyDescent="0.3">
      <c r="M1164" s="75">
        <v>18058</v>
      </c>
      <c r="N1164" s="72" t="s">
        <v>1626</v>
      </c>
      <c r="O1164" s="72" t="s">
        <v>1627</v>
      </c>
      <c r="P1164" s="73" t="s">
        <v>83</v>
      </c>
      <c r="Q1164" s="74" t="s">
        <v>37</v>
      </c>
      <c r="R1164" s="73" t="s">
        <v>35</v>
      </c>
      <c r="S1164" s="72"/>
      <c r="T1164" s="77" t="s">
        <v>34</v>
      </c>
      <c r="U1164" s="76" t="s">
        <v>35</v>
      </c>
      <c r="V1164" s="77" t="s">
        <v>36</v>
      </c>
      <c r="W1164" s="77" t="s">
        <v>36</v>
      </c>
      <c r="X1164" s="77" t="s">
        <v>37</v>
      </c>
      <c r="Y1164" s="78" t="s">
        <v>38</v>
      </c>
      <c r="Z1164" s="72"/>
      <c r="AA1164" s="77">
        <v>1176</v>
      </c>
      <c r="AB1164" s="76" t="s">
        <v>50</v>
      </c>
      <c r="AC1164" s="77" t="s">
        <v>36</v>
      </c>
      <c r="AD1164" s="77" t="s">
        <v>36</v>
      </c>
      <c r="AE1164" s="77">
        <v>5</v>
      </c>
      <c r="AF1164" s="78" t="s">
        <v>90</v>
      </c>
      <c r="AG1164" s="72"/>
      <c r="AH1164" s="77" t="s">
        <v>69</v>
      </c>
      <c r="AI1164" s="76" t="s">
        <v>52</v>
      </c>
      <c r="AJ1164" s="76" t="s">
        <v>36</v>
      </c>
      <c r="AK1164" t="str">
        <f>_xlfn.CONCAT(PlayerList[[#This Row],[First Name]]," ",PlayerList[[#This Row],[Surname]])</f>
        <v>Eddy Horwood</v>
      </c>
      <c r="AM1164" s="71">
        <f>PlayerList[[#This Row],[Code]]*1</f>
        <v>18058</v>
      </c>
      <c r="AN1164" s="71" t="str">
        <f>VLOOKUP(PlayerList[[#This Row],[NZCF ID]],$AP$2:$AQ$3850,2,FALSE)</f>
        <v>M</v>
      </c>
      <c r="AP1164" s="71">
        <v>20606</v>
      </c>
      <c r="AQ1164" s="71" t="s">
        <v>29</v>
      </c>
    </row>
    <row r="1165" spans="13:43" x14ac:dyDescent="0.3">
      <c r="M1165" s="75">
        <v>20847</v>
      </c>
      <c r="N1165" s="72" t="s">
        <v>1628</v>
      </c>
      <c r="O1165" s="72" t="s">
        <v>1629</v>
      </c>
      <c r="P1165" s="73" t="s">
        <v>74</v>
      </c>
      <c r="Q1165" s="74">
        <v>1989</v>
      </c>
      <c r="R1165" s="73" t="s">
        <v>35</v>
      </c>
      <c r="S1165" s="72"/>
      <c r="T1165" s="77">
        <v>995</v>
      </c>
      <c r="U1165" s="76" t="s">
        <v>50</v>
      </c>
      <c r="V1165" s="77" t="s">
        <v>36</v>
      </c>
      <c r="W1165" s="77" t="s">
        <v>36</v>
      </c>
      <c r="X1165" s="77">
        <v>3</v>
      </c>
      <c r="Y1165" s="78" t="s">
        <v>60</v>
      </c>
      <c r="Z1165" s="72"/>
      <c r="AA1165" s="77">
        <v>657</v>
      </c>
      <c r="AB1165" s="76" t="s">
        <v>50</v>
      </c>
      <c r="AC1165" s="77" t="s">
        <v>36</v>
      </c>
      <c r="AD1165" s="77" t="s">
        <v>36</v>
      </c>
      <c r="AE1165" s="77">
        <v>6</v>
      </c>
      <c r="AF1165" s="78" t="s">
        <v>39</v>
      </c>
      <c r="AG1165" s="72"/>
      <c r="AH1165" s="77">
        <v>4330714</v>
      </c>
      <c r="AI1165" s="76" t="s">
        <v>52</v>
      </c>
      <c r="AJ1165" s="76" t="s">
        <v>36</v>
      </c>
      <c r="AK1165" t="str">
        <f>_xlfn.CONCAT(PlayerList[[#This Row],[First Name]]," ",PlayerList[[#This Row],[Surname]])</f>
        <v>Md Anwar Hossain</v>
      </c>
      <c r="AM1165" s="71">
        <f>PlayerList[[#This Row],[Code]]*1</f>
        <v>20847</v>
      </c>
      <c r="AN1165" s="71" t="str">
        <f>VLOOKUP(PlayerList[[#This Row],[NZCF ID]],$AP$2:$AQ$3850,2,FALSE)</f>
        <v>M</v>
      </c>
      <c r="AP1165" s="71">
        <v>18058</v>
      </c>
      <c r="AQ1165" s="71" t="s">
        <v>29</v>
      </c>
    </row>
    <row r="1166" spans="13:43" x14ac:dyDescent="0.3">
      <c r="M1166" s="75">
        <v>13761</v>
      </c>
      <c r="N1166" s="72" t="s">
        <v>4284</v>
      </c>
      <c r="O1166" s="72" t="s">
        <v>4285</v>
      </c>
      <c r="P1166" s="73" t="s">
        <v>161</v>
      </c>
      <c r="Q1166" s="74">
        <v>1954</v>
      </c>
      <c r="R1166" s="73" t="s">
        <v>119</v>
      </c>
      <c r="S1166" s="72"/>
      <c r="T1166" s="77">
        <v>1709</v>
      </c>
      <c r="U1166" s="76" t="s">
        <v>35</v>
      </c>
      <c r="V1166" s="77" t="s">
        <v>36</v>
      </c>
      <c r="W1166" s="77" t="s">
        <v>36</v>
      </c>
      <c r="X1166" s="77">
        <v>191</v>
      </c>
      <c r="Y1166" s="78" t="s">
        <v>673</v>
      </c>
      <c r="Z1166" s="72"/>
      <c r="AA1166" s="77">
        <v>1702</v>
      </c>
      <c r="AB1166" s="76" t="s">
        <v>35</v>
      </c>
      <c r="AC1166" s="77" t="s">
        <v>36</v>
      </c>
      <c r="AD1166" s="77" t="s">
        <v>36</v>
      </c>
      <c r="AE1166" s="77">
        <v>42</v>
      </c>
      <c r="AF1166" s="78" t="s">
        <v>1045</v>
      </c>
      <c r="AG1166" s="72"/>
      <c r="AH1166" s="77">
        <v>4300939</v>
      </c>
      <c r="AI1166" s="76" t="s">
        <v>52</v>
      </c>
      <c r="AJ1166" s="76" t="s">
        <v>36</v>
      </c>
      <c r="AK1166" t="str">
        <f>_xlfn.CONCAT(PlayerList[[#This Row],[First Name]]," ",PlayerList[[#This Row],[Surname]])</f>
        <v>Rik Hothersall</v>
      </c>
      <c r="AM1166" s="71">
        <f>PlayerList[[#This Row],[Code]]*1</f>
        <v>13761</v>
      </c>
      <c r="AN1166" s="71" t="str">
        <f>VLOOKUP(PlayerList[[#This Row],[NZCF ID]],$AP$2:$AQ$3850,2,FALSE)</f>
        <v>M</v>
      </c>
      <c r="AP1166" s="71">
        <v>20847</v>
      </c>
      <c r="AQ1166" s="71" t="s">
        <v>29</v>
      </c>
    </row>
    <row r="1167" spans="13:43" x14ac:dyDescent="0.3">
      <c r="M1167" s="75">
        <v>18285</v>
      </c>
      <c r="N1167" s="72" t="s">
        <v>1630</v>
      </c>
      <c r="O1167" s="72" t="s">
        <v>1631</v>
      </c>
      <c r="P1167" s="73" t="s">
        <v>190</v>
      </c>
      <c r="Q1167" s="74">
        <v>2010</v>
      </c>
      <c r="R1167" s="73" t="s">
        <v>135</v>
      </c>
      <c r="S1167" s="72"/>
      <c r="T1167" s="77">
        <v>1031</v>
      </c>
      <c r="U1167" s="76" t="s">
        <v>50</v>
      </c>
      <c r="V1167" s="77" t="s">
        <v>36</v>
      </c>
      <c r="W1167" s="77" t="s">
        <v>36</v>
      </c>
      <c r="X1167" s="77">
        <v>7</v>
      </c>
      <c r="Y1167" s="78" t="s">
        <v>51</v>
      </c>
      <c r="Z1167" s="72"/>
      <c r="AA1167" s="77">
        <v>842</v>
      </c>
      <c r="AB1167" s="76" t="s">
        <v>50</v>
      </c>
      <c r="AC1167" s="77" t="s">
        <v>36</v>
      </c>
      <c r="AD1167" s="77" t="s">
        <v>36</v>
      </c>
      <c r="AE1167" s="77">
        <v>17</v>
      </c>
      <c r="AF1167" s="78" t="s">
        <v>51</v>
      </c>
      <c r="AG1167" s="72"/>
      <c r="AH1167" s="77">
        <v>4319478</v>
      </c>
      <c r="AI1167" s="76" t="s">
        <v>52</v>
      </c>
      <c r="AJ1167" s="76" t="s">
        <v>36</v>
      </c>
      <c r="AK1167" t="str">
        <f>_xlfn.CONCAT(PlayerList[[#This Row],[First Name]]," ",PlayerList[[#This Row],[Surname]])</f>
        <v>Zach Hotton</v>
      </c>
      <c r="AM1167" s="71">
        <f>PlayerList[[#This Row],[Code]]*1</f>
        <v>18285</v>
      </c>
      <c r="AN1167" s="71" t="str">
        <f>VLOOKUP(PlayerList[[#This Row],[NZCF ID]],$AP$2:$AQ$3850,2,FALSE)</f>
        <v>M</v>
      </c>
      <c r="AP1167" s="71">
        <v>13761</v>
      </c>
      <c r="AQ1167" s="71" t="s">
        <v>29</v>
      </c>
    </row>
    <row r="1168" spans="13:43" x14ac:dyDescent="0.3">
      <c r="M1168" s="75">
        <v>20790</v>
      </c>
      <c r="N1168" s="72" t="s">
        <v>1632</v>
      </c>
      <c r="O1168" s="72" t="s">
        <v>1633</v>
      </c>
      <c r="P1168" s="73" t="s">
        <v>258</v>
      </c>
      <c r="Q1168" s="74">
        <v>2016</v>
      </c>
      <c r="R1168" s="73" t="s">
        <v>135</v>
      </c>
      <c r="S1168" s="72"/>
      <c r="T1168" s="77">
        <v>400</v>
      </c>
      <c r="U1168" s="76" t="s">
        <v>50</v>
      </c>
      <c r="V1168" s="77" t="s">
        <v>36</v>
      </c>
      <c r="W1168" s="77" t="s">
        <v>36</v>
      </c>
      <c r="X1168" s="77">
        <v>10</v>
      </c>
      <c r="Y1168" s="78" t="s">
        <v>60</v>
      </c>
      <c r="Z1168" s="72"/>
      <c r="AA1168" s="77">
        <v>400</v>
      </c>
      <c r="AB1168" s="76" t="s">
        <v>50</v>
      </c>
      <c r="AC1168" s="77" t="s">
        <v>36</v>
      </c>
      <c r="AD1168" s="77" t="s">
        <v>36</v>
      </c>
      <c r="AE1168" s="77">
        <v>6</v>
      </c>
      <c r="AF1168" s="78" t="s">
        <v>39</v>
      </c>
      <c r="AG1168" s="72"/>
      <c r="AH1168" s="77">
        <v>4328558</v>
      </c>
      <c r="AI1168" s="76" t="s">
        <v>52</v>
      </c>
      <c r="AJ1168" s="76" t="s">
        <v>36</v>
      </c>
      <c r="AK1168" t="str">
        <f>_xlfn.CONCAT(PlayerList[[#This Row],[First Name]]," ",PlayerList[[#This Row],[Surname]])</f>
        <v>Audrey Li Hou</v>
      </c>
      <c r="AM1168" s="71">
        <f>PlayerList[[#This Row],[Code]]*1</f>
        <v>20790</v>
      </c>
      <c r="AN1168" s="71" t="str">
        <f>VLOOKUP(PlayerList[[#This Row],[NZCF ID]],$AP$2:$AQ$3850,2,FALSE)</f>
        <v>F</v>
      </c>
      <c r="AP1168" s="71">
        <v>18285</v>
      </c>
      <c r="AQ1168" s="71" t="s">
        <v>29</v>
      </c>
    </row>
    <row r="1169" spans="13:43" x14ac:dyDescent="0.3">
      <c r="M1169" s="75">
        <v>21131</v>
      </c>
      <c r="N1169" s="72" t="s">
        <v>1632</v>
      </c>
      <c r="O1169" s="72" t="s">
        <v>1634</v>
      </c>
      <c r="P1169" s="73" t="s">
        <v>33</v>
      </c>
      <c r="Q1169" s="74">
        <v>2017</v>
      </c>
      <c r="R1169" s="73" t="s">
        <v>135</v>
      </c>
      <c r="S1169" s="72"/>
      <c r="T1169" s="77" t="s">
        <v>34</v>
      </c>
      <c r="U1169" s="76" t="s">
        <v>35</v>
      </c>
      <c r="V1169" s="77" t="s">
        <v>36</v>
      </c>
      <c r="W1169" s="77" t="s">
        <v>36</v>
      </c>
      <c r="X1169" s="77" t="s">
        <v>37</v>
      </c>
      <c r="Y1169" s="78" t="s">
        <v>38</v>
      </c>
      <c r="Z1169" s="72"/>
      <c r="AA1169" s="77">
        <v>400</v>
      </c>
      <c r="AB1169" s="76" t="s">
        <v>50</v>
      </c>
      <c r="AC1169" s="77" t="s">
        <v>36</v>
      </c>
      <c r="AD1169" s="77" t="s">
        <v>36</v>
      </c>
      <c r="AE1169" s="77">
        <v>6</v>
      </c>
      <c r="AF1169" s="78" t="s">
        <v>173</v>
      </c>
      <c r="AG1169" s="72"/>
      <c r="AH1169" s="77" t="s">
        <v>69</v>
      </c>
      <c r="AI1169" s="76" t="s">
        <v>52</v>
      </c>
      <c r="AJ1169" s="76" t="s">
        <v>36</v>
      </c>
      <c r="AK1169" t="str">
        <f>_xlfn.CONCAT(PlayerList[[#This Row],[First Name]]," ",PlayerList[[#This Row],[Surname]])</f>
        <v>Helton Hou</v>
      </c>
      <c r="AM1169" s="71">
        <f>PlayerList[[#This Row],[Code]]*1</f>
        <v>21131</v>
      </c>
      <c r="AN1169" s="71" t="str">
        <f>VLOOKUP(PlayerList[[#This Row],[NZCF ID]],$AP$2:$AQ$3850,2,FALSE)</f>
        <v>M</v>
      </c>
      <c r="AP1169" s="71">
        <v>20790</v>
      </c>
      <c r="AQ1169" s="71" t="s">
        <v>45</v>
      </c>
    </row>
    <row r="1170" spans="13:43" x14ac:dyDescent="0.3">
      <c r="M1170" s="75">
        <v>15723</v>
      </c>
      <c r="N1170" s="72" t="s">
        <v>1632</v>
      </c>
      <c r="O1170" s="72" t="s">
        <v>1748</v>
      </c>
      <c r="P1170" s="73" t="s">
        <v>354</v>
      </c>
      <c r="Q1170" s="74">
        <v>2001</v>
      </c>
      <c r="R1170" s="73" t="s">
        <v>35</v>
      </c>
      <c r="S1170" s="72"/>
      <c r="T1170" s="77">
        <v>1373</v>
      </c>
      <c r="U1170" s="76" t="s">
        <v>35</v>
      </c>
      <c r="V1170" s="77" t="s">
        <v>36</v>
      </c>
      <c r="W1170" s="77" t="s">
        <v>36</v>
      </c>
      <c r="X1170" s="77">
        <v>56</v>
      </c>
      <c r="Y1170" s="78" t="s">
        <v>1045</v>
      </c>
      <c r="Z1170" s="72"/>
      <c r="AA1170" s="77">
        <v>1126</v>
      </c>
      <c r="AB1170" s="76" t="s">
        <v>35</v>
      </c>
      <c r="AC1170" s="77" t="s">
        <v>36</v>
      </c>
      <c r="AD1170" s="77" t="s">
        <v>36</v>
      </c>
      <c r="AE1170" s="77">
        <v>38</v>
      </c>
      <c r="AF1170" s="78" t="s">
        <v>1045</v>
      </c>
      <c r="AG1170" s="72"/>
      <c r="AH1170" s="77" t="s">
        <v>69</v>
      </c>
      <c r="AI1170" s="76" t="s">
        <v>52</v>
      </c>
      <c r="AJ1170" s="76" t="s">
        <v>36</v>
      </c>
      <c r="AK1170" t="str">
        <f>_xlfn.CONCAT(PlayerList[[#This Row],[First Name]]," ",PlayerList[[#This Row],[Surname]])</f>
        <v>Kevin Hou</v>
      </c>
      <c r="AM1170" s="71">
        <f>PlayerList[[#This Row],[Code]]*1</f>
        <v>15723</v>
      </c>
      <c r="AN1170" s="71" t="str">
        <f>VLOOKUP(PlayerList[[#This Row],[NZCF ID]],$AP$2:$AQ$3850,2,FALSE)</f>
        <v>M</v>
      </c>
      <c r="AP1170" s="71">
        <v>21131</v>
      </c>
      <c r="AQ1170" s="71" t="s">
        <v>29</v>
      </c>
    </row>
    <row r="1171" spans="13:43" x14ac:dyDescent="0.3">
      <c r="M1171" s="75">
        <v>18623</v>
      </c>
      <c r="N1171" s="72" t="s">
        <v>1632</v>
      </c>
      <c r="O1171" s="72" t="s">
        <v>400</v>
      </c>
      <c r="P1171" s="73" t="s">
        <v>167</v>
      </c>
      <c r="Q1171" s="74">
        <v>2011</v>
      </c>
      <c r="R1171" s="73" t="s">
        <v>135</v>
      </c>
      <c r="S1171" s="72"/>
      <c r="T1171" s="77" t="s">
        <v>34</v>
      </c>
      <c r="U1171" s="76" t="s">
        <v>35</v>
      </c>
      <c r="V1171" s="77" t="s">
        <v>36</v>
      </c>
      <c r="W1171" s="77" t="s">
        <v>36</v>
      </c>
      <c r="X1171" s="77" t="s">
        <v>37</v>
      </c>
      <c r="Y1171" s="78" t="s">
        <v>38</v>
      </c>
      <c r="Z1171" s="72"/>
      <c r="AA1171" s="77">
        <v>1060</v>
      </c>
      <c r="AB1171" s="76" t="s">
        <v>35</v>
      </c>
      <c r="AC1171" s="77" t="s">
        <v>36</v>
      </c>
      <c r="AD1171" s="77" t="s">
        <v>36</v>
      </c>
      <c r="AE1171" s="77">
        <v>34</v>
      </c>
      <c r="AF1171" s="78" t="s">
        <v>61</v>
      </c>
      <c r="AG1171" s="72"/>
      <c r="AH1171" s="77">
        <v>4320026</v>
      </c>
      <c r="AI1171" s="76" t="s">
        <v>52</v>
      </c>
      <c r="AJ1171" s="76" t="s">
        <v>36</v>
      </c>
      <c r="AK1171" t="str">
        <f>_xlfn.CONCAT(PlayerList[[#This Row],[First Name]]," ",PlayerList[[#This Row],[Surname]])</f>
        <v>Lucas Hou</v>
      </c>
      <c r="AM1171" s="71">
        <f>PlayerList[[#This Row],[Code]]*1</f>
        <v>18623</v>
      </c>
      <c r="AN1171" s="71" t="str">
        <f>VLOOKUP(PlayerList[[#This Row],[NZCF ID]],$AP$2:$AQ$3850,2,FALSE)</f>
        <v>M</v>
      </c>
      <c r="AP1171" s="71">
        <v>15723</v>
      </c>
      <c r="AQ1171" s="71" t="s">
        <v>29</v>
      </c>
    </row>
    <row r="1172" spans="13:43" x14ac:dyDescent="0.3">
      <c r="M1172" s="75">
        <v>17176</v>
      </c>
      <c r="N1172" s="72" t="s">
        <v>1632</v>
      </c>
      <c r="O1172" s="72" t="s">
        <v>4286</v>
      </c>
      <c r="P1172" s="73" t="s">
        <v>33</v>
      </c>
      <c r="Q1172" s="74">
        <v>2009</v>
      </c>
      <c r="R1172" s="73" t="s">
        <v>135</v>
      </c>
      <c r="S1172" s="72"/>
      <c r="T1172" s="77" t="s">
        <v>34</v>
      </c>
      <c r="U1172" s="76" t="s">
        <v>35</v>
      </c>
      <c r="V1172" s="77" t="s">
        <v>36</v>
      </c>
      <c r="W1172" s="77" t="s">
        <v>36</v>
      </c>
      <c r="X1172" s="77" t="s">
        <v>37</v>
      </c>
      <c r="Y1172" s="78" t="s">
        <v>38</v>
      </c>
      <c r="Z1172" s="72"/>
      <c r="AA1172" s="77">
        <v>700</v>
      </c>
      <c r="AB1172" s="76" t="s">
        <v>35</v>
      </c>
      <c r="AC1172" s="77" t="s">
        <v>36</v>
      </c>
      <c r="AD1172" s="77" t="s">
        <v>36</v>
      </c>
      <c r="AE1172" s="77">
        <v>30</v>
      </c>
      <c r="AF1172" s="78" t="s">
        <v>212</v>
      </c>
      <c r="AG1172" s="72"/>
      <c r="AH1172" s="77">
        <v>4311728</v>
      </c>
      <c r="AI1172" s="76" t="s">
        <v>52</v>
      </c>
      <c r="AJ1172" s="76" t="s">
        <v>36</v>
      </c>
      <c r="AK1172" t="str">
        <f>_xlfn.CONCAT(PlayerList[[#This Row],[First Name]]," ",PlayerList[[#This Row],[Surname]])</f>
        <v>Mel Hou</v>
      </c>
      <c r="AM1172" s="71">
        <f>PlayerList[[#This Row],[Code]]*1</f>
        <v>17176</v>
      </c>
      <c r="AN1172" s="71" t="str">
        <f>VLOOKUP(PlayerList[[#This Row],[NZCF ID]],$AP$2:$AQ$3850,2,FALSE)</f>
        <v>M</v>
      </c>
      <c r="AP1172" s="71">
        <v>18623</v>
      </c>
      <c r="AQ1172" s="71" t="s">
        <v>29</v>
      </c>
    </row>
    <row r="1173" spans="13:43" x14ac:dyDescent="0.3">
      <c r="M1173" s="75">
        <v>17182</v>
      </c>
      <c r="N1173" s="72" t="s">
        <v>1632</v>
      </c>
      <c r="O1173" s="72" t="s">
        <v>1635</v>
      </c>
      <c r="P1173" s="73" t="s">
        <v>258</v>
      </c>
      <c r="Q1173" s="74">
        <v>2013</v>
      </c>
      <c r="R1173" s="73" t="s">
        <v>135</v>
      </c>
      <c r="S1173" s="72"/>
      <c r="T1173" s="77">
        <v>889</v>
      </c>
      <c r="U1173" s="76" t="s">
        <v>35</v>
      </c>
      <c r="V1173" s="77" t="s">
        <v>36</v>
      </c>
      <c r="W1173" s="77" t="s">
        <v>36</v>
      </c>
      <c r="X1173" s="77">
        <v>68</v>
      </c>
      <c r="Y1173" s="78" t="s">
        <v>39</v>
      </c>
      <c r="Z1173" s="72"/>
      <c r="AA1173" s="77">
        <v>668</v>
      </c>
      <c r="AB1173" s="76" t="s">
        <v>35</v>
      </c>
      <c r="AC1173" s="77" t="s">
        <v>36</v>
      </c>
      <c r="AD1173" s="77" t="s">
        <v>36</v>
      </c>
      <c r="AE1173" s="77">
        <v>29</v>
      </c>
      <c r="AF1173" s="78" t="s">
        <v>51</v>
      </c>
      <c r="AG1173" s="72"/>
      <c r="AH1173" s="77">
        <v>4311817</v>
      </c>
      <c r="AI1173" s="76" t="s">
        <v>52</v>
      </c>
      <c r="AJ1173" s="76" t="s">
        <v>36</v>
      </c>
      <c r="AK1173" t="str">
        <f>_xlfn.CONCAT(PlayerList[[#This Row],[First Name]]," ",PlayerList[[#This Row],[Surname]])</f>
        <v>Shuxin Sandra Hou</v>
      </c>
      <c r="AM1173" s="71">
        <f>PlayerList[[#This Row],[Code]]*1</f>
        <v>17182</v>
      </c>
      <c r="AN1173" s="71" t="str">
        <f>VLOOKUP(PlayerList[[#This Row],[NZCF ID]],$AP$2:$AQ$3850,2,FALSE)</f>
        <v>F</v>
      </c>
      <c r="AP1173" s="71">
        <v>17176</v>
      </c>
      <c r="AQ1173" s="71" t="s">
        <v>29</v>
      </c>
    </row>
    <row r="1174" spans="13:43" x14ac:dyDescent="0.3">
      <c r="M1174" s="75">
        <v>17795</v>
      </c>
      <c r="N1174" s="72" t="s">
        <v>1636</v>
      </c>
      <c r="O1174" s="72" t="s">
        <v>414</v>
      </c>
      <c r="P1174" s="73" t="s">
        <v>33</v>
      </c>
      <c r="Q1174" s="74">
        <v>1997</v>
      </c>
      <c r="R1174" s="73" t="s">
        <v>35</v>
      </c>
      <c r="S1174" s="72"/>
      <c r="T1174" s="77" t="s">
        <v>34</v>
      </c>
      <c r="U1174" s="76" t="s">
        <v>35</v>
      </c>
      <c r="V1174" s="77" t="s">
        <v>36</v>
      </c>
      <c r="W1174" s="77" t="s">
        <v>36</v>
      </c>
      <c r="X1174" s="77" t="s">
        <v>37</v>
      </c>
      <c r="Y1174" s="78" t="s">
        <v>38</v>
      </c>
      <c r="Z1174" s="72"/>
      <c r="AA1174" s="77">
        <v>999</v>
      </c>
      <c r="AB1174" s="76" t="s">
        <v>50</v>
      </c>
      <c r="AC1174" s="77" t="s">
        <v>36</v>
      </c>
      <c r="AD1174" s="77" t="s">
        <v>36</v>
      </c>
      <c r="AE1174" s="77">
        <v>12</v>
      </c>
      <c r="AF1174" s="78" t="s">
        <v>173</v>
      </c>
      <c r="AG1174" s="72"/>
      <c r="AH1174" s="77">
        <v>4321332</v>
      </c>
      <c r="AI1174" s="76" t="s">
        <v>52</v>
      </c>
      <c r="AJ1174" s="76" t="s">
        <v>36</v>
      </c>
      <c r="AK1174" t="str">
        <f>_xlfn.CONCAT(PlayerList[[#This Row],[First Name]]," ",PlayerList[[#This Row],[Surname]])</f>
        <v>Christian Houghton</v>
      </c>
      <c r="AM1174" s="71">
        <f>PlayerList[[#This Row],[Code]]*1</f>
        <v>17795</v>
      </c>
      <c r="AN1174" s="71" t="str">
        <f>VLOOKUP(PlayerList[[#This Row],[NZCF ID]],$AP$2:$AQ$3850,2,FALSE)</f>
        <v>M</v>
      </c>
      <c r="AP1174" s="71">
        <v>17182</v>
      </c>
      <c r="AQ1174" s="71" t="s">
        <v>45</v>
      </c>
    </row>
    <row r="1175" spans="13:43" x14ac:dyDescent="0.3">
      <c r="M1175" s="75">
        <v>19164</v>
      </c>
      <c r="N1175" s="72" t="s">
        <v>1637</v>
      </c>
      <c r="O1175" s="72" t="s">
        <v>1638</v>
      </c>
      <c r="P1175" s="73" t="s">
        <v>33</v>
      </c>
      <c r="Q1175" s="74">
        <v>1981</v>
      </c>
      <c r="R1175" s="73" t="s">
        <v>35</v>
      </c>
      <c r="S1175" s="72"/>
      <c r="T1175" s="77" t="s">
        <v>34</v>
      </c>
      <c r="U1175" s="76" t="s">
        <v>35</v>
      </c>
      <c r="V1175" s="77" t="s">
        <v>36</v>
      </c>
      <c r="W1175" s="77" t="s">
        <v>36</v>
      </c>
      <c r="X1175" s="77" t="s">
        <v>37</v>
      </c>
      <c r="Y1175" s="78" t="s">
        <v>38</v>
      </c>
      <c r="Z1175" s="72"/>
      <c r="AA1175" s="77">
        <v>1407</v>
      </c>
      <c r="AB1175" s="76" t="s">
        <v>50</v>
      </c>
      <c r="AC1175" s="77" t="s">
        <v>36</v>
      </c>
      <c r="AD1175" s="77" t="s">
        <v>36</v>
      </c>
      <c r="AE1175" s="77">
        <v>12</v>
      </c>
      <c r="AF1175" s="78" t="s">
        <v>75</v>
      </c>
      <c r="AG1175" s="72"/>
      <c r="AH1175" s="77">
        <v>110105420</v>
      </c>
      <c r="AI1175" s="76" t="s">
        <v>268</v>
      </c>
      <c r="AJ1175" s="76" t="s">
        <v>36</v>
      </c>
      <c r="AK1175" t="str">
        <f>_xlfn.CONCAT(PlayerList[[#This Row],[First Name]]," ",PlayerList[[#This Row],[Surname]])</f>
        <v>Jeremy P Houltham</v>
      </c>
      <c r="AM1175" s="71">
        <f>PlayerList[[#This Row],[Code]]*1</f>
        <v>19164</v>
      </c>
      <c r="AN1175" s="71" t="str">
        <f>VLOOKUP(PlayerList[[#This Row],[NZCF ID]],$AP$2:$AQ$3850,2,FALSE)</f>
        <v>M</v>
      </c>
      <c r="AP1175" s="71">
        <v>17795</v>
      </c>
      <c r="AQ1175" s="71" t="s">
        <v>29</v>
      </c>
    </row>
    <row r="1176" spans="13:43" x14ac:dyDescent="0.3">
      <c r="M1176" s="75">
        <v>18148</v>
      </c>
      <c r="N1176" s="72" t="s">
        <v>1639</v>
      </c>
      <c r="O1176" s="72" t="s">
        <v>208</v>
      </c>
      <c r="P1176" s="73" t="s">
        <v>83</v>
      </c>
      <c r="Q1176" s="74">
        <v>2010</v>
      </c>
      <c r="R1176" s="73" t="s">
        <v>135</v>
      </c>
      <c r="S1176" s="72"/>
      <c r="T1176" s="77">
        <v>1466</v>
      </c>
      <c r="U1176" s="76" t="s">
        <v>35</v>
      </c>
      <c r="V1176" s="77" t="s">
        <v>36</v>
      </c>
      <c r="W1176" s="77" t="s">
        <v>36</v>
      </c>
      <c r="X1176" s="77">
        <v>26</v>
      </c>
      <c r="Y1176" s="78" t="s">
        <v>154</v>
      </c>
      <c r="Z1176" s="72"/>
      <c r="AA1176" s="77">
        <v>1440</v>
      </c>
      <c r="AB1176" s="76" t="s">
        <v>50</v>
      </c>
      <c r="AC1176" s="77" t="s">
        <v>36</v>
      </c>
      <c r="AD1176" s="77" t="s">
        <v>36</v>
      </c>
      <c r="AE1176" s="77">
        <v>8</v>
      </c>
      <c r="AF1176" s="78" t="s">
        <v>154</v>
      </c>
      <c r="AG1176" s="72"/>
      <c r="AH1176" s="77">
        <v>4317386</v>
      </c>
      <c r="AI1176" s="76" t="s">
        <v>52</v>
      </c>
      <c r="AJ1176" s="76" t="s">
        <v>36</v>
      </c>
      <c r="AK1176" t="str">
        <f>_xlfn.CONCAT(PlayerList[[#This Row],[First Name]]," ",PlayerList[[#This Row],[Surname]])</f>
        <v>Alexander Howe</v>
      </c>
      <c r="AM1176" s="71">
        <f>PlayerList[[#This Row],[Code]]*1</f>
        <v>18148</v>
      </c>
      <c r="AN1176" s="71" t="str">
        <f>VLOOKUP(PlayerList[[#This Row],[NZCF ID]],$AP$2:$AQ$3850,2,FALSE)</f>
        <v>M</v>
      </c>
      <c r="AP1176" s="71">
        <v>19164</v>
      </c>
      <c r="AQ1176" s="71" t="s">
        <v>29</v>
      </c>
    </row>
    <row r="1177" spans="13:43" x14ac:dyDescent="0.3">
      <c r="M1177" s="75">
        <v>15188</v>
      </c>
      <c r="N1177" s="72" t="s">
        <v>1640</v>
      </c>
      <c r="O1177" s="72" t="s">
        <v>901</v>
      </c>
      <c r="P1177" s="73" t="s">
        <v>33</v>
      </c>
      <c r="Q1177" s="74">
        <v>1997</v>
      </c>
      <c r="R1177" s="73" t="s">
        <v>35</v>
      </c>
      <c r="S1177" s="72"/>
      <c r="T1177" s="77" t="s">
        <v>34</v>
      </c>
      <c r="U1177" s="76" t="s">
        <v>35</v>
      </c>
      <c r="V1177" s="77" t="s">
        <v>36</v>
      </c>
      <c r="W1177" s="77" t="s">
        <v>36</v>
      </c>
      <c r="X1177" s="77" t="s">
        <v>37</v>
      </c>
      <c r="Y1177" s="78" t="s">
        <v>38</v>
      </c>
      <c r="Z1177" s="72"/>
      <c r="AA1177" s="77">
        <v>1299</v>
      </c>
      <c r="AB1177" s="76" t="s">
        <v>50</v>
      </c>
      <c r="AC1177" s="77">
        <v>1</v>
      </c>
      <c r="AD1177" s="77">
        <v>6</v>
      </c>
      <c r="AE1177" s="77">
        <v>12</v>
      </c>
      <c r="AF1177" s="78" t="s">
        <v>4167</v>
      </c>
      <c r="AG1177" s="72"/>
      <c r="AH1177" s="77">
        <v>11014585</v>
      </c>
      <c r="AI1177" s="76" t="s">
        <v>52</v>
      </c>
      <c r="AJ1177" s="76" t="s">
        <v>36</v>
      </c>
      <c r="AK1177" t="str">
        <f>_xlfn.CONCAT(PlayerList[[#This Row],[First Name]]," ",PlayerList[[#This Row],[Surname]])</f>
        <v>Neil Howell</v>
      </c>
      <c r="AM1177" s="71">
        <f>PlayerList[[#This Row],[Code]]*1</f>
        <v>15188</v>
      </c>
      <c r="AN1177" s="71" t="str">
        <f>VLOOKUP(PlayerList[[#This Row],[NZCF ID]],$AP$2:$AQ$3850,2,FALSE)</f>
        <v>M</v>
      </c>
      <c r="AP1177" s="71">
        <v>18148</v>
      </c>
      <c r="AQ1177" s="71" t="s">
        <v>29</v>
      </c>
    </row>
    <row r="1178" spans="13:43" x14ac:dyDescent="0.3">
      <c r="M1178" s="75">
        <v>20865</v>
      </c>
      <c r="N1178" s="72" t="s">
        <v>1641</v>
      </c>
      <c r="O1178" s="72" t="s">
        <v>1366</v>
      </c>
      <c r="P1178" s="73" t="s">
        <v>161</v>
      </c>
      <c r="Q1178" s="74">
        <v>2009</v>
      </c>
      <c r="R1178" s="73" t="s">
        <v>135</v>
      </c>
      <c r="S1178" s="72"/>
      <c r="T1178" s="77" t="s">
        <v>34</v>
      </c>
      <c r="U1178" s="76" t="s">
        <v>35</v>
      </c>
      <c r="V1178" s="77" t="s">
        <v>36</v>
      </c>
      <c r="W1178" s="77" t="s">
        <v>36</v>
      </c>
      <c r="X1178" s="77" t="s">
        <v>37</v>
      </c>
      <c r="Y1178" s="78" t="s">
        <v>38</v>
      </c>
      <c r="Z1178" s="72"/>
      <c r="AA1178" s="77">
        <v>1103</v>
      </c>
      <c r="AB1178" s="76" t="s">
        <v>50</v>
      </c>
      <c r="AC1178" s="77" t="s">
        <v>36</v>
      </c>
      <c r="AD1178" s="77" t="s">
        <v>36</v>
      </c>
      <c r="AE1178" s="77">
        <v>12</v>
      </c>
      <c r="AF1178" s="78" t="s">
        <v>60</v>
      </c>
      <c r="AG1178" s="72"/>
      <c r="AH1178" s="77" t="s">
        <v>69</v>
      </c>
      <c r="AI1178" s="76" t="s">
        <v>52</v>
      </c>
      <c r="AJ1178" s="76" t="s">
        <v>36</v>
      </c>
      <c r="AK1178" t="str">
        <f>_xlfn.CONCAT(PlayerList[[#This Row],[First Name]]," ",PlayerList[[#This Row],[Surname]])</f>
        <v>Gerald Hsiao</v>
      </c>
      <c r="AM1178" s="71">
        <f>PlayerList[[#This Row],[Code]]*1</f>
        <v>20865</v>
      </c>
      <c r="AN1178" s="71" t="str">
        <f>VLOOKUP(PlayerList[[#This Row],[NZCF ID]],$AP$2:$AQ$3850,2,FALSE)</f>
        <v>M</v>
      </c>
      <c r="AP1178" s="71">
        <v>15188</v>
      </c>
      <c r="AQ1178" s="71" t="s">
        <v>29</v>
      </c>
    </row>
    <row r="1179" spans="13:43" x14ac:dyDescent="0.3">
      <c r="M1179" s="75">
        <v>20805</v>
      </c>
      <c r="N1179" s="72" t="s">
        <v>1642</v>
      </c>
      <c r="O1179" s="72" t="s">
        <v>674</v>
      </c>
      <c r="P1179" s="73" t="s">
        <v>335</v>
      </c>
      <c r="Q1179" s="74">
        <v>2014</v>
      </c>
      <c r="R1179" s="73" t="s">
        <v>135</v>
      </c>
      <c r="S1179" s="72"/>
      <c r="T1179" s="77">
        <v>1196</v>
      </c>
      <c r="U1179" s="76" t="s">
        <v>35</v>
      </c>
      <c r="V1179" s="77">
        <v>2</v>
      </c>
      <c r="W1179" s="77">
        <v>8</v>
      </c>
      <c r="X1179" s="77">
        <v>42</v>
      </c>
      <c r="Y1179" s="78" t="s">
        <v>4167</v>
      </c>
      <c r="Z1179" s="72"/>
      <c r="AA1179" s="77">
        <v>1065</v>
      </c>
      <c r="AB1179" s="76" t="s">
        <v>50</v>
      </c>
      <c r="AC1179" s="77">
        <v>1</v>
      </c>
      <c r="AD1179" s="77">
        <v>6</v>
      </c>
      <c r="AE1179" s="77">
        <v>19</v>
      </c>
      <c r="AF1179" s="78" t="s">
        <v>4167</v>
      </c>
      <c r="AG1179" s="72"/>
      <c r="AH1179" s="77">
        <v>4331818</v>
      </c>
      <c r="AI1179" s="76" t="s">
        <v>52</v>
      </c>
      <c r="AJ1179" s="76" t="s">
        <v>36</v>
      </c>
      <c r="AK1179" t="str">
        <f>_xlfn.CONCAT(PlayerList[[#This Row],[First Name]]," ",PlayerList[[#This Row],[Surname]])</f>
        <v>Jayden Hsu</v>
      </c>
      <c r="AM1179" s="71">
        <f>PlayerList[[#This Row],[Code]]*1</f>
        <v>20805</v>
      </c>
      <c r="AN1179" s="71" t="str">
        <f>VLOOKUP(PlayerList[[#This Row],[NZCF ID]],$AP$2:$AQ$3850,2,FALSE)</f>
        <v>M</v>
      </c>
      <c r="AP1179" s="71">
        <v>20865</v>
      </c>
      <c r="AQ1179" s="71" t="s">
        <v>29</v>
      </c>
    </row>
    <row r="1180" spans="13:43" x14ac:dyDescent="0.3">
      <c r="M1180" s="75">
        <v>17521</v>
      </c>
      <c r="N1180" s="72" t="s">
        <v>1643</v>
      </c>
      <c r="O1180" s="72" t="s">
        <v>1589</v>
      </c>
      <c r="P1180" s="73" t="s">
        <v>258</v>
      </c>
      <c r="Q1180" s="74">
        <v>2012</v>
      </c>
      <c r="R1180" s="73" t="s">
        <v>135</v>
      </c>
      <c r="S1180" s="72"/>
      <c r="T1180" s="77" t="s">
        <v>34</v>
      </c>
      <c r="U1180" s="76" t="s">
        <v>35</v>
      </c>
      <c r="V1180" s="77" t="s">
        <v>36</v>
      </c>
      <c r="W1180" s="77" t="s">
        <v>36</v>
      </c>
      <c r="X1180" s="77" t="s">
        <v>37</v>
      </c>
      <c r="Y1180" s="78" t="s">
        <v>38</v>
      </c>
      <c r="Z1180" s="72"/>
      <c r="AA1180" s="77">
        <v>827</v>
      </c>
      <c r="AB1180" s="76" t="s">
        <v>35</v>
      </c>
      <c r="AC1180" s="77">
        <v>1</v>
      </c>
      <c r="AD1180" s="77">
        <v>6</v>
      </c>
      <c r="AE1180" s="77">
        <v>276</v>
      </c>
      <c r="AF1180" s="78" t="s">
        <v>4167</v>
      </c>
      <c r="AG1180" s="72"/>
      <c r="AH1180" s="77">
        <v>4313763</v>
      </c>
      <c r="AI1180" s="76" t="s">
        <v>52</v>
      </c>
      <c r="AJ1180" s="76" t="s">
        <v>36</v>
      </c>
      <c r="AK1180" t="str">
        <f>_xlfn.CONCAT(PlayerList[[#This Row],[First Name]]," ",PlayerList[[#This Row],[Surname]])</f>
        <v>Andy Hu</v>
      </c>
      <c r="AM1180" s="71">
        <f>PlayerList[[#This Row],[Code]]*1</f>
        <v>17521</v>
      </c>
      <c r="AN1180" s="71" t="str">
        <f>VLOOKUP(PlayerList[[#This Row],[NZCF ID]],$AP$2:$AQ$3850,2,FALSE)</f>
        <v>M</v>
      </c>
      <c r="AP1180" s="71">
        <v>20805</v>
      </c>
      <c r="AQ1180" s="71" t="s">
        <v>29</v>
      </c>
    </row>
    <row r="1181" spans="13:43" x14ac:dyDescent="0.3">
      <c r="M1181" s="75">
        <v>16589</v>
      </c>
      <c r="N1181" s="72" t="s">
        <v>1643</v>
      </c>
      <c r="O1181" s="72" t="s">
        <v>277</v>
      </c>
      <c r="P1181" s="73" t="s">
        <v>74</v>
      </c>
      <c r="Q1181" s="74">
        <v>2009</v>
      </c>
      <c r="R1181" s="73" t="s">
        <v>135</v>
      </c>
      <c r="S1181" s="72"/>
      <c r="T1181" s="77">
        <v>1080</v>
      </c>
      <c r="U1181" s="76" t="s">
        <v>50</v>
      </c>
      <c r="V1181" s="77" t="s">
        <v>36</v>
      </c>
      <c r="W1181" s="77" t="s">
        <v>36</v>
      </c>
      <c r="X1181" s="77">
        <v>15</v>
      </c>
      <c r="Y1181" s="78" t="s">
        <v>105</v>
      </c>
      <c r="Z1181" s="72"/>
      <c r="AA1181" s="77">
        <v>899</v>
      </c>
      <c r="AB1181" s="76" t="s">
        <v>35</v>
      </c>
      <c r="AC1181" s="77" t="s">
        <v>36</v>
      </c>
      <c r="AD1181" s="77" t="s">
        <v>36</v>
      </c>
      <c r="AE1181" s="77">
        <v>219</v>
      </c>
      <c r="AF1181" s="78" t="s">
        <v>90</v>
      </c>
      <c r="AG1181" s="72"/>
      <c r="AH1181" s="77">
        <v>4310616</v>
      </c>
      <c r="AI1181" s="76" t="s">
        <v>52</v>
      </c>
      <c r="AJ1181" s="76" t="s">
        <v>36</v>
      </c>
      <c r="AK1181" t="str">
        <f>_xlfn.CONCAT(PlayerList[[#This Row],[First Name]]," ",PlayerList[[#This Row],[Surname]])</f>
        <v>Anthony Hu</v>
      </c>
      <c r="AM1181" s="71">
        <f>PlayerList[[#This Row],[Code]]*1</f>
        <v>16589</v>
      </c>
      <c r="AN1181" s="71" t="str">
        <f>VLOOKUP(PlayerList[[#This Row],[NZCF ID]],$AP$2:$AQ$3850,2,FALSE)</f>
        <v>M</v>
      </c>
      <c r="AP1181" s="71">
        <v>17521</v>
      </c>
      <c r="AQ1181" s="71" t="s">
        <v>29</v>
      </c>
    </row>
    <row r="1182" spans="13:43" x14ac:dyDescent="0.3">
      <c r="M1182" s="75">
        <v>22841</v>
      </c>
      <c r="N1182" s="72" t="s">
        <v>1643</v>
      </c>
      <c r="O1182" s="72" t="s">
        <v>4287</v>
      </c>
      <c r="P1182" s="73" t="s">
        <v>33</v>
      </c>
      <c r="Q1182" s="74">
        <v>2012</v>
      </c>
      <c r="R1182" s="73" t="s">
        <v>135</v>
      </c>
      <c r="S1182" s="72"/>
      <c r="T1182" s="77">
        <v>716</v>
      </c>
      <c r="U1182" s="76" t="s">
        <v>50</v>
      </c>
      <c r="V1182" s="77">
        <v>1</v>
      </c>
      <c r="W1182" s="77">
        <v>5</v>
      </c>
      <c r="X1182" s="77">
        <v>5</v>
      </c>
      <c r="Y1182" s="78" t="s">
        <v>4167</v>
      </c>
      <c r="Z1182" s="72"/>
      <c r="AA1182" s="77">
        <v>493</v>
      </c>
      <c r="AB1182" s="76" t="s">
        <v>50</v>
      </c>
      <c r="AC1182" s="77">
        <v>1</v>
      </c>
      <c r="AD1182" s="77">
        <v>5</v>
      </c>
      <c r="AE1182" s="77">
        <v>5</v>
      </c>
      <c r="AF1182" s="78" t="s">
        <v>4167</v>
      </c>
      <c r="AG1182" s="72"/>
      <c r="AH1182" s="77">
        <v>4332610</v>
      </c>
      <c r="AI1182" s="76" t="s">
        <v>52</v>
      </c>
      <c r="AJ1182" s="76" t="s">
        <v>36</v>
      </c>
      <c r="AK1182" t="str">
        <f>_xlfn.CONCAT(PlayerList[[#This Row],[First Name]]," ",PlayerList[[#This Row],[Surname]])</f>
        <v>Ashley Shi Yue Hu</v>
      </c>
      <c r="AM1182" s="71">
        <f>PlayerList[[#This Row],[Code]]*1</f>
        <v>22841</v>
      </c>
      <c r="AN1182" s="71" t="str">
        <f>VLOOKUP(PlayerList[[#This Row],[NZCF ID]],$AP$2:$AQ$3850,2,FALSE)</f>
        <v>F</v>
      </c>
      <c r="AP1182" s="71">
        <v>16589</v>
      </c>
      <c r="AQ1182" s="71" t="s">
        <v>29</v>
      </c>
    </row>
    <row r="1183" spans="13:43" x14ac:dyDescent="0.3">
      <c r="M1183" s="75">
        <v>16512</v>
      </c>
      <c r="N1183" s="72" t="s">
        <v>1643</v>
      </c>
      <c r="O1183" s="72" t="s">
        <v>421</v>
      </c>
      <c r="P1183" s="73" t="s">
        <v>354</v>
      </c>
      <c r="Q1183" s="74">
        <v>2009</v>
      </c>
      <c r="R1183" s="73" t="s">
        <v>135</v>
      </c>
      <c r="S1183" s="72"/>
      <c r="T1183" s="77">
        <v>977</v>
      </c>
      <c r="U1183" s="76" t="s">
        <v>50</v>
      </c>
      <c r="V1183" s="77" t="s">
        <v>36</v>
      </c>
      <c r="W1183" s="77" t="s">
        <v>36</v>
      </c>
      <c r="X1183" s="77">
        <v>7</v>
      </c>
      <c r="Y1183" s="78" t="s">
        <v>75</v>
      </c>
      <c r="Z1183" s="72"/>
      <c r="AA1183" s="77">
        <v>942</v>
      </c>
      <c r="AB1183" s="76" t="s">
        <v>50</v>
      </c>
      <c r="AC1183" s="77" t="s">
        <v>36</v>
      </c>
      <c r="AD1183" s="77" t="s">
        <v>36</v>
      </c>
      <c r="AE1183" s="77">
        <v>8</v>
      </c>
      <c r="AF1183" s="78" t="s">
        <v>96</v>
      </c>
      <c r="AG1183" s="72"/>
      <c r="AH1183" s="77">
        <v>4308875</v>
      </c>
      <c r="AI1183" s="76" t="s">
        <v>52</v>
      </c>
      <c r="AJ1183" s="76" t="s">
        <v>36</v>
      </c>
      <c r="AK1183" t="str">
        <f>_xlfn.CONCAT(PlayerList[[#This Row],[First Name]]," ",PlayerList[[#This Row],[Surname]])</f>
        <v>Daniel Hu</v>
      </c>
      <c r="AM1183" s="71">
        <f>PlayerList[[#This Row],[Code]]*1</f>
        <v>16512</v>
      </c>
      <c r="AN1183" s="71" t="str">
        <f>VLOOKUP(PlayerList[[#This Row],[NZCF ID]],$AP$2:$AQ$3850,2,FALSE)</f>
        <v>M</v>
      </c>
      <c r="AP1183" s="71">
        <v>22841</v>
      </c>
      <c r="AQ1183" s="71" t="s">
        <v>45</v>
      </c>
    </row>
    <row r="1184" spans="13:43" x14ac:dyDescent="0.3">
      <c r="M1184" s="75">
        <v>15747</v>
      </c>
      <c r="N1184" s="72" t="s">
        <v>1643</v>
      </c>
      <c r="O1184" s="72" t="s">
        <v>4288</v>
      </c>
      <c r="P1184" s="73" t="s">
        <v>74</v>
      </c>
      <c r="Q1184" s="74">
        <v>2004</v>
      </c>
      <c r="R1184" s="73" t="s">
        <v>35</v>
      </c>
      <c r="S1184" s="72"/>
      <c r="T1184" s="77">
        <v>1091</v>
      </c>
      <c r="U1184" s="76" t="s">
        <v>35</v>
      </c>
      <c r="V1184" s="77" t="s">
        <v>36</v>
      </c>
      <c r="W1184" s="77" t="s">
        <v>36</v>
      </c>
      <c r="X1184" s="77">
        <v>140</v>
      </c>
      <c r="Y1184" s="78" t="s">
        <v>673</v>
      </c>
      <c r="Z1184" s="72"/>
      <c r="AA1184" s="77">
        <v>941</v>
      </c>
      <c r="AB1184" s="76" t="s">
        <v>35</v>
      </c>
      <c r="AC1184" s="77" t="s">
        <v>36</v>
      </c>
      <c r="AD1184" s="77" t="s">
        <v>36</v>
      </c>
      <c r="AE1184" s="77">
        <v>95</v>
      </c>
      <c r="AF1184" s="78" t="s">
        <v>2121</v>
      </c>
      <c r="AG1184" s="72"/>
      <c r="AH1184" s="77">
        <v>4304942</v>
      </c>
      <c r="AI1184" s="76" t="s">
        <v>52</v>
      </c>
      <c r="AJ1184" s="76" t="s">
        <v>36</v>
      </c>
      <c r="AK1184" t="str">
        <f>_xlfn.CONCAT(PlayerList[[#This Row],[First Name]]," ",PlayerList[[#This Row],[Surname]])</f>
        <v>Erica Yue Hu</v>
      </c>
      <c r="AM1184" s="71">
        <f>PlayerList[[#This Row],[Code]]*1</f>
        <v>15747</v>
      </c>
      <c r="AN1184" s="71" t="str">
        <f>VLOOKUP(PlayerList[[#This Row],[NZCF ID]],$AP$2:$AQ$3850,2,FALSE)</f>
        <v>F</v>
      </c>
      <c r="AP1184" s="71">
        <v>16512</v>
      </c>
      <c r="AQ1184" s="71" t="s">
        <v>29</v>
      </c>
    </row>
    <row r="1185" spans="13:43" x14ac:dyDescent="0.3">
      <c r="M1185" s="75">
        <v>19410</v>
      </c>
      <c r="N1185" s="72" t="s">
        <v>1643</v>
      </c>
      <c r="O1185" s="72" t="s">
        <v>197</v>
      </c>
      <c r="P1185" s="73" t="s">
        <v>33</v>
      </c>
      <c r="Q1185" s="74">
        <v>2012</v>
      </c>
      <c r="R1185" s="73" t="s">
        <v>135</v>
      </c>
      <c r="S1185" s="72"/>
      <c r="T1185" s="77" t="s">
        <v>34</v>
      </c>
      <c r="U1185" s="76" t="s">
        <v>35</v>
      </c>
      <c r="V1185" s="77" t="s">
        <v>36</v>
      </c>
      <c r="W1185" s="77" t="s">
        <v>36</v>
      </c>
      <c r="X1185" s="77" t="s">
        <v>37</v>
      </c>
      <c r="Y1185" s="78" t="s">
        <v>38</v>
      </c>
      <c r="Z1185" s="72"/>
      <c r="AA1185" s="77">
        <v>623</v>
      </c>
      <c r="AB1185" s="76" t="s">
        <v>50</v>
      </c>
      <c r="AC1185" s="77" t="s">
        <v>36</v>
      </c>
      <c r="AD1185" s="77" t="s">
        <v>36</v>
      </c>
      <c r="AE1185" s="77">
        <v>7</v>
      </c>
      <c r="AF1185" s="78" t="s">
        <v>96</v>
      </c>
      <c r="AG1185" s="72"/>
      <c r="AH1185" s="77" t="s">
        <v>69</v>
      </c>
      <c r="AI1185" s="76" t="s">
        <v>52</v>
      </c>
      <c r="AJ1185" s="76" t="s">
        <v>36</v>
      </c>
      <c r="AK1185" t="str">
        <f>_xlfn.CONCAT(PlayerList[[#This Row],[First Name]]," ",PlayerList[[#This Row],[Surname]])</f>
        <v>Ethan Hu</v>
      </c>
      <c r="AM1185" s="71">
        <f>PlayerList[[#This Row],[Code]]*1</f>
        <v>19410</v>
      </c>
      <c r="AN1185" s="71" t="str">
        <f>VLOOKUP(PlayerList[[#This Row],[NZCF ID]],$AP$2:$AQ$3850,2,FALSE)</f>
        <v>M</v>
      </c>
      <c r="AP1185" s="71">
        <v>15747</v>
      </c>
      <c r="AQ1185" s="71" t="s">
        <v>45</v>
      </c>
    </row>
    <row r="1186" spans="13:43" x14ac:dyDescent="0.3">
      <c r="M1186" s="75">
        <v>19929</v>
      </c>
      <c r="N1186" s="72" t="s">
        <v>1643</v>
      </c>
      <c r="O1186" s="72" t="s">
        <v>690</v>
      </c>
      <c r="P1186" s="73" t="s">
        <v>161</v>
      </c>
      <c r="Q1186" s="74">
        <v>2010</v>
      </c>
      <c r="R1186" s="73" t="s">
        <v>135</v>
      </c>
      <c r="S1186" s="72"/>
      <c r="T1186" s="77" t="s">
        <v>34</v>
      </c>
      <c r="U1186" s="76" t="s">
        <v>35</v>
      </c>
      <c r="V1186" s="77" t="s">
        <v>36</v>
      </c>
      <c r="W1186" s="77" t="s">
        <v>36</v>
      </c>
      <c r="X1186" s="77" t="s">
        <v>37</v>
      </c>
      <c r="Y1186" s="78" t="s">
        <v>38</v>
      </c>
      <c r="Z1186" s="72"/>
      <c r="AA1186" s="77">
        <v>1273</v>
      </c>
      <c r="AB1186" s="76" t="s">
        <v>50</v>
      </c>
      <c r="AC1186" s="77" t="s">
        <v>36</v>
      </c>
      <c r="AD1186" s="77" t="s">
        <v>36</v>
      </c>
      <c r="AE1186" s="77">
        <v>5</v>
      </c>
      <c r="AF1186" s="78" t="s">
        <v>281</v>
      </c>
      <c r="AG1186" s="72"/>
      <c r="AH1186" s="77" t="s">
        <v>69</v>
      </c>
      <c r="AI1186" s="76" t="s">
        <v>52</v>
      </c>
      <c r="AJ1186" s="76" t="s">
        <v>36</v>
      </c>
      <c r="AK1186" t="str">
        <f>_xlfn.CONCAT(PlayerList[[#This Row],[First Name]]," ",PlayerList[[#This Row],[Surname]])</f>
        <v>Gordon Hu</v>
      </c>
      <c r="AM1186" s="71">
        <f>PlayerList[[#This Row],[Code]]*1</f>
        <v>19929</v>
      </c>
      <c r="AN1186" s="71" t="str">
        <f>VLOOKUP(PlayerList[[#This Row],[NZCF ID]],$AP$2:$AQ$3850,2,FALSE)</f>
        <v>M</v>
      </c>
      <c r="AP1186" s="71">
        <v>19410</v>
      </c>
      <c r="AQ1186" s="71" t="s">
        <v>29</v>
      </c>
    </row>
    <row r="1187" spans="13:43" x14ac:dyDescent="0.3">
      <c r="M1187" s="75">
        <v>20675</v>
      </c>
      <c r="N1187" s="72" t="s">
        <v>1643</v>
      </c>
      <c r="O1187" s="72" t="s">
        <v>411</v>
      </c>
      <c r="P1187" s="73" t="s">
        <v>167</v>
      </c>
      <c r="Q1187" s="74">
        <v>2016</v>
      </c>
      <c r="R1187" s="73" t="s">
        <v>135</v>
      </c>
      <c r="S1187" s="72"/>
      <c r="T1187" s="77" t="s">
        <v>34</v>
      </c>
      <c r="U1187" s="76" t="s">
        <v>35</v>
      </c>
      <c r="V1187" s="77" t="s">
        <v>36</v>
      </c>
      <c r="W1187" s="77" t="s">
        <v>36</v>
      </c>
      <c r="X1187" s="77" t="s">
        <v>37</v>
      </c>
      <c r="Y1187" s="78" t="s">
        <v>38</v>
      </c>
      <c r="Z1187" s="72"/>
      <c r="AA1187" s="77">
        <v>400</v>
      </c>
      <c r="AB1187" s="76" t="s">
        <v>50</v>
      </c>
      <c r="AC1187" s="77">
        <v>1</v>
      </c>
      <c r="AD1187" s="77">
        <v>5</v>
      </c>
      <c r="AE1187" s="77">
        <v>12</v>
      </c>
      <c r="AF1187" s="78" t="s">
        <v>4167</v>
      </c>
      <c r="AG1187" s="72"/>
      <c r="AH1187" s="77" t="s">
        <v>69</v>
      </c>
      <c r="AI1187" s="76" t="s">
        <v>52</v>
      </c>
      <c r="AJ1187" s="76" t="s">
        <v>36</v>
      </c>
      <c r="AK1187" t="str">
        <f>_xlfn.CONCAT(PlayerList[[#This Row],[First Name]]," ",PlayerList[[#This Row],[Surname]])</f>
        <v>Jason Hu</v>
      </c>
      <c r="AM1187" s="71">
        <f>PlayerList[[#This Row],[Code]]*1</f>
        <v>20675</v>
      </c>
      <c r="AN1187" s="71" t="str">
        <f>VLOOKUP(PlayerList[[#This Row],[NZCF ID]],$AP$2:$AQ$3850,2,FALSE)</f>
        <v>M</v>
      </c>
      <c r="AP1187" s="71">
        <v>19929</v>
      </c>
      <c r="AQ1187" s="71" t="s">
        <v>29</v>
      </c>
    </row>
    <row r="1188" spans="13:43" x14ac:dyDescent="0.3">
      <c r="M1188" s="75">
        <v>19950</v>
      </c>
      <c r="N1188" s="72" t="s">
        <v>1643</v>
      </c>
      <c r="O1188" s="72" t="s">
        <v>1645</v>
      </c>
      <c r="P1188" s="73" t="s">
        <v>167</v>
      </c>
      <c r="Q1188" s="74">
        <v>2016</v>
      </c>
      <c r="R1188" s="73" t="s">
        <v>135</v>
      </c>
      <c r="S1188" s="72"/>
      <c r="T1188" s="77">
        <v>1219</v>
      </c>
      <c r="U1188" s="76" t="s">
        <v>35</v>
      </c>
      <c r="V1188" s="77">
        <v>2</v>
      </c>
      <c r="W1188" s="77">
        <v>10</v>
      </c>
      <c r="X1188" s="77">
        <v>69</v>
      </c>
      <c r="Y1188" s="78" t="s">
        <v>4167</v>
      </c>
      <c r="Z1188" s="72"/>
      <c r="AA1188" s="77">
        <v>1094</v>
      </c>
      <c r="AB1188" s="76" t="s">
        <v>35</v>
      </c>
      <c r="AC1188" s="77">
        <v>5</v>
      </c>
      <c r="AD1188" s="77">
        <v>27</v>
      </c>
      <c r="AE1188" s="77">
        <v>134</v>
      </c>
      <c r="AF1188" s="78" t="s">
        <v>4167</v>
      </c>
      <c r="AG1188" s="72"/>
      <c r="AH1188" s="77">
        <v>4325869</v>
      </c>
      <c r="AI1188" s="76" t="s">
        <v>52</v>
      </c>
      <c r="AJ1188" s="76" t="s">
        <v>36</v>
      </c>
      <c r="AK1188" t="str">
        <f>_xlfn.CONCAT(PlayerList[[#This Row],[First Name]]," ",PlayerList[[#This Row],[Surname]])</f>
        <v>Nolan Hu</v>
      </c>
      <c r="AM1188" s="71">
        <f>PlayerList[[#This Row],[Code]]*1</f>
        <v>19950</v>
      </c>
      <c r="AN1188" s="71" t="str">
        <f>VLOOKUP(PlayerList[[#This Row],[NZCF ID]],$AP$2:$AQ$3850,2,FALSE)</f>
        <v>M</v>
      </c>
      <c r="AP1188" s="71">
        <v>20675</v>
      </c>
      <c r="AQ1188" s="71" t="s">
        <v>29</v>
      </c>
    </row>
    <row r="1189" spans="13:43" x14ac:dyDescent="0.3">
      <c r="M1189" s="75">
        <v>20513</v>
      </c>
      <c r="N1189" s="72" t="s">
        <v>1643</v>
      </c>
      <c r="O1189" s="72" t="s">
        <v>1162</v>
      </c>
      <c r="P1189" s="73" t="s">
        <v>33</v>
      </c>
      <c r="Q1189" s="74">
        <v>2014</v>
      </c>
      <c r="R1189" s="73" t="s">
        <v>135</v>
      </c>
      <c r="S1189" s="72"/>
      <c r="T1189" s="77" t="s">
        <v>34</v>
      </c>
      <c r="U1189" s="76" t="s">
        <v>35</v>
      </c>
      <c r="V1189" s="77" t="s">
        <v>36</v>
      </c>
      <c r="W1189" s="77" t="s">
        <v>36</v>
      </c>
      <c r="X1189" s="77" t="s">
        <v>37</v>
      </c>
      <c r="Y1189" s="78" t="s">
        <v>38</v>
      </c>
      <c r="Z1189" s="72"/>
      <c r="AA1189" s="77">
        <v>957</v>
      </c>
      <c r="AB1189" s="76" t="s">
        <v>50</v>
      </c>
      <c r="AC1189" s="77" t="s">
        <v>36</v>
      </c>
      <c r="AD1189" s="77" t="s">
        <v>36</v>
      </c>
      <c r="AE1189" s="77">
        <v>7</v>
      </c>
      <c r="AF1189" s="78" t="s">
        <v>150</v>
      </c>
      <c r="AG1189" s="72"/>
      <c r="AH1189" s="77" t="s">
        <v>69</v>
      </c>
      <c r="AI1189" s="76" t="s">
        <v>52</v>
      </c>
      <c r="AJ1189" s="76" t="s">
        <v>36</v>
      </c>
      <c r="AK1189" t="str">
        <f>_xlfn.CONCAT(PlayerList[[#This Row],[First Name]]," ",PlayerList[[#This Row],[Surname]])</f>
        <v>Rebecca Hu</v>
      </c>
      <c r="AM1189" s="71">
        <f>PlayerList[[#This Row],[Code]]*1</f>
        <v>20513</v>
      </c>
      <c r="AN1189" s="71" t="str">
        <f>VLOOKUP(PlayerList[[#This Row],[NZCF ID]],$AP$2:$AQ$3850,2,FALSE)</f>
        <v>F</v>
      </c>
      <c r="AP1189" s="71">
        <v>19950</v>
      </c>
      <c r="AQ1189" s="71" t="s">
        <v>29</v>
      </c>
    </row>
    <row r="1190" spans="13:43" x14ac:dyDescent="0.3">
      <c r="M1190" s="75">
        <v>15749</v>
      </c>
      <c r="N1190" s="72" t="s">
        <v>1643</v>
      </c>
      <c r="O1190" s="72" t="s">
        <v>4289</v>
      </c>
      <c r="P1190" s="73" t="s">
        <v>74</v>
      </c>
      <c r="Q1190" s="74">
        <v>2006</v>
      </c>
      <c r="R1190" s="73" t="s">
        <v>135</v>
      </c>
      <c r="S1190" s="72"/>
      <c r="T1190" s="77">
        <v>887</v>
      </c>
      <c r="U1190" s="76" t="s">
        <v>35</v>
      </c>
      <c r="V1190" s="77" t="s">
        <v>36</v>
      </c>
      <c r="W1190" s="77" t="s">
        <v>36</v>
      </c>
      <c r="X1190" s="77">
        <v>108</v>
      </c>
      <c r="Y1190" s="78" t="s">
        <v>2121</v>
      </c>
      <c r="Z1190" s="72"/>
      <c r="AA1190" s="77">
        <v>891</v>
      </c>
      <c r="AB1190" s="76" t="s">
        <v>35</v>
      </c>
      <c r="AC1190" s="77" t="s">
        <v>36</v>
      </c>
      <c r="AD1190" s="77" t="s">
        <v>36</v>
      </c>
      <c r="AE1190" s="77">
        <v>93</v>
      </c>
      <c r="AF1190" s="78" t="s">
        <v>2121</v>
      </c>
      <c r="AG1190" s="72"/>
      <c r="AH1190" s="77">
        <v>4304950</v>
      </c>
      <c r="AI1190" s="76" t="s">
        <v>52</v>
      </c>
      <c r="AJ1190" s="76" t="s">
        <v>36</v>
      </c>
      <c r="AK1190" t="str">
        <f>_xlfn.CONCAT(PlayerList[[#This Row],[First Name]]," ",PlayerList[[#This Row],[Surname]])</f>
        <v>Selena Xi Hu</v>
      </c>
      <c r="AM1190" s="71">
        <f>PlayerList[[#This Row],[Code]]*1</f>
        <v>15749</v>
      </c>
      <c r="AN1190" s="71" t="str">
        <f>VLOOKUP(PlayerList[[#This Row],[NZCF ID]],$AP$2:$AQ$3850,2,FALSE)</f>
        <v>F</v>
      </c>
      <c r="AP1190" s="71">
        <v>20513</v>
      </c>
      <c r="AQ1190" s="71" t="s">
        <v>45</v>
      </c>
    </row>
    <row r="1191" spans="13:43" x14ac:dyDescent="0.3">
      <c r="M1191" s="75">
        <v>18081</v>
      </c>
      <c r="N1191" s="72" t="s">
        <v>1646</v>
      </c>
      <c r="O1191" s="72" t="s">
        <v>1647</v>
      </c>
      <c r="P1191" s="73" t="s">
        <v>33</v>
      </c>
      <c r="Q1191" s="74">
        <v>2013</v>
      </c>
      <c r="R1191" s="73" t="s">
        <v>135</v>
      </c>
      <c r="S1191" s="72"/>
      <c r="T1191" s="77" t="s">
        <v>34</v>
      </c>
      <c r="U1191" s="76" t="s">
        <v>35</v>
      </c>
      <c r="V1191" s="77" t="s">
        <v>36</v>
      </c>
      <c r="W1191" s="77" t="s">
        <v>36</v>
      </c>
      <c r="X1191" s="77" t="s">
        <v>37</v>
      </c>
      <c r="Y1191" s="78" t="s">
        <v>38</v>
      </c>
      <c r="Z1191" s="72"/>
      <c r="AA1191" s="77">
        <v>400</v>
      </c>
      <c r="AB1191" s="76" t="s">
        <v>50</v>
      </c>
      <c r="AC1191" s="77" t="s">
        <v>36</v>
      </c>
      <c r="AD1191" s="77" t="s">
        <v>36</v>
      </c>
      <c r="AE1191" s="77">
        <v>13</v>
      </c>
      <c r="AF1191" s="78" t="s">
        <v>90</v>
      </c>
      <c r="AG1191" s="72"/>
      <c r="AH1191" s="77" t="s">
        <v>69</v>
      </c>
      <c r="AI1191" s="76" t="s">
        <v>52</v>
      </c>
      <c r="AJ1191" s="76" t="s">
        <v>36</v>
      </c>
      <c r="AK1191" t="str">
        <f>_xlfn.CONCAT(PlayerList[[#This Row],[First Name]]," ",PlayerList[[#This Row],[Surname]])</f>
        <v>Jayden Peilin Hua</v>
      </c>
      <c r="AM1191" s="71">
        <f>PlayerList[[#This Row],[Code]]*1</f>
        <v>18081</v>
      </c>
      <c r="AN1191" s="71" t="str">
        <f>VLOOKUP(PlayerList[[#This Row],[NZCF ID]],$AP$2:$AQ$3850,2,FALSE)</f>
        <v>M</v>
      </c>
      <c r="AP1191" s="71">
        <v>15749</v>
      </c>
      <c r="AQ1191" s="71" t="s">
        <v>45</v>
      </c>
    </row>
    <row r="1192" spans="13:43" x14ac:dyDescent="0.3">
      <c r="M1192" s="75">
        <v>18881</v>
      </c>
      <c r="N1192" s="72" t="s">
        <v>1648</v>
      </c>
      <c r="O1192" s="72" t="s">
        <v>1649</v>
      </c>
      <c r="P1192" s="73" t="s">
        <v>33</v>
      </c>
      <c r="Q1192" s="74">
        <v>2012</v>
      </c>
      <c r="R1192" s="73" t="s">
        <v>135</v>
      </c>
      <c r="S1192" s="72"/>
      <c r="T1192" s="77" t="s">
        <v>34</v>
      </c>
      <c r="U1192" s="76" t="s">
        <v>35</v>
      </c>
      <c r="V1192" s="77" t="s">
        <v>36</v>
      </c>
      <c r="W1192" s="77" t="s">
        <v>36</v>
      </c>
      <c r="X1192" s="77" t="s">
        <v>37</v>
      </c>
      <c r="Y1192" s="78" t="s">
        <v>38</v>
      </c>
      <c r="Z1192" s="72"/>
      <c r="AA1192" s="77">
        <v>400</v>
      </c>
      <c r="AB1192" s="76" t="s">
        <v>50</v>
      </c>
      <c r="AC1192" s="77" t="s">
        <v>36</v>
      </c>
      <c r="AD1192" s="77" t="s">
        <v>36</v>
      </c>
      <c r="AE1192" s="77">
        <v>6</v>
      </c>
      <c r="AF1192" s="78" t="s">
        <v>173</v>
      </c>
      <c r="AG1192" s="72"/>
      <c r="AH1192" s="77" t="s">
        <v>69</v>
      </c>
      <c r="AI1192" s="76" t="s">
        <v>52</v>
      </c>
      <c r="AJ1192" s="76" t="s">
        <v>36</v>
      </c>
      <c r="AK1192" t="str">
        <f>_xlfn.CONCAT(PlayerList[[#This Row],[First Name]]," ",PlayerList[[#This Row],[Surname]])</f>
        <v>Aaron Huang</v>
      </c>
      <c r="AM1192" s="71">
        <f>PlayerList[[#This Row],[Code]]*1</f>
        <v>18881</v>
      </c>
      <c r="AN1192" s="71" t="str">
        <f>VLOOKUP(PlayerList[[#This Row],[NZCF ID]],$AP$2:$AQ$3850,2,FALSE)</f>
        <v>M</v>
      </c>
      <c r="AP1192" s="71">
        <v>18081</v>
      </c>
      <c r="AQ1192" s="71" t="s">
        <v>29</v>
      </c>
    </row>
    <row r="1193" spans="13:43" x14ac:dyDescent="0.3">
      <c r="M1193" s="75">
        <v>13629</v>
      </c>
      <c r="N1193" s="72" t="s">
        <v>1648</v>
      </c>
      <c r="O1193" s="72" t="s">
        <v>508</v>
      </c>
      <c r="P1193" s="73" t="s">
        <v>74</v>
      </c>
      <c r="Q1193" s="74">
        <v>1994</v>
      </c>
      <c r="R1193" s="73" t="s">
        <v>35</v>
      </c>
      <c r="S1193" s="72"/>
      <c r="T1193" s="77">
        <v>1923</v>
      </c>
      <c r="U1193" s="76" t="s">
        <v>35</v>
      </c>
      <c r="V1193" s="77" t="s">
        <v>36</v>
      </c>
      <c r="W1193" s="77" t="s">
        <v>36</v>
      </c>
      <c r="X1193" s="77">
        <v>413</v>
      </c>
      <c r="Y1193" s="78" t="s">
        <v>61</v>
      </c>
      <c r="Z1193" s="72"/>
      <c r="AA1193" s="77">
        <v>1933</v>
      </c>
      <c r="AB1193" s="76" t="s">
        <v>35</v>
      </c>
      <c r="AC1193" s="77" t="s">
        <v>36</v>
      </c>
      <c r="AD1193" s="77" t="s">
        <v>36</v>
      </c>
      <c r="AE1193" s="77">
        <v>167</v>
      </c>
      <c r="AF1193" s="78" t="s">
        <v>61</v>
      </c>
      <c r="AG1193" s="72"/>
      <c r="AH1193" s="77">
        <v>4302508</v>
      </c>
      <c r="AI1193" s="76" t="s">
        <v>52</v>
      </c>
      <c r="AJ1193" s="76" t="s">
        <v>364</v>
      </c>
      <c r="AK1193" t="str">
        <f>_xlfn.CONCAT(PlayerList[[#This Row],[First Name]]," ",PlayerList[[#This Row],[Surname]])</f>
        <v>Alex Huang</v>
      </c>
      <c r="AM1193" s="71">
        <f>PlayerList[[#This Row],[Code]]*1</f>
        <v>13629</v>
      </c>
      <c r="AN1193" s="71" t="str">
        <f>VLOOKUP(PlayerList[[#This Row],[NZCF ID]],$AP$2:$AQ$3850,2,FALSE)</f>
        <v>M</v>
      </c>
      <c r="AP1193" s="71">
        <v>18881</v>
      </c>
      <c r="AQ1193" s="71" t="s">
        <v>29</v>
      </c>
    </row>
    <row r="1194" spans="13:43" x14ac:dyDescent="0.3">
      <c r="M1194" s="75">
        <v>19310</v>
      </c>
      <c r="N1194" s="72" t="s">
        <v>1648</v>
      </c>
      <c r="O1194" s="72" t="s">
        <v>318</v>
      </c>
      <c r="P1194" s="73" t="s">
        <v>33</v>
      </c>
      <c r="Q1194" s="74">
        <v>2012</v>
      </c>
      <c r="R1194" s="73" t="s">
        <v>135</v>
      </c>
      <c r="S1194" s="72"/>
      <c r="T1194" s="77" t="s">
        <v>34</v>
      </c>
      <c r="U1194" s="76" t="s">
        <v>35</v>
      </c>
      <c r="V1194" s="77" t="s">
        <v>36</v>
      </c>
      <c r="W1194" s="77" t="s">
        <v>36</v>
      </c>
      <c r="X1194" s="77" t="s">
        <v>37</v>
      </c>
      <c r="Y1194" s="78" t="s">
        <v>38</v>
      </c>
      <c r="Z1194" s="72"/>
      <c r="AA1194" s="77">
        <v>696</v>
      </c>
      <c r="AB1194" s="76" t="s">
        <v>50</v>
      </c>
      <c r="AC1194" s="77" t="s">
        <v>36</v>
      </c>
      <c r="AD1194" s="77" t="s">
        <v>36</v>
      </c>
      <c r="AE1194" s="77">
        <v>7</v>
      </c>
      <c r="AF1194" s="78" t="s">
        <v>96</v>
      </c>
      <c r="AG1194" s="72"/>
      <c r="AH1194" s="77">
        <v>4322983</v>
      </c>
      <c r="AI1194" s="76" t="s">
        <v>52</v>
      </c>
      <c r="AJ1194" s="76" t="s">
        <v>36</v>
      </c>
      <c r="AK1194" t="str">
        <f>_xlfn.CONCAT(PlayerList[[#This Row],[First Name]]," ",PlayerList[[#This Row],[Surname]])</f>
        <v>Bruce Huang</v>
      </c>
      <c r="AM1194" s="71">
        <f>PlayerList[[#This Row],[Code]]*1</f>
        <v>19310</v>
      </c>
      <c r="AN1194" s="71" t="str">
        <f>VLOOKUP(PlayerList[[#This Row],[NZCF ID]],$AP$2:$AQ$3850,2,FALSE)</f>
        <v>M</v>
      </c>
      <c r="AP1194" s="71">
        <v>13629</v>
      </c>
      <c r="AQ1194" s="71" t="s">
        <v>29</v>
      </c>
    </row>
    <row r="1195" spans="13:43" x14ac:dyDescent="0.3">
      <c r="M1195" s="75">
        <v>15930</v>
      </c>
      <c r="N1195" s="72" t="s">
        <v>1648</v>
      </c>
      <c r="O1195" s="72" t="s">
        <v>421</v>
      </c>
      <c r="P1195" s="73" t="s">
        <v>354</v>
      </c>
      <c r="Q1195" s="74">
        <v>2004</v>
      </c>
      <c r="R1195" s="73" t="s">
        <v>35</v>
      </c>
      <c r="S1195" s="72"/>
      <c r="T1195" s="77" t="s">
        <v>34</v>
      </c>
      <c r="U1195" s="76" t="s">
        <v>35</v>
      </c>
      <c r="V1195" s="77" t="s">
        <v>36</v>
      </c>
      <c r="W1195" s="77" t="s">
        <v>36</v>
      </c>
      <c r="X1195" s="77" t="s">
        <v>37</v>
      </c>
      <c r="Y1195" s="78" t="s">
        <v>38</v>
      </c>
      <c r="Z1195" s="72"/>
      <c r="AA1195" s="77">
        <v>1165</v>
      </c>
      <c r="AB1195" s="76" t="s">
        <v>35</v>
      </c>
      <c r="AC1195" s="77" t="s">
        <v>36</v>
      </c>
      <c r="AD1195" s="77" t="s">
        <v>36</v>
      </c>
      <c r="AE1195" s="77">
        <v>44</v>
      </c>
      <c r="AF1195" s="78" t="s">
        <v>2433</v>
      </c>
      <c r="AG1195" s="72"/>
      <c r="AH1195" s="77">
        <v>4305795</v>
      </c>
      <c r="AI1195" s="76" t="s">
        <v>52</v>
      </c>
      <c r="AJ1195" s="76" t="s">
        <v>36</v>
      </c>
      <c r="AK1195" t="str">
        <f>_xlfn.CONCAT(PlayerList[[#This Row],[First Name]]," ",PlayerList[[#This Row],[Surname]])</f>
        <v>Daniel Huang</v>
      </c>
      <c r="AM1195" s="71">
        <f>PlayerList[[#This Row],[Code]]*1</f>
        <v>15930</v>
      </c>
      <c r="AN1195" s="71" t="str">
        <f>VLOOKUP(PlayerList[[#This Row],[NZCF ID]],$AP$2:$AQ$3850,2,FALSE)</f>
        <v>M</v>
      </c>
      <c r="AP1195" s="71">
        <v>19310</v>
      </c>
      <c r="AQ1195" s="71" t="s">
        <v>29</v>
      </c>
    </row>
    <row r="1196" spans="13:43" x14ac:dyDescent="0.3">
      <c r="M1196" s="75">
        <v>13101</v>
      </c>
      <c r="N1196" s="72" t="s">
        <v>1648</v>
      </c>
      <c r="O1196" s="72" t="s">
        <v>298</v>
      </c>
      <c r="P1196" s="73" t="s">
        <v>354</v>
      </c>
      <c r="Q1196" s="74">
        <v>1988</v>
      </c>
      <c r="R1196" s="73" t="s">
        <v>35</v>
      </c>
      <c r="S1196" s="72"/>
      <c r="T1196" s="77">
        <v>1600</v>
      </c>
      <c r="U1196" s="76" t="s">
        <v>35</v>
      </c>
      <c r="V1196" s="77" t="s">
        <v>36</v>
      </c>
      <c r="W1196" s="77" t="s">
        <v>36</v>
      </c>
      <c r="X1196" s="77">
        <v>75</v>
      </c>
      <c r="Y1196" s="78" t="s">
        <v>2853</v>
      </c>
      <c r="Z1196" s="72"/>
      <c r="AA1196" s="77">
        <v>1597</v>
      </c>
      <c r="AB1196" s="76" t="s">
        <v>35</v>
      </c>
      <c r="AC1196" s="77" t="s">
        <v>36</v>
      </c>
      <c r="AD1196" s="77" t="s">
        <v>36</v>
      </c>
      <c r="AE1196" s="77">
        <v>82</v>
      </c>
      <c r="AF1196" s="78" t="s">
        <v>1045</v>
      </c>
      <c r="AG1196" s="72"/>
      <c r="AH1196" s="77">
        <v>4302516</v>
      </c>
      <c r="AI1196" s="76" t="s">
        <v>52</v>
      </c>
      <c r="AJ1196" s="76" t="s">
        <v>36</v>
      </c>
      <c r="AK1196" t="str">
        <f>_xlfn.CONCAT(PlayerList[[#This Row],[First Name]]," ",PlayerList[[#This Row],[Surname]])</f>
        <v>Edward Huang</v>
      </c>
      <c r="AM1196" s="71">
        <f>PlayerList[[#This Row],[Code]]*1</f>
        <v>13101</v>
      </c>
      <c r="AN1196" s="71" t="str">
        <f>VLOOKUP(PlayerList[[#This Row],[NZCF ID]],$AP$2:$AQ$3850,2,FALSE)</f>
        <v>M</v>
      </c>
      <c r="AP1196" s="71">
        <v>15930</v>
      </c>
      <c r="AQ1196" s="71" t="s">
        <v>29</v>
      </c>
    </row>
    <row r="1197" spans="13:43" x14ac:dyDescent="0.3">
      <c r="M1197" s="75">
        <v>17663</v>
      </c>
      <c r="N1197" s="72" t="s">
        <v>1648</v>
      </c>
      <c r="O1197" s="72" t="s">
        <v>689</v>
      </c>
      <c r="P1197" s="73" t="s">
        <v>33</v>
      </c>
      <c r="Q1197" s="74">
        <v>2010</v>
      </c>
      <c r="R1197" s="73" t="s">
        <v>135</v>
      </c>
      <c r="S1197" s="72"/>
      <c r="T1197" s="77" t="s">
        <v>34</v>
      </c>
      <c r="U1197" s="76" t="s">
        <v>35</v>
      </c>
      <c r="V1197" s="77" t="s">
        <v>36</v>
      </c>
      <c r="W1197" s="77" t="s">
        <v>36</v>
      </c>
      <c r="X1197" s="77" t="s">
        <v>37</v>
      </c>
      <c r="Y1197" s="78" t="s">
        <v>38</v>
      </c>
      <c r="Z1197" s="72"/>
      <c r="AA1197" s="77">
        <v>646</v>
      </c>
      <c r="AB1197" s="76" t="s">
        <v>50</v>
      </c>
      <c r="AC1197" s="77" t="s">
        <v>36</v>
      </c>
      <c r="AD1197" s="77" t="s">
        <v>36</v>
      </c>
      <c r="AE1197" s="77">
        <v>19</v>
      </c>
      <c r="AF1197" s="78" t="s">
        <v>96</v>
      </c>
      <c r="AG1197" s="72"/>
      <c r="AH1197" s="77" t="s">
        <v>69</v>
      </c>
      <c r="AI1197" s="76" t="s">
        <v>52</v>
      </c>
      <c r="AJ1197" s="76" t="s">
        <v>36</v>
      </c>
      <c r="AK1197" t="str">
        <f>_xlfn.CONCAT(PlayerList[[#This Row],[First Name]]," ",PlayerList[[#This Row],[Surname]])</f>
        <v>Eric Huang</v>
      </c>
      <c r="AM1197" s="71">
        <f>PlayerList[[#This Row],[Code]]*1</f>
        <v>17663</v>
      </c>
      <c r="AN1197" s="71" t="str">
        <f>VLOOKUP(PlayerList[[#This Row],[NZCF ID]],$AP$2:$AQ$3850,2,FALSE)</f>
        <v>M</v>
      </c>
      <c r="AP1197" s="71">
        <v>13101</v>
      </c>
      <c r="AQ1197" s="71" t="s">
        <v>29</v>
      </c>
    </row>
    <row r="1198" spans="13:43" x14ac:dyDescent="0.3">
      <c r="M1198" s="75">
        <v>20380</v>
      </c>
      <c r="N1198" s="72" t="s">
        <v>1648</v>
      </c>
      <c r="O1198" s="72" t="s">
        <v>1650</v>
      </c>
      <c r="P1198" s="73" t="s">
        <v>33</v>
      </c>
      <c r="Q1198" s="74">
        <v>2014</v>
      </c>
      <c r="R1198" s="73" t="s">
        <v>135</v>
      </c>
      <c r="S1198" s="72"/>
      <c r="T1198" s="77" t="s">
        <v>34</v>
      </c>
      <c r="U1198" s="76" t="s">
        <v>35</v>
      </c>
      <c r="V1198" s="77" t="s">
        <v>36</v>
      </c>
      <c r="W1198" s="77" t="s">
        <v>36</v>
      </c>
      <c r="X1198" s="77" t="s">
        <v>37</v>
      </c>
      <c r="Y1198" s="78" t="s">
        <v>38</v>
      </c>
      <c r="Z1198" s="72"/>
      <c r="AA1198" s="77">
        <v>400</v>
      </c>
      <c r="AB1198" s="76" t="s">
        <v>50</v>
      </c>
      <c r="AC1198" s="77" t="s">
        <v>36</v>
      </c>
      <c r="AD1198" s="77" t="s">
        <v>36</v>
      </c>
      <c r="AE1198" s="77">
        <v>6</v>
      </c>
      <c r="AF1198" s="78" t="s">
        <v>150</v>
      </c>
      <c r="AG1198" s="72"/>
      <c r="AH1198" s="77" t="s">
        <v>69</v>
      </c>
      <c r="AI1198" s="76" t="s">
        <v>52</v>
      </c>
      <c r="AJ1198" s="76" t="s">
        <v>36</v>
      </c>
      <c r="AK1198" t="str">
        <f>_xlfn.CONCAT(PlayerList[[#This Row],[First Name]]," ",PlayerList[[#This Row],[Surname]])</f>
        <v>Eric Xinrui Huang</v>
      </c>
      <c r="AM1198" s="71">
        <f>PlayerList[[#This Row],[Code]]*1</f>
        <v>20380</v>
      </c>
      <c r="AN1198" s="71" t="str">
        <f>VLOOKUP(PlayerList[[#This Row],[NZCF ID]],$AP$2:$AQ$3850,2,FALSE)</f>
        <v>M</v>
      </c>
      <c r="AP1198" s="71">
        <v>17663</v>
      </c>
      <c r="AQ1198" s="71" t="s">
        <v>29</v>
      </c>
    </row>
    <row r="1199" spans="13:43" x14ac:dyDescent="0.3">
      <c r="M1199" s="75">
        <v>20628</v>
      </c>
      <c r="N1199" s="72" t="s">
        <v>1648</v>
      </c>
      <c r="O1199" s="72" t="s">
        <v>1651</v>
      </c>
      <c r="P1199" s="73" t="s">
        <v>161</v>
      </c>
      <c r="Q1199" s="74">
        <v>2015</v>
      </c>
      <c r="R1199" s="73" t="s">
        <v>135</v>
      </c>
      <c r="S1199" s="72"/>
      <c r="T1199" s="77" t="s">
        <v>34</v>
      </c>
      <c r="U1199" s="76" t="s">
        <v>35</v>
      </c>
      <c r="V1199" s="77" t="s">
        <v>36</v>
      </c>
      <c r="W1199" s="77" t="s">
        <v>36</v>
      </c>
      <c r="X1199" s="77" t="s">
        <v>37</v>
      </c>
      <c r="Y1199" s="78" t="s">
        <v>38</v>
      </c>
      <c r="Z1199" s="72"/>
      <c r="AA1199" s="77">
        <v>726</v>
      </c>
      <c r="AB1199" s="76" t="s">
        <v>50</v>
      </c>
      <c r="AC1199" s="77" t="s">
        <v>36</v>
      </c>
      <c r="AD1199" s="77" t="s">
        <v>36</v>
      </c>
      <c r="AE1199" s="77">
        <v>5</v>
      </c>
      <c r="AF1199" s="78" t="s">
        <v>61</v>
      </c>
      <c r="AG1199" s="72"/>
      <c r="AH1199" s="77" t="s">
        <v>69</v>
      </c>
      <c r="AI1199" s="76" t="s">
        <v>52</v>
      </c>
      <c r="AJ1199" s="76" t="s">
        <v>36</v>
      </c>
      <c r="AK1199" t="str">
        <f>_xlfn.CONCAT(PlayerList[[#This Row],[First Name]]," ",PlayerList[[#This Row],[Surname]])</f>
        <v>Fergus Huang</v>
      </c>
      <c r="AM1199" s="71">
        <f>PlayerList[[#This Row],[Code]]*1</f>
        <v>20628</v>
      </c>
      <c r="AN1199" s="71" t="str">
        <f>VLOOKUP(PlayerList[[#This Row],[NZCF ID]],$AP$2:$AQ$3850,2,FALSE)</f>
        <v>M</v>
      </c>
      <c r="AP1199" s="71">
        <v>20380</v>
      </c>
      <c r="AQ1199" s="71" t="s">
        <v>29</v>
      </c>
    </row>
    <row r="1200" spans="13:43" x14ac:dyDescent="0.3">
      <c r="M1200" s="75">
        <v>20167</v>
      </c>
      <c r="N1200" s="72" t="s">
        <v>1648</v>
      </c>
      <c r="O1200" s="72" t="s">
        <v>1652</v>
      </c>
      <c r="P1200" s="73" t="s">
        <v>74</v>
      </c>
      <c r="Q1200" s="74">
        <v>2016</v>
      </c>
      <c r="R1200" s="73" t="s">
        <v>135</v>
      </c>
      <c r="S1200" s="72"/>
      <c r="T1200" s="77">
        <v>750</v>
      </c>
      <c r="U1200" s="76" t="s">
        <v>50</v>
      </c>
      <c r="V1200" s="77">
        <v>2</v>
      </c>
      <c r="W1200" s="77">
        <v>7</v>
      </c>
      <c r="X1200" s="77">
        <v>18</v>
      </c>
      <c r="Y1200" s="78" t="s">
        <v>4167</v>
      </c>
      <c r="Z1200" s="72"/>
      <c r="AA1200" s="77">
        <v>659</v>
      </c>
      <c r="AB1200" s="76" t="s">
        <v>35</v>
      </c>
      <c r="AC1200" s="77">
        <v>3</v>
      </c>
      <c r="AD1200" s="77">
        <v>17</v>
      </c>
      <c r="AE1200" s="77">
        <v>123</v>
      </c>
      <c r="AF1200" s="78" t="s">
        <v>4167</v>
      </c>
      <c r="AG1200" s="72"/>
      <c r="AH1200" s="77">
        <v>4330765</v>
      </c>
      <c r="AI1200" s="76" t="s">
        <v>52</v>
      </c>
      <c r="AJ1200" s="76" t="s">
        <v>36</v>
      </c>
      <c r="AK1200" t="str">
        <f>_xlfn.CONCAT(PlayerList[[#This Row],[First Name]]," ",PlayerList[[#This Row],[Surname]])</f>
        <v>Ian Yanen Huang</v>
      </c>
      <c r="AM1200" s="71">
        <f>PlayerList[[#This Row],[Code]]*1</f>
        <v>20167</v>
      </c>
      <c r="AN1200" s="71" t="str">
        <f>VLOOKUP(PlayerList[[#This Row],[NZCF ID]],$AP$2:$AQ$3850,2,FALSE)</f>
        <v>M</v>
      </c>
      <c r="AP1200" s="71">
        <v>20628</v>
      </c>
      <c r="AQ1200" s="71" t="s">
        <v>29</v>
      </c>
    </row>
    <row r="1201" spans="13:43" x14ac:dyDescent="0.3">
      <c r="M1201" s="75">
        <v>20489</v>
      </c>
      <c r="N1201" s="72" t="s">
        <v>1648</v>
      </c>
      <c r="O1201" s="72" t="s">
        <v>881</v>
      </c>
      <c r="P1201" s="73" t="s">
        <v>33</v>
      </c>
      <c r="Q1201" s="74">
        <v>2015</v>
      </c>
      <c r="R1201" s="73" t="s">
        <v>135</v>
      </c>
      <c r="S1201" s="72"/>
      <c r="T1201" s="77" t="s">
        <v>34</v>
      </c>
      <c r="U1201" s="76" t="s">
        <v>35</v>
      </c>
      <c r="V1201" s="77" t="s">
        <v>36</v>
      </c>
      <c r="W1201" s="77" t="s">
        <v>36</v>
      </c>
      <c r="X1201" s="77" t="s">
        <v>37</v>
      </c>
      <c r="Y1201" s="78" t="s">
        <v>38</v>
      </c>
      <c r="Z1201" s="72"/>
      <c r="AA1201" s="77">
        <v>735</v>
      </c>
      <c r="AB1201" s="76" t="s">
        <v>50</v>
      </c>
      <c r="AC1201" s="77" t="s">
        <v>36</v>
      </c>
      <c r="AD1201" s="77" t="s">
        <v>36</v>
      </c>
      <c r="AE1201" s="77">
        <v>13</v>
      </c>
      <c r="AF1201" s="78" t="s">
        <v>84</v>
      </c>
      <c r="AG1201" s="72"/>
      <c r="AH1201" s="77" t="s">
        <v>69</v>
      </c>
      <c r="AI1201" s="76" t="s">
        <v>52</v>
      </c>
      <c r="AJ1201" s="76" t="s">
        <v>36</v>
      </c>
      <c r="AK1201" t="str">
        <f>_xlfn.CONCAT(PlayerList[[#This Row],[First Name]]," ",PlayerList[[#This Row],[Surname]])</f>
        <v>Jamie Huang</v>
      </c>
      <c r="AM1201" s="71">
        <f>PlayerList[[#This Row],[Code]]*1</f>
        <v>20489</v>
      </c>
      <c r="AN1201" s="71" t="str">
        <f>VLOOKUP(PlayerList[[#This Row],[NZCF ID]],$AP$2:$AQ$3850,2,FALSE)</f>
        <v>M</v>
      </c>
      <c r="AP1201" s="71">
        <v>20167</v>
      </c>
      <c r="AQ1201" s="71" t="s">
        <v>29</v>
      </c>
    </row>
    <row r="1202" spans="13:43" x14ac:dyDescent="0.3">
      <c r="M1202" s="75">
        <v>16041</v>
      </c>
      <c r="N1202" s="72" t="s">
        <v>1648</v>
      </c>
      <c r="O1202" s="72" t="s">
        <v>4290</v>
      </c>
      <c r="P1202" s="73" t="s">
        <v>74</v>
      </c>
      <c r="Q1202" s="74">
        <v>2004</v>
      </c>
      <c r="R1202" s="73" t="s">
        <v>35</v>
      </c>
      <c r="S1202" s="72"/>
      <c r="T1202" s="77">
        <v>1205</v>
      </c>
      <c r="U1202" s="76" t="s">
        <v>35</v>
      </c>
      <c r="V1202" s="77" t="s">
        <v>36</v>
      </c>
      <c r="W1202" s="77" t="s">
        <v>36</v>
      </c>
      <c r="X1202" s="77">
        <v>73</v>
      </c>
      <c r="Y1202" s="78" t="s">
        <v>2121</v>
      </c>
      <c r="Z1202" s="72"/>
      <c r="AA1202" s="77" t="s">
        <v>37</v>
      </c>
      <c r="AB1202" s="76" t="s">
        <v>35</v>
      </c>
      <c r="AC1202" s="77" t="s">
        <v>36</v>
      </c>
      <c r="AD1202" s="77" t="s">
        <v>36</v>
      </c>
      <c r="AE1202" s="77" t="s">
        <v>37</v>
      </c>
      <c r="AF1202" s="78" t="s">
        <v>38</v>
      </c>
      <c r="AG1202" s="72"/>
      <c r="AH1202" s="77">
        <v>4305809</v>
      </c>
      <c r="AI1202" s="76" t="s">
        <v>52</v>
      </c>
      <c r="AJ1202" s="76" t="s">
        <v>36</v>
      </c>
      <c r="AK1202" t="str">
        <f>_xlfn.CONCAT(PlayerList[[#This Row],[First Name]]," ",PlayerList[[#This Row],[Surname]])</f>
        <v>Jason (Yanyu) Huang</v>
      </c>
      <c r="AM1202" s="71">
        <f>PlayerList[[#This Row],[Code]]*1</f>
        <v>16041</v>
      </c>
      <c r="AN1202" s="71" t="str">
        <f>VLOOKUP(PlayerList[[#This Row],[NZCF ID]],$AP$2:$AQ$3850,2,FALSE)</f>
        <v>M</v>
      </c>
      <c r="AP1202" s="71">
        <v>20489</v>
      </c>
      <c r="AQ1202" s="71" t="s">
        <v>29</v>
      </c>
    </row>
    <row r="1203" spans="13:43" x14ac:dyDescent="0.3">
      <c r="M1203" s="75">
        <v>16880</v>
      </c>
      <c r="N1203" s="72" t="s">
        <v>1648</v>
      </c>
      <c r="O1203" s="72" t="s">
        <v>1195</v>
      </c>
      <c r="P1203" s="73" t="s">
        <v>33</v>
      </c>
      <c r="Q1203" s="74">
        <v>2007</v>
      </c>
      <c r="R1203" s="73" t="s">
        <v>135</v>
      </c>
      <c r="S1203" s="72"/>
      <c r="T1203" s="77" t="s">
        <v>34</v>
      </c>
      <c r="U1203" s="76" t="s">
        <v>35</v>
      </c>
      <c r="V1203" s="77" t="s">
        <v>36</v>
      </c>
      <c r="W1203" s="77" t="s">
        <v>36</v>
      </c>
      <c r="X1203" s="77" t="s">
        <v>37</v>
      </c>
      <c r="Y1203" s="78" t="s">
        <v>38</v>
      </c>
      <c r="Z1203" s="72"/>
      <c r="AA1203" s="77">
        <v>831</v>
      </c>
      <c r="AB1203" s="76" t="s">
        <v>35</v>
      </c>
      <c r="AC1203" s="77" t="s">
        <v>36</v>
      </c>
      <c r="AD1203" s="77" t="s">
        <v>36</v>
      </c>
      <c r="AE1203" s="77">
        <v>68</v>
      </c>
      <c r="AF1203" s="78" t="s">
        <v>209</v>
      </c>
      <c r="AG1203" s="72"/>
      <c r="AH1203" s="77">
        <v>4310624</v>
      </c>
      <c r="AI1203" s="76" t="s">
        <v>52</v>
      </c>
      <c r="AJ1203" s="76" t="s">
        <v>36</v>
      </c>
      <c r="AK1203" t="str">
        <f>_xlfn.CONCAT(PlayerList[[#This Row],[First Name]]," ",PlayerList[[#This Row],[Surname]])</f>
        <v>Justin Huang</v>
      </c>
      <c r="AM1203" s="71">
        <f>PlayerList[[#This Row],[Code]]*1</f>
        <v>16880</v>
      </c>
      <c r="AN1203" s="71" t="str">
        <f>VLOOKUP(PlayerList[[#This Row],[NZCF ID]],$AP$2:$AQ$3850,2,FALSE)</f>
        <v>M</v>
      </c>
      <c r="AP1203" s="71">
        <v>16041</v>
      </c>
      <c r="AQ1203" s="71" t="s">
        <v>29</v>
      </c>
    </row>
    <row r="1204" spans="13:43" x14ac:dyDescent="0.3">
      <c r="M1204" s="75">
        <v>18524</v>
      </c>
      <c r="N1204" s="72" t="s">
        <v>1648</v>
      </c>
      <c r="O1204" s="72" t="s">
        <v>1653</v>
      </c>
      <c r="P1204" s="73" t="s">
        <v>33</v>
      </c>
      <c r="Q1204" s="74">
        <v>2009</v>
      </c>
      <c r="R1204" s="73" t="s">
        <v>135</v>
      </c>
      <c r="S1204" s="72"/>
      <c r="T1204" s="77" t="s">
        <v>34</v>
      </c>
      <c r="U1204" s="76" t="s">
        <v>35</v>
      </c>
      <c r="V1204" s="77" t="s">
        <v>36</v>
      </c>
      <c r="W1204" s="77" t="s">
        <v>36</v>
      </c>
      <c r="X1204" s="77" t="s">
        <v>37</v>
      </c>
      <c r="Y1204" s="78" t="s">
        <v>38</v>
      </c>
      <c r="Z1204" s="72"/>
      <c r="AA1204" s="77">
        <v>880</v>
      </c>
      <c r="AB1204" s="76" t="s">
        <v>50</v>
      </c>
      <c r="AC1204" s="77" t="s">
        <v>36</v>
      </c>
      <c r="AD1204" s="77" t="s">
        <v>36</v>
      </c>
      <c r="AE1204" s="77">
        <v>7</v>
      </c>
      <c r="AF1204" s="78" t="s">
        <v>51</v>
      </c>
      <c r="AG1204" s="72"/>
      <c r="AH1204" s="77" t="s">
        <v>69</v>
      </c>
      <c r="AI1204" s="76" t="s">
        <v>52</v>
      </c>
      <c r="AJ1204" s="76" t="s">
        <v>36</v>
      </c>
      <c r="AK1204" t="str">
        <f>_xlfn.CONCAT(PlayerList[[#This Row],[First Name]]," ",PlayerList[[#This Row],[Surname]])</f>
        <v>Keith Huang</v>
      </c>
      <c r="AM1204" s="71">
        <f>PlayerList[[#This Row],[Code]]*1</f>
        <v>18524</v>
      </c>
      <c r="AN1204" s="71" t="str">
        <f>VLOOKUP(PlayerList[[#This Row],[NZCF ID]],$AP$2:$AQ$3850,2,FALSE)</f>
        <v>M</v>
      </c>
      <c r="AP1204" s="71">
        <v>16880</v>
      </c>
      <c r="AQ1204" s="71" t="s">
        <v>29</v>
      </c>
    </row>
    <row r="1205" spans="13:43" x14ac:dyDescent="0.3">
      <c r="M1205" s="75">
        <v>19392</v>
      </c>
      <c r="N1205" s="72" t="s">
        <v>1648</v>
      </c>
      <c r="O1205" s="72" t="s">
        <v>487</v>
      </c>
      <c r="P1205" s="73" t="s">
        <v>33</v>
      </c>
      <c r="Q1205" s="74">
        <v>2012</v>
      </c>
      <c r="R1205" s="73" t="s">
        <v>135</v>
      </c>
      <c r="S1205" s="72"/>
      <c r="T1205" s="77" t="s">
        <v>34</v>
      </c>
      <c r="U1205" s="76" t="s">
        <v>35</v>
      </c>
      <c r="V1205" s="77" t="s">
        <v>36</v>
      </c>
      <c r="W1205" s="77" t="s">
        <v>36</v>
      </c>
      <c r="X1205" s="77" t="s">
        <v>37</v>
      </c>
      <c r="Y1205" s="78" t="s">
        <v>38</v>
      </c>
      <c r="Z1205" s="72"/>
      <c r="AA1205" s="77">
        <v>902</v>
      </c>
      <c r="AB1205" s="76" t="s">
        <v>50</v>
      </c>
      <c r="AC1205" s="77" t="s">
        <v>36</v>
      </c>
      <c r="AD1205" s="77" t="s">
        <v>36</v>
      </c>
      <c r="AE1205" s="77">
        <v>7</v>
      </c>
      <c r="AF1205" s="78" t="s">
        <v>96</v>
      </c>
      <c r="AG1205" s="72"/>
      <c r="AH1205" s="77" t="s">
        <v>69</v>
      </c>
      <c r="AI1205" s="76" t="s">
        <v>52</v>
      </c>
      <c r="AJ1205" s="76" t="s">
        <v>36</v>
      </c>
      <c r="AK1205" t="str">
        <f>_xlfn.CONCAT(PlayerList[[#This Row],[First Name]]," ",PlayerList[[#This Row],[Surname]])</f>
        <v>Kelvin Huang</v>
      </c>
      <c r="AM1205" s="71">
        <f>PlayerList[[#This Row],[Code]]*1</f>
        <v>19392</v>
      </c>
      <c r="AN1205" s="71" t="str">
        <f>VLOOKUP(PlayerList[[#This Row],[NZCF ID]],$AP$2:$AQ$3850,2,FALSE)</f>
        <v>M</v>
      </c>
      <c r="AP1205" s="71">
        <v>18524</v>
      </c>
      <c r="AQ1205" s="71" t="s">
        <v>29</v>
      </c>
    </row>
    <row r="1206" spans="13:43" x14ac:dyDescent="0.3">
      <c r="M1206" s="75">
        <v>19462</v>
      </c>
      <c r="N1206" s="72" t="s">
        <v>1648</v>
      </c>
      <c r="O1206" s="72" t="s">
        <v>1654</v>
      </c>
      <c r="P1206" s="73" t="s">
        <v>354</v>
      </c>
      <c r="Q1206" s="74">
        <v>2012</v>
      </c>
      <c r="R1206" s="73" t="s">
        <v>135</v>
      </c>
      <c r="S1206" s="72"/>
      <c r="T1206" s="77" t="s">
        <v>34</v>
      </c>
      <c r="U1206" s="76" t="s">
        <v>35</v>
      </c>
      <c r="V1206" s="77" t="s">
        <v>36</v>
      </c>
      <c r="W1206" s="77" t="s">
        <v>36</v>
      </c>
      <c r="X1206" s="77" t="s">
        <v>37</v>
      </c>
      <c r="Y1206" s="78" t="s">
        <v>38</v>
      </c>
      <c r="Z1206" s="72"/>
      <c r="AA1206" s="77">
        <v>760</v>
      </c>
      <c r="AB1206" s="76" t="s">
        <v>50</v>
      </c>
      <c r="AC1206" s="77" t="s">
        <v>36</v>
      </c>
      <c r="AD1206" s="77" t="s">
        <v>36</v>
      </c>
      <c r="AE1206" s="77">
        <v>6</v>
      </c>
      <c r="AF1206" s="78" t="s">
        <v>96</v>
      </c>
      <c r="AG1206" s="72"/>
      <c r="AH1206" s="77" t="s">
        <v>69</v>
      </c>
      <c r="AI1206" s="76" t="s">
        <v>52</v>
      </c>
      <c r="AJ1206" s="76" t="s">
        <v>36</v>
      </c>
      <c r="AK1206" t="str">
        <f>_xlfn.CONCAT(PlayerList[[#This Row],[First Name]]," ",PlayerList[[#This Row],[Surname]])</f>
        <v>Kyler Huang</v>
      </c>
      <c r="AM1206" s="71">
        <f>PlayerList[[#This Row],[Code]]*1</f>
        <v>19462</v>
      </c>
      <c r="AN1206" s="71" t="str">
        <f>VLOOKUP(PlayerList[[#This Row],[NZCF ID]],$AP$2:$AQ$3850,2,FALSE)</f>
        <v>M</v>
      </c>
      <c r="AP1206" s="71">
        <v>19392</v>
      </c>
      <c r="AQ1206" s="71" t="s">
        <v>29</v>
      </c>
    </row>
    <row r="1207" spans="13:43" x14ac:dyDescent="0.3">
      <c r="M1207" s="75">
        <v>20586</v>
      </c>
      <c r="N1207" s="72" t="s">
        <v>1648</v>
      </c>
      <c r="O1207" s="72" t="s">
        <v>1655</v>
      </c>
      <c r="P1207" s="73" t="s">
        <v>33</v>
      </c>
      <c r="Q1207" s="74">
        <v>2015</v>
      </c>
      <c r="R1207" s="73" t="s">
        <v>135</v>
      </c>
      <c r="S1207" s="72"/>
      <c r="T1207" s="77" t="s">
        <v>34</v>
      </c>
      <c r="U1207" s="76" t="s">
        <v>35</v>
      </c>
      <c r="V1207" s="77" t="s">
        <v>36</v>
      </c>
      <c r="W1207" s="77" t="s">
        <v>36</v>
      </c>
      <c r="X1207" s="77" t="s">
        <v>37</v>
      </c>
      <c r="Y1207" s="78" t="s">
        <v>38</v>
      </c>
      <c r="Z1207" s="72"/>
      <c r="AA1207" s="77">
        <v>400</v>
      </c>
      <c r="AB1207" s="76" t="s">
        <v>50</v>
      </c>
      <c r="AC1207" s="77" t="s">
        <v>36</v>
      </c>
      <c r="AD1207" s="77" t="s">
        <v>36</v>
      </c>
      <c r="AE1207" s="77">
        <v>5</v>
      </c>
      <c r="AF1207" s="78" t="s">
        <v>61</v>
      </c>
      <c r="AG1207" s="72"/>
      <c r="AH1207" s="77">
        <v>4329449</v>
      </c>
      <c r="AI1207" s="76" t="s">
        <v>52</v>
      </c>
      <c r="AJ1207" s="76" t="s">
        <v>36</v>
      </c>
      <c r="AK1207" t="str">
        <f>_xlfn.CONCAT(PlayerList[[#This Row],[First Name]]," ",PlayerList[[#This Row],[Surname]])</f>
        <v>Ludan Huang</v>
      </c>
      <c r="AM1207" s="71">
        <f>PlayerList[[#This Row],[Code]]*1</f>
        <v>20586</v>
      </c>
      <c r="AN1207" s="71" t="str">
        <f>VLOOKUP(PlayerList[[#This Row],[NZCF ID]],$AP$2:$AQ$3850,2,FALSE)</f>
        <v>M</v>
      </c>
      <c r="AP1207" s="71">
        <v>19462</v>
      </c>
      <c r="AQ1207" s="71" t="s">
        <v>29</v>
      </c>
    </row>
    <row r="1208" spans="13:43" x14ac:dyDescent="0.3">
      <c r="M1208" s="75">
        <v>19549</v>
      </c>
      <c r="N1208" s="72" t="s">
        <v>1648</v>
      </c>
      <c r="O1208" s="72" t="s">
        <v>1656</v>
      </c>
      <c r="P1208" s="73" t="s">
        <v>258</v>
      </c>
      <c r="Q1208" s="74">
        <v>2010</v>
      </c>
      <c r="R1208" s="73" t="s">
        <v>135</v>
      </c>
      <c r="S1208" s="72"/>
      <c r="T1208" s="77">
        <v>1088</v>
      </c>
      <c r="U1208" s="76" t="s">
        <v>35</v>
      </c>
      <c r="V1208" s="77" t="s">
        <v>36</v>
      </c>
      <c r="W1208" s="77" t="s">
        <v>36</v>
      </c>
      <c r="X1208" s="77">
        <v>49</v>
      </c>
      <c r="Y1208" s="78" t="s">
        <v>84</v>
      </c>
      <c r="Z1208" s="72"/>
      <c r="AA1208" s="77">
        <v>1032</v>
      </c>
      <c r="AB1208" s="76" t="s">
        <v>35</v>
      </c>
      <c r="AC1208" s="77" t="s">
        <v>36</v>
      </c>
      <c r="AD1208" s="77" t="s">
        <v>36</v>
      </c>
      <c r="AE1208" s="77">
        <v>149</v>
      </c>
      <c r="AF1208" s="78" t="s">
        <v>84</v>
      </c>
      <c r="AG1208" s="72"/>
      <c r="AH1208" s="77">
        <v>4324986</v>
      </c>
      <c r="AI1208" s="76" t="s">
        <v>52</v>
      </c>
      <c r="AJ1208" s="76" t="s">
        <v>36</v>
      </c>
      <c r="AK1208" t="str">
        <f>_xlfn.CONCAT(PlayerList[[#This Row],[First Name]]," ",PlayerList[[#This Row],[Surname]])</f>
        <v>Mario Jingnan Huang</v>
      </c>
      <c r="AM1208" s="71">
        <f>PlayerList[[#This Row],[Code]]*1</f>
        <v>19549</v>
      </c>
      <c r="AN1208" s="71" t="str">
        <f>VLOOKUP(PlayerList[[#This Row],[NZCF ID]],$AP$2:$AQ$3850,2,FALSE)</f>
        <v>M</v>
      </c>
      <c r="AP1208" s="71">
        <v>20586</v>
      </c>
      <c r="AQ1208" s="71" t="s">
        <v>29</v>
      </c>
    </row>
    <row r="1209" spans="13:43" x14ac:dyDescent="0.3">
      <c r="M1209" s="75">
        <v>19309</v>
      </c>
      <c r="N1209" s="72" t="s">
        <v>1648</v>
      </c>
      <c r="O1209" s="72" t="s">
        <v>141</v>
      </c>
      <c r="P1209" s="73" t="s">
        <v>167</v>
      </c>
      <c r="Q1209" s="74">
        <v>2011</v>
      </c>
      <c r="R1209" s="73" t="s">
        <v>135</v>
      </c>
      <c r="S1209" s="72"/>
      <c r="T1209" s="77" t="s">
        <v>34</v>
      </c>
      <c r="U1209" s="76" t="s">
        <v>35</v>
      </c>
      <c r="V1209" s="77" t="s">
        <v>36</v>
      </c>
      <c r="W1209" s="77" t="s">
        <v>36</v>
      </c>
      <c r="X1209" s="77" t="s">
        <v>37</v>
      </c>
      <c r="Y1209" s="78" t="s">
        <v>38</v>
      </c>
      <c r="Z1209" s="72"/>
      <c r="AA1209" s="77">
        <v>970</v>
      </c>
      <c r="AB1209" s="76" t="s">
        <v>35</v>
      </c>
      <c r="AC1209" s="77" t="s">
        <v>36</v>
      </c>
      <c r="AD1209" s="77" t="s">
        <v>36</v>
      </c>
      <c r="AE1209" s="77">
        <v>84</v>
      </c>
      <c r="AF1209" s="78" t="s">
        <v>60</v>
      </c>
      <c r="AG1209" s="72"/>
      <c r="AH1209" s="77">
        <v>4322991</v>
      </c>
      <c r="AI1209" s="76" t="s">
        <v>52</v>
      </c>
      <c r="AJ1209" s="76" t="s">
        <v>36</v>
      </c>
      <c r="AK1209" t="str">
        <f>_xlfn.CONCAT(PlayerList[[#This Row],[First Name]]," ",PlayerList[[#This Row],[Surname]])</f>
        <v>Michael Huang</v>
      </c>
      <c r="AM1209" s="71">
        <f>PlayerList[[#This Row],[Code]]*1</f>
        <v>19309</v>
      </c>
      <c r="AN1209" s="71" t="str">
        <f>VLOOKUP(PlayerList[[#This Row],[NZCF ID]],$AP$2:$AQ$3850,2,FALSE)</f>
        <v>M</v>
      </c>
      <c r="AP1209" s="71">
        <v>19549</v>
      </c>
      <c r="AQ1209" s="71" t="s">
        <v>29</v>
      </c>
    </row>
    <row r="1210" spans="13:43" x14ac:dyDescent="0.3">
      <c r="M1210" s="75">
        <v>19041</v>
      </c>
      <c r="N1210" s="72" t="s">
        <v>1648</v>
      </c>
      <c r="O1210" s="72" t="s">
        <v>1657</v>
      </c>
      <c r="P1210" s="73" t="s">
        <v>33</v>
      </c>
      <c r="Q1210" s="74">
        <v>2007</v>
      </c>
      <c r="R1210" s="73" t="s">
        <v>135</v>
      </c>
      <c r="S1210" s="72"/>
      <c r="T1210" s="77" t="s">
        <v>34</v>
      </c>
      <c r="U1210" s="76" t="s">
        <v>35</v>
      </c>
      <c r="V1210" s="77" t="s">
        <v>36</v>
      </c>
      <c r="W1210" s="77" t="s">
        <v>36</v>
      </c>
      <c r="X1210" s="77" t="s">
        <v>37</v>
      </c>
      <c r="Y1210" s="78" t="s">
        <v>38</v>
      </c>
      <c r="Z1210" s="72"/>
      <c r="AA1210" s="77">
        <v>864</v>
      </c>
      <c r="AB1210" s="76" t="s">
        <v>50</v>
      </c>
      <c r="AC1210" s="77" t="s">
        <v>36</v>
      </c>
      <c r="AD1210" s="77" t="s">
        <v>36</v>
      </c>
      <c r="AE1210" s="77">
        <v>7</v>
      </c>
      <c r="AF1210" s="78" t="s">
        <v>154</v>
      </c>
      <c r="AG1210" s="72"/>
      <c r="AH1210" s="77" t="s">
        <v>69</v>
      </c>
      <c r="AI1210" s="76" t="s">
        <v>52</v>
      </c>
      <c r="AJ1210" s="76" t="s">
        <v>36</v>
      </c>
      <c r="AK1210" t="str">
        <f>_xlfn.CONCAT(PlayerList[[#This Row],[First Name]]," ",PlayerList[[#This Row],[Surname]])</f>
        <v>Orion Huang</v>
      </c>
      <c r="AM1210" s="71">
        <f>PlayerList[[#This Row],[Code]]*1</f>
        <v>19041</v>
      </c>
      <c r="AN1210" s="71" t="str">
        <f>VLOOKUP(PlayerList[[#This Row],[NZCF ID]],$AP$2:$AQ$3850,2,FALSE)</f>
        <v>M</v>
      </c>
      <c r="AP1210" s="71">
        <v>19309</v>
      </c>
      <c r="AQ1210" s="71" t="s">
        <v>29</v>
      </c>
    </row>
    <row r="1211" spans="13:43" x14ac:dyDescent="0.3">
      <c r="M1211" s="75">
        <v>15629</v>
      </c>
      <c r="N1211" s="72" t="s">
        <v>1648</v>
      </c>
      <c r="O1211" s="72" t="s">
        <v>2204</v>
      </c>
      <c r="P1211" s="73" t="s">
        <v>167</v>
      </c>
      <c r="Q1211" s="74">
        <v>2006</v>
      </c>
      <c r="R1211" s="73" t="s">
        <v>135</v>
      </c>
      <c r="S1211" s="72"/>
      <c r="T1211" s="77">
        <v>822</v>
      </c>
      <c r="U1211" s="76" t="s">
        <v>35</v>
      </c>
      <c r="V1211" s="77" t="s">
        <v>36</v>
      </c>
      <c r="W1211" s="77" t="s">
        <v>36</v>
      </c>
      <c r="X1211" s="77">
        <v>33</v>
      </c>
      <c r="Y1211" s="78" t="s">
        <v>1045</v>
      </c>
      <c r="Z1211" s="72"/>
      <c r="AA1211" s="77">
        <v>876</v>
      </c>
      <c r="AB1211" s="76" t="s">
        <v>35</v>
      </c>
      <c r="AC1211" s="77" t="s">
        <v>36</v>
      </c>
      <c r="AD1211" s="77" t="s">
        <v>36</v>
      </c>
      <c r="AE1211" s="77">
        <v>25</v>
      </c>
      <c r="AF1211" s="78" t="s">
        <v>1855</v>
      </c>
      <c r="AG1211" s="72"/>
      <c r="AH1211" s="77">
        <v>4305132</v>
      </c>
      <c r="AI1211" s="76" t="s">
        <v>52</v>
      </c>
      <c r="AJ1211" s="76" t="s">
        <v>36</v>
      </c>
      <c r="AK1211" t="str">
        <f>_xlfn.CONCAT(PlayerList[[#This Row],[First Name]]," ",PlayerList[[#This Row],[Surname]])</f>
        <v>Raymond Huang</v>
      </c>
      <c r="AM1211" s="71">
        <f>PlayerList[[#This Row],[Code]]*1</f>
        <v>15629</v>
      </c>
      <c r="AN1211" s="71" t="str">
        <f>VLOOKUP(PlayerList[[#This Row],[NZCF ID]],$AP$2:$AQ$3850,2,FALSE)</f>
        <v>M</v>
      </c>
      <c r="AP1211" s="71">
        <v>19041</v>
      </c>
      <c r="AQ1211" s="71" t="s">
        <v>29</v>
      </c>
    </row>
    <row r="1212" spans="13:43" x14ac:dyDescent="0.3">
      <c r="M1212" s="75">
        <v>19465</v>
      </c>
      <c r="N1212" s="72" t="s">
        <v>1648</v>
      </c>
      <c r="O1212" s="72" t="s">
        <v>1658</v>
      </c>
      <c r="P1212" s="73" t="s">
        <v>354</v>
      </c>
      <c r="Q1212" s="74">
        <v>2015</v>
      </c>
      <c r="R1212" s="73" t="s">
        <v>135</v>
      </c>
      <c r="S1212" s="72"/>
      <c r="T1212" s="77" t="s">
        <v>34</v>
      </c>
      <c r="U1212" s="76" t="s">
        <v>35</v>
      </c>
      <c r="V1212" s="77" t="s">
        <v>36</v>
      </c>
      <c r="W1212" s="77" t="s">
        <v>36</v>
      </c>
      <c r="X1212" s="77" t="s">
        <v>37</v>
      </c>
      <c r="Y1212" s="78" t="s">
        <v>38</v>
      </c>
      <c r="Z1212" s="72"/>
      <c r="AA1212" s="77">
        <v>427</v>
      </c>
      <c r="AB1212" s="76" t="s">
        <v>50</v>
      </c>
      <c r="AC1212" s="77" t="s">
        <v>36</v>
      </c>
      <c r="AD1212" s="77" t="s">
        <v>36</v>
      </c>
      <c r="AE1212" s="77">
        <v>6</v>
      </c>
      <c r="AF1212" s="78" t="s">
        <v>96</v>
      </c>
      <c r="AG1212" s="72"/>
      <c r="AH1212" s="77" t="s">
        <v>69</v>
      </c>
      <c r="AI1212" s="76" t="s">
        <v>52</v>
      </c>
      <c r="AJ1212" s="76" t="s">
        <v>36</v>
      </c>
      <c r="AK1212" t="str">
        <f>_xlfn.CONCAT(PlayerList[[#This Row],[First Name]]," ",PlayerList[[#This Row],[Surname]])</f>
        <v>Seth Huang</v>
      </c>
      <c r="AM1212" s="71">
        <f>PlayerList[[#This Row],[Code]]*1</f>
        <v>19465</v>
      </c>
      <c r="AN1212" s="71" t="str">
        <f>VLOOKUP(PlayerList[[#This Row],[NZCF ID]],$AP$2:$AQ$3850,2,FALSE)</f>
        <v>M</v>
      </c>
      <c r="AP1212" s="71">
        <v>15629</v>
      </c>
      <c r="AQ1212" s="71" t="s">
        <v>29</v>
      </c>
    </row>
    <row r="1213" spans="13:43" x14ac:dyDescent="0.3">
      <c r="M1213" s="75">
        <v>18756</v>
      </c>
      <c r="N1213" s="72" t="s">
        <v>1648</v>
      </c>
      <c r="O1213" s="72" t="s">
        <v>1659</v>
      </c>
      <c r="P1213" s="73" t="s">
        <v>167</v>
      </c>
      <c r="Q1213" s="74">
        <v>2017</v>
      </c>
      <c r="R1213" s="73" t="s">
        <v>135</v>
      </c>
      <c r="S1213" s="72"/>
      <c r="T1213" s="77">
        <v>400</v>
      </c>
      <c r="U1213" s="76" t="s">
        <v>50</v>
      </c>
      <c r="V1213" s="77" t="s">
        <v>36</v>
      </c>
      <c r="W1213" s="77" t="s">
        <v>36</v>
      </c>
      <c r="X1213" s="77">
        <v>5</v>
      </c>
      <c r="Y1213" s="78" t="s">
        <v>154</v>
      </c>
      <c r="Z1213" s="72"/>
      <c r="AA1213" s="77">
        <v>551</v>
      </c>
      <c r="AB1213" s="76" t="s">
        <v>35</v>
      </c>
      <c r="AC1213" s="77" t="s">
        <v>36</v>
      </c>
      <c r="AD1213" s="77" t="s">
        <v>36</v>
      </c>
      <c r="AE1213" s="77">
        <v>34</v>
      </c>
      <c r="AF1213" s="78" t="s">
        <v>96</v>
      </c>
      <c r="AG1213" s="72"/>
      <c r="AH1213" s="77" t="s">
        <v>69</v>
      </c>
      <c r="AI1213" s="76" t="s">
        <v>52</v>
      </c>
      <c r="AJ1213" s="76" t="s">
        <v>36</v>
      </c>
      <c r="AK1213" t="str">
        <f>_xlfn.CONCAT(PlayerList[[#This Row],[First Name]]," ",PlayerList[[#This Row],[Surname]])</f>
        <v>Shawn Huang</v>
      </c>
      <c r="AM1213" s="71">
        <f>PlayerList[[#This Row],[Code]]*1</f>
        <v>18756</v>
      </c>
      <c r="AN1213" s="71" t="str">
        <f>VLOOKUP(PlayerList[[#This Row],[NZCF ID]],$AP$2:$AQ$3850,2,FALSE)</f>
        <v>M</v>
      </c>
      <c r="AP1213" s="71">
        <v>19465</v>
      </c>
      <c r="AQ1213" s="71" t="s">
        <v>29</v>
      </c>
    </row>
    <row r="1214" spans="13:43" x14ac:dyDescent="0.3">
      <c r="M1214" s="75">
        <v>20543</v>
      </c>
      <c r="N1214" s="72" t="s">
        <v>1648</v>
      </c>
      <c r="O1214" s="72" t="s">
        <v>1660</v>
      </c>
      <c r="P1214" s="73" t="s">
        <v>33</v>
      </c>
      <c r="Q1214" s="74">
        <v>2014</v>
      </c>
      <c r="R1214" s="73" t="s">
        <v>135</v>
      </c>
      <c r="S1214" s="72"/>
      <c r="T1214" s="77" t="s">
        <v>34</v>
      </c>
      <c r="U1214" s="76" t="s">
        <v>35</v>
      </c>
      <c r="V1214" s="77" t="s">
        <v>36</v>
      </c>
      <c r="W1214" s="77" t="s">
        <v>36</v>
      </c>
      <c r="X1214" s="77" t="s">
        <v>37</v>
      </c>
      <c r="Y1214" s="78" t="s">
        <v>38</v>
      </c>
      <c r="Z1214" s="72"/>
      <c r="AA1214" s="77">
        <v>400</v>
      </c>
      <c r="AB1214" s="76" t="s">
        <v>50</v>
      </c>
      <c r="AC1214" s="77" t="s">
        <v>36</v>
      </c>
      <c r="AD1214" s="77" t="s">
        <v>36</v>
      </c>
      <c r="AE1214" s="77">
        <v>18</v>
      </c>
      <c r="AF1214" s="78" t="s">
        <v>84</v>
      </c>
      <c r="AG1214" s="72"/>
      <c r="AH1214" s="77">
        <v>4329589</v>
      </c>
      <c r="AI1214" s="76" t="s">
        <v>52</v>
      </c>
      <c r="AJ1214" s="76" t="s">
        <v>36</v>
      </c>
      <c r="AK1214" t="str">
        <f>_xlfn.CONCAT(PlayerList[[#This Row],[First Name]]," ",PlayerList[[#This Row],[Surname]])</f>
        <v>Shuya (Joshua) Huang</v>
      </c>
      <c r="AM1214" s="71">
        <f>PlayerList[[#This Row],[Code]]*1</f>
        <v>20543</v>
      </c>
      <c r="AN1214" s="71" t="str">
        <f>VLOOKUP(PlayerList[[#This Row],[NZCF ID]],$AP$2:$AQ$3850,2,FALSE)</f>
        <v>M</v>
      </c>
      <c r="AP1214" s="71">
        <v>18756</v>
      </c>
      <c r="AQ1214" s="71" t="s">
        <v>29</v>
      </c>
    </row>
    <row r="1215" spans="13:43" x14ac:dyDescent="0.3">
      <c r="M1215" s="75">
        <v>18437</v>
      </c>
      <c r="N1215" s="72" t="s">
        <v>1648</v>
      </c>
      <c r="O1215" s="72" t="s">
        <v>160</v>
      </c>
      <c r="P1215" s="73" t="s">
        <v>354</v>
      </c>
      <c r="Q1215" s="74">
        <v>2008</v>
      </c>
      <c r="R1215" s="73" t="s">
        <v>135</v>
      </c>
      <c r="S1215" s="72"/>
      <c r="T1215" s="77">
        <v>698</v>
      </c>
      <c r="U1215" s="76" t="s">
        <v>50</v>
      </c>
      <c r="V1215" s="77" t="s">
        <v>36</v>
      </c>
      <c r="W1215" s="77" t="s">
        <v>36</v>
      </c>
      <c r="X1215" s="77">
        <v>11</v>
      </c>
      <c r="Y1215" s="78" t="s">
        <v>96</v>
      </c>
      <c r="Z1215" s="72"/>
      <c r="AA1215" s="77">
        <v>400</v>
      </c>
      <c r="AB1215" s="76" t="s">
        <v>50</v>
      </c>
      <c r="AC1215" s="77" t="s">
        <v>36</v>
      </c>
      <c r="AD1215" s="77" t="s">
        <v>36</v>
      </c>
      <c r="AE1215" s="77">
        <v>5</v>
      </c>
      <c r="AF1215" s="78" t="s">
        <v>96</v>
      </c>
      <c r="AG1215" s="72"/>
      <c r="AH1215" s="77" t="s">
        <v>69</v>
      </c>
      <c r="AI1215" s="76" t="s">
        <v>52</v>
      </c>
      <c r="AJ1215" s="76" t="s">
        <v>36</v>
      </c>
      <c r="AK1215" t="str">
        <f>_xlfn.CONCAT(PlayerList[[#This Row],[First Name]]," ",PlayerList[[#This Row],[Surname]])</f>
        <v>Steve Huang</v>
      </c>
      <c r="AM1215" s="71">
        <f>PlayerList[[#This Row],[Code]]*1</f>
        <v>18437</v>
      </c>
      <c r="AN1215" s="71" t="str">
        <f>VLOOKUP(PlayerList[[#This Row],[NZCF ID]],$AP$2:$AQ$3850,2,FALSE)</f>
        <v>M</v>
      </c>
      <c r="AP1215" s="71">
        <v>20543</v>
      </c>
      <c r="AQ1215" s="71" t="s">
        <v>29</v>
      </c>
    </row>
    <row r="1216" spans="13:43" x14ac:dyDescent="0.3">
      <c r="M1216" s="75">
        <v>16881</v>
      </c>
      <c r="N1216" s="72" t="s">
        <v>1648</v>
      </c>
      <c r="O1216" s="72" t="s">
        <v>771</v>
      </c>
      <c r="P1216" s="73" t="s">
        <v>33</v>
      </c>
      <c r="Q1216" s="74">
        <v>2010</v>
      </c>
      <c r="R1216" s="73" t="s">
        <v>135</v>
      </c>
      <c r="S1216" s="72"/>
      <c r="T1216" s="77" t="s">
        <v>34</v>
      </c>
      <c r="U1216" s="76" t="s">
        <v>35</v>
      </c>
      <c r="V1216" s="77" t="s">
        <v>36</v>
      </c>
      <c r="W1216" s="77" t="s">
        <v>36</v>
      </c>
      <c r="X1216" s="77" t="s">
        <v>37</v>
      </c>
      <c r="Y1216" s="78" t="s">
        <v>38</v>
      </c>
      <c r="Z1216" s="72"/>
      <c r="AA1216" s="77">
        <v>646</v>
      </c>
      <c r="AB1216" s="76" t="s">
        <v>35</v>
      </c>
      <c r="AC1216" s="77" t="s">
        <v>36</v>
      </c>
      <c r="AD1216" s="77" t="s">
        <v>36</v>
      </c>
      <c r="AE1216" s="77">
        <v>36</v>
      </c>
      <c r="AF1216" s="78" t="s">
        <v>530</v>
      </c>
      <c r="AG1216" s="72"/>
      <c r="AH1216" s="77">
        <v>4310632</v>
      </c>
      <c r="AI1216" s="76" t="s">
        <v>52</v>
      </c>
      <c r="AJ1216" s="76" t="s">
        <v>36</v>
      </c>
      <c r="AK1216" t="str">
        <f>_xlfn.CONCAT(PlayerList[[#This Row],[First Name]]," ",PlayerList[[#This Row],[Surname]])</f>
        <v>Terrence Huang</v>
      </c>
      <c r="AM1216" s="71">
        <f>PlayerList[[#This Row],[Code]]*1</f>
        <v>16881</v>
      </c>
      <c r="AN1216" s="71" t="str">
        <f>VLOOKUP(PlayerList[[#This Row],[NZCF ID]],$AP$2:$AQ$3850,2,FALSE)</f>
        <v>M</v>
      </c>
      <c r="AP1216" s="71">
        <v>18437</v>
      </c>
      <c r="AQ1216" s="71" t="s">
        <v>29</v>
      </c>
    </row>
    <row r="1217" spans="13:43" x14ac:dyDescent="0.3">
      <c r="M1217" s="75">
        <v>18317</v>
      </c>
      <c r="N1217" s="72" t="s">
        <v>1648</v>
      </c>
      <c r="O1217" s="72" t="s">
        <v>794</v>
      </c>
      <c r="P1217" s="73" t="s">
        <v>74</v>
      </c>
      <c r="Q1217" s="74">
        <v>2005</v>
      </c>
      <c r="R1217" s="73" t="s">
        <v>135</v>
      </c>
      <c r="S1217" s="72"/>
      <c r="T1217" s="77">
        <v>1312</v>
      </c>
      <c r="U1217" s="76" t="s">
        <v>50</v>
      </c>
      <c r="V1217" s="77" t="s">
        <v>36</v>
      </c>
      <c r="W1217" s="77" t="s">
        <v>36</v>
      </c>
      <c r="X1217" s="77">
        <v>10</v>
      </c>
      <c r="Y1217" s="78" t="s">
        <v>154</v>
      </c>
      <c r="Z1217" s="72"/>
      <c r="AA1217" s="77">
        <v>899</v>
      </c>
      <c r="AB1217" s="76" t="s">
        <v>50</v>
      </c>
      <c r="AC1217" s="77" t="s">
        <v>36</v>
      </c>
      <c r="AD1217" s="77" t="s">
        <v>36</v>
      </c>
      <c r="AE1217" s="77">
        <v>9</v>
      </c>
      <c r="AF1217" s="78" t="s">
        <v>154</v>
      </c>
      <c r="AG1217" s="72"/>
      <c r="AH1217" s="77">
        <v>4318153</v>
      </c>
      <c r="AI1217" s="76" t="s">
        <v>52</v>
      </c>
      <c r="AJ1217" s="76" t="s">
        <v>36</v>
      </c>
      <c r="AK1217" t="str">
        <f>_xlfn.CONCAT(PlayerList[[#This Row],[First Name]]," ",PlayerList[[#This Row],[Surname]])</f>
        <v>Tony Huang</v>
      </c>
      <c r="AM1217" s="71">
        <f>PlayerList[[#This Row],[Code]]*1</f>
        <v>18317</v>
      </c>
      <c r="AN1217" s="71" t="str">
        <f>VLOOKUP(PlayerList[[#This Row],[NZCF ID]],$AP$2:$AQ$3850,2,FALSE)</f>
        <v>M</v>
      </c>
      <c r="AP1217" s="71">
        <v>16881</v>
      </c>
      <c r="AQ1217" s="71" t="s">
        <v>29</v>
      </c>
    </row>
    <row r="1218" spans="13:43" x14ac:dyDescent="0.3">
      <c r="M1218" s="75">
        <v>18778</v>
      </c>
      <c r="N1218" s="72" t="s">
        <v>1648</v>
      </c>
      <c r="O1218" s="72" t="s">
        <v>626</v>
      </c>
      <c r="P1218" s="73" t="s">
        <v>167</v>
      </c>
      <c r="Q1218" s="74">
        <v>2016</v>
      </c>
      <c r="R1218" s="73" t="s">
        <v>135</v>
      </c>
      <c r="S1218" s="72"/>
      <c r="T1218" s="77" t="s">
        <v>34</v>
      </c>
      <c r="U1218" s="76" t="s">
        <v>35</v>
      </c>
      <c r="V1218" s="77" t="s">
        <v>36</v>
      </c>
      <c r="W1218" s="77" t="s">
        <v>36</v>
      </c>
      <c r="X1218" s="77" t="s">
        <v>37</v>
      </c>
      <c r="Y1218" s="78" t="s">
        <v>38</v>
      </c>
      <c r="Z1218" s="72"/>
      <c r="AA1218" s="77">
        <v>400</v>
      </c>
      <c r="AB1218" s="76" t="s">
        <v>50</v>
      </c>
      <c r="AC1218" s="77" t="s">
        <v>36</v>
      </c>
      <c r="AD1218" s="77" t="s">
        <v>36</v>
      </c>
      <c r="AE1218" s="77">
        <v>6</v>
      </c>
      <c r="AF1218" s="78" t="s">
        <v>51</v>
      </c>
      <c r="AG1218" s="72"/>
      <c r="AH1218" s="77" t="s">
        <v>69</v>
      </c>
      <c r="AI1218" s="76" t="s">
        <v>52</v>
      </c>
      <c r="AJ1218" s="76" t="s">
        <v>36</v>
      </c>
      <c r="AK1218" t="str">
        <f>_xlfn.CONCAT(PlayerList[[#This Row],[First Name]]," ",PlayerList[[#This Row],[Surname]])</f>
        <v>Will Huang</v>
      </c>
      <c r="AM1218" s="71">
        <f>PlayerList[[#This Row],[Code]]*1</f>
        <v>18778</v>
      </c>
      <c r="AN1218" s="71" t="str">
        <f>VLOOKUP(PlayerList[[#This Row],[NZCF ID]],$AP$2:$AQ$3850,2,FALSE)</f>
        <v>M</v>
      </c>
      <c r="AP1218" s="71">
        <v>18317</v>
      </c>
      <c r="AQ1218" s="71" t="s">
        <v>29</v>
      </c>
    </row>
    <row r="1219" spans="13:43" x14ac:dyDescent="0.3">
      <c r="M1219" s="75">
        <v>17851</v>
      </c>
      <c r="N1219" s="72" t="s">
        <v>1648</v>
      </c>
      <c r="O1219" s="72" t="s">
        <v>1661</v>
      </c>
      <c r="P1219" s="73" t="s">
        <v>335</v>
      </c>
      <c r="Q1219" s="74">
        <v>2009</v>
      </c>
      <c r="R1219" s="73" t="s">
        <v>135</v>
      </c>
      <c r="S1219" s="72"/>
      <c r="T1219" s="77">
        <v>941</v>
      </c>
      <c r="U1219" s="76" t="s">
        <v>35</v>
      </c>
      <c r="V1219" s="77" t="s">
        <v>36</v>
      </c>
      <c r="W1219" s="77" t="s">
        <v>36</v>
      </c>
      <c r="X1219" s="77">
        <v>23</v>
      </c>
      <c r="Y1219" s="78" t="s">
        <v>51</v>
      </c>
      <c r="Z1219" s="72"/>
      <c r="AA1219" s="77" t="s">
        <v>37</v>
      </c>
      <c r="AB1219" s="76" t="s">
        <v>35</v>
      </c>
      <c r="AC1219" s="77" t="s">
        <v>36</v>
      </c>
      <c r="AD1219" s="77" t="s">
        <v>36</v>
      </c>
      <c r="AE1219" s="77" t="s">
        <v>37</v>
      </c>
      <c r="AF1219" s="78" t="s">
        <v>38</v>
      </c>
      <c r="AG1219" s="72"/>
      <c r="AH1219" s="77">
        <v>4317491</v>
      </c>
      <c r="AI1219" s="76" t="s">
        <v>52</v>
      </c>
      <c r="AJ1219" s="76" t="s">
        <v>36</v>
      </c>
      <c r="AK1219" t="str">
        <f>_xlfn.CONCAT(PlayerList[[#This Row],[First Name]]," ",PlayerList[[#This Row],[Surname]])</f>
        <v>Yimin (Selina) Huang</v>
      </c>
      <c r="AM1219" s="71">
        <f>PlayerList[[#This Row],[Code]]*1</f>
        <v>17851</v>
      </c>
      <c r="AN1219" s="71" t="str">
        <f>VLOOKUP(PlayerList[[#This Row],[NZCF ID]],$AP$2:$AQ$3850,2,FALSE)</f>
        <v>F</v>
      </c>
      <c r="AP1219" s="71">
        <v>18778</v>
      </c>
      <c r="AQ1219" s="71" t="s">
        <v>29</v>
      </c>
    </row>
    <row r="1220" spans="13:43" x14ac:dyDescent="0.3">
      <c r="M1220" s="75">
        <v>19058</v>
      </c>
      <c r="N1220" s="72" t="s">
        <v>1648</v>
      </c>
      <c r="O1220" s="72" t="s">
        <v>1662</v>
      </c>
      <c r="P1220" s="73" t="s">
        <v>354</v>
      </c>
      <c r="Q1220" s="74">
        <v>2016</v>
      </c>
      <c r="R1220" s="73" t="s">
        <v>135</v>
      </c>
      <c r="S1220" s="72"/>
      <c r="T1220" s="77" t="s">
        <v>34</v>
      </c>
      <c r="U1220" s="76" t="s">
        <v>35</v>
      </c>
      <c r="V1220" s="77" t="s">
        <v>36</v>
      </c>
      <c r="W1220" s="77" t="s">
        <v>36</v>
      </c>
      <c r="X1220" s="77" t="s">
        <v>37</v>
      </c>
      <c r="Y1220" s="78" t="s">
        <v>38</v>
      </c>
      <c r="Z1220" s="72"/>
      <c r="AA1220" s="77">
        <v>274</v>
      </c>
      <c r="AB1220" s="76" t="s">
        <v>35</v>
      </c>
      <c r="AC1220" s="77" t="s">
        <v>36</v>
      </c>
      <c r="AD1220" s="77" t="s">
        <v>36</v>
      </c>
      <c r="AE1220" s="77">
        <v>27</v>
      </c>
      <c r="AF1220" s="78" t="s">
        <v>96</v>
      </c>
      <c r="AG1220" s="72"/>
      <c r="AH1220" s="77" t="s">
        <v>69</v>
      </c>
      <c r="AI1220" s="76" t="s">
        <v>52</v>
      </c>
      <c r="AJ1220" s="76" t="s">
        <v>36</v>
      </c>
      <c r="AK1220" t="str">
        <f>_xlfn.CONCAT(PlayerList[[#This Row],[First Name]]," ",PlayerList[[#This Row],[Surname]])</f>
        <v>Yuan Kai Alexander Huang</v>
      </c>
      <c r="AM1220" s="71">
        <f>PlayerList[[#This Row],[Code]]*1</f>
        <v>19058</v>
      </c>
      <c r="AN1220" s="71" t="str">
        <f>VLOOKUP(PlayerList[[#This Row],[NZCF ID]],$AP$2:$AQ$3850,2,FALSE)</f>
        <v>M</v>
      </c>
      <c r="AP1220" s="71">
        <v>17851</v>
      </c>
      <c r="AQ1220" s="71" t="s">
        <v>45</v>
      </c>
    </row>
    <row r="1221" spans="13:43" x14ac:dyDescent="0.3">
      <c r="M1221" s="75">
        <v>19040</v>
      </c>
      <c r="N1221" s="72" t="s">
        <v>1648</v>
      </c>
      <c r="O1221" s="72" t="s">
        <v>1663</v>
      </c>
      <c r="P1221" s="73" t="s">
        <v>604</v>
      </c>
      <c r="Q1221" s="74">
        <v>2014</v>
      </c>
      <c r="R1221" s="73" t="s">
        <v>135</v>
      </c>
      <c r="S1221" s="72"/>
      <c r="T1221" s="77">
        <v>988</v>
      </c>
      <c r="U1221" s="76" t="s">
        <v>50</v>
      </c>
      <c r="V1221" s="77" t="s">
        <v>36</v>
      </c>
      <c r="W1221" s="77" t="s">
        <v>36</v>
      </c>
      <c r="X1221" s="77">
        <v>19</v>
      </c>
      <c r="Y1221" s="78" t="s">
        <v>60</v>
      </c>
      <c r="Z1221" s="72"/>
      <c r="AA1221" s="77">
        <v>1007</v>
      </c>
      <c r="AB1221" s="76" t="s">
        <v>35</v>
      </c>
      <c r="AC1221" s="77">
        <v>2</v>
      </c>
      <c r="AD1221" s="77">
        <v>11</v>
      </c>
      <c r="AE1221" s="77">
        <v>137</v>
      </c>
      <c r="AF1221" s="78" t="s">
        <v>4167</v>
      </c>
      <c r="AG1221" s="72"/>
      <c r="AH1221" s="77">
        <v>4324994</v>
      </c>
      <c r="AI1221" s="76" t="s">
        <v>52</v>
      </c>
      <c r="AJ1221" s="76" t="s">
        <v>36</v>
      </c>
      <c r="AK1221" t="str">
        <f>_xlfn.CONCAT(PlayerList[[#This Row],[First Name]]," ",PlayerList[[#This Row],[Surname]])</f>
        <v>Ziqian Huang</v>
      </c>
      <c r="AM1221" s="71">
        <f>PlayerList[[#This Row],[Code]]*1</f>
        <v>19040</v>
      </c>
      <c r="AN1221" s="71" t="str">
        <f>VLOOKUP(PlayerList[[#This Row],[NZCF ID]],$AP$2:$AQ$3850,2,FALSE)</f>
        <v>M</v>
      </c>
      <c r="AP1221" s="71">
        <v>19058</v>
      </c>
      <c r="AQ1221" s="71" t="s">
        <v>29</v>
      </c>
    </row>
    <row r="1222" spans="13:43" x14ac:dyDescent="0.3">
      <c r="M1222" s="75">
        <v>17453</v>
      </c>
      <c r="N1222" s="72" t="s">
        <v>1648</v>
      </c>
      <c r="O1222" s="72" t="s">
        <v>1664</v>
      </c>
      <c r="P1222" s="73" t="s">
        <v>258</v>
      </c>
      <c r="Q1222" s="74">
        <v>2011</v>
      </c>
      <c r="R1222" s="73" t="s">
        <v>135</v>
      </c>
      <c r="S1222" s="72"/>
      <c r="T1222" s="77">
        <v>1511</v>
      </c>
      <c r="U1222" s="76" t="s">
        <v>35</v>
      </c>
      <c r="V1222" s="77" t="s">
        <v>36</v>
      </c>
      <c r="W1222" s="77" t="s">
        <v>36</v>
      </c>
      <c r="X1222" s="77">
        <v>52</v>
      </c>
      <c r="Y1222" s="78" t="s">
        <v>39</v>
      </c>
      <c r="Z1222" s="72"/>
      <c r="AA1222" s="77">
        <v>1434</v>
      </c>
      <c r="AB1222" s="76" t="s">
        <v>35</v>
      </c>
      <c r="AC1222" s="77">
        <v>4</v>
      </c>
      <c r="AD1222" s="77">
        <v>23</v>
      </c>
      <c r="AE1222" s="77">
        <v>316</v>
      </c>
      <c r="AF1222" s="78" t="s">
        <v>4167</v>
      </c>
      <c r="AG1222" s="72"/>
      <c r="AH1222" s="77">
        <v>4313771</v>
      </c>
      <c r="AI1222" s="76" t="s">
        <v>52</v>
      </c>
      <c r="AJ1222" s="76" t="s">
        <v>36</v>
      </c>
      <c r="AK1222" t="str">
        <f>_xlfn.CONCAT(PlayerList[[#This Row],[First Name]]," ",PlayerList[[#This Row],[Surname]])</f>
        <v>Ziyang (Jayden) Huang</v>
      </c>
      <c r="AM1222" s="71">
        <f>PlayerList[[#This Row],[Code]]*1</f>
        <v>17453</v>
      </c>
      <c r="AN1222" s="71" t="str">
        <f>VLOOKUP(PlayerList[[#This Row],[NZCF ID]],$AP$2:$AQ$3850,2,FALSE)</f>
        <v>M</v>
      </c>
      <c r="AP1222" s="71">
        <v>19040</v>
      </c>
      <c r="AQ1222" s="71" t="s">
        <v>29</v>
      </c>
    </row>
    <row r="1223" spans="13:43" x14ac:dyDescent="0.3">
      <c r="M1223" s="75">
        <v>19347</v>
      </c>
      <c r="N1223" s="72" t="s">
        <v>1648</v>
      </c>
      <c r="O1223" s="72" t="s">
        <v>1665</v>
      </c>
      <c r="P1223" s="73" t="s">
        <v>258</v>
      </c>
      <c r="Q1223" s="74">
        <v>2009</v>
      </c>
      <c r="R1223" s="73" t="s">
        <v>135</v>
      </c>
      <c r="S1223" s="72"/>
      <c r="T1223" s="77">
        <v>1831</v>
      </c>
      <c r="U1223" s="76" t="s">
        <v>35</v>
      </c>
      <c r="V1223" s="77">
        <v>1</v>
      </c>
      <c r="W1223" s="77">
        <v>6</v>
      </c>
      <c r="X1223" s="77">
        <v>76</v>
      </c>
      <c r="Y1223" s="78" t="s">
        <v>4167</v>
      </c>
      <c r="Z1223" s="72"/>
      <c r="AA1223" s="77">
        <v>1791</v>
      </c>
      <c r="AB1223" s="76" t="s">
        <v>35</v>
      </c>
      <c r="AC1223" s="77">
        <v>1</v>
      </c>
      <c r="AD1223" s="77">
        <v>6</v>
      </c>
      <c r="AE1223" s="77">
        <v>109</v>
      </c>
      <c r="AF1223" s="78" t="s">
        <v>4167</v>
      </c>
      <c r="AG1223" s="72"/>
      <c r="AH1223" s="77">
        <v>8634831</v>
      </c>
      <c r="AI1223" s="76" t="s">
        <v>1076</v>
      </c>
      <c r="AJ1223" s="76" t="s">
        <v>36</v>
      </c>
      <c r="AK1223" t="str">
        <f>_xlfn.CONCAT(PlayerList[[#This Row],[First Name]]," ",PlayerList[[#This Row],[Surname]])</f>
        <v>Ziyi Huang</v>
      </c>
      <c r="AM1223" s="71">
        <f>PlayerList[[#This Row],[Code]]*1</f>
        <v>19347</v>
      </c>
      <c r="AN1223" s="71" t="str">
        <f>VLOOKUP(PlayerList[[#This Row],[NZCF ID]],$AP$2:$AQ$3850,2,FALSE)</f>
        <v>M</v>
      </c>
      <c r="AP1223" s="71">
        <v>17453</v>
      </c>
      <c r="AQ1223" s="71" t="s">
        <v>29</v>
      </c>
    </row>
    <row r="1224" spans="13:43" x14ac:dyDescent="0.3">
      <c r="M1224" s="75">
        <v>19422</v>
      </c>
      <c r="N1224" s="72" t="s">
        <v>1648</v>
      </c>
      <c r="O1224" s="72" t="s">
        <v>1666</v>
      </c>
      <c r="P1224" s="73" t="s">
        <v>258</v>
      </c>
      <c r="Q1224" s="74">
        <v>2009</v>
      </c>
      <c r="R1224" s="73" t="s">
        <v>135</v>
      </c>
      <c r="S1224" s="72"/>
      <c r="T1224" s="77">
        <v>1748</v>
      </c>
      <c r="U1224" s="76" t="s">
        <v>35</v>
      </c>
      <c r="V1224" s="77">
        <v>2</v>
      </c>
      <c r="W1224" s="77">
        <v>12</v>
      </c>
      <c r="X1224" s="77">
        <v>81</v>
      </c>
      <c r="Y1224" s="78" t="s">
        <v>4167</v>
      </c>
      <c r="Z1224" s="72"/>
      <c r="AA1224" s="77">
        <v>1656</v>
      </c>
      <c r="AB1224" s="76" t="s">
        <v>35</v>
      </c>
      <c r="AC1224" s="77">
        <v>1</v>
      </c>
      <c r="AD1224" s="77">
        <v>6</v>
      </c>
      <c r="AE1224" s="77">
        <v>108</v>
      </c>
      <c r="AF1224" s="78" t="s">
        <v>4167</v>
      </c>
      <c r="AG1224" s="72"/>
      <c r="AH1224" s="77">
        <v>8634947</v>
      </c>
      <c r="AI1224" s="76" t="s">
        <v>1076</v>
      </c>
      <c r="AJ1224" s="76" t="s">
        <v>36</v>
      </c>
      <c r="AK1224" t="str">
        <f>_xlfn.CONCAT(PlayerList[[#This Row],[First Name]]," ",PlayerList[[#This Row],[Surname]])</f>
        <v>Ziyu Huang</v>
      </c>
      <c r="AM1224" s="71">
        <f>PlayerList[[#This Row],[Code]]*1</f>
        <v>19422</v>
      </c>
      <c r="AN1224" s="71" t="str">
        <f>VLOOKUP(PlayerList[[#This Row],[NZCF ID]],$AP$2:$AQ$3850,2,FALSE)</f>
        <v>F</v>
      </c>
      <c r="AP1224" s="71">
        <v>19347</v>
      </c>
      <c r="AQ1224" s="71" t="s">
        <v>29</v>
      </c>
    </row>
    <row r="1225" spans="13:43" x14ac:dyDescent="0.3">
      <c r="M1225" s="75">
        <v>19606</v>
      </c>
      <c r="N1225" s="72" t="s">
        <v>1667</v>
      </c>
      <c r="O1225" s="72" t="s">
        <v>305</v>
      </c>
      <c r="P1225" s="73" t="s">
        <v>33</v>
      </c>
      <c r="Q1225" s="74">
        <v>2009</v>
      </c>
      <c r="R1225" s="73" t="s">
        <v>135</v>
      </c>
      <c r="S1225" s="72"/>
      <c r="T1225" s="77" t="s">
        <v>34</v>
      </c>
      <c r="U1225" s="76" t="s">
        <v>35</v>
      </c>
      <c r="V1225" s="77" t="s">
        <v>36</v>
      </c>
      <c r="W1225" s="77" t="s">
        <v>36</v>
      </c>
      <c r="X1225" s="77" t="s">
        <v>37</v>
      </c>
      <c r="Y1225" s="78" t="s">
        <v>38</v>
      </c>
      <c r="Z1225" s="72"/>
      <c r="AA1225" s="77">
        <v>414</v>
      </c>
      <c r="AB1225" s="76" t="s">
        <v>50</v>
      </c>
      <c r="AC1225" s="77" t="s">
        <v>36</v>
      </c>
      <c r="AD1225" s="77" t="s">
        <v>36</v>
      </c>
      <c r="AE1225" s="77">
        <v>6</v>
      </c>
      <c r="AF1225" s="78" t="s">
        <v>281</v>
      </c>
      <c r="AG1225" s="72"/>
      <c r="AH1225" s="77" t="s">
        <v>69</v>
      </c>
      <c r="AI1225" s="76" t="s">
        <v>52</v>
      </c>
      <c r="AJ1225" s="76" t="s">
        <v>36</v>
      </c>
      <c r="AK1225" t="str">
        <f>_xlfn.CONCAT(PlayerList[[#This Row],[First Name]]," ",PlayerList[[#This Row],[Surname]])</f>
        <v>Jacob Huangfu</v>
      </c>
      <c r="AM1225" s="71">
        <f>PlayerList[[#This Row],[Code]]*1</f>
        <v>19606</v>
      </c>
      <c r="AN1225" s="71" t="str">
        <f>VLOOKUP(PlayerList[[#This Row],[NZCF ID]],$AP$2:$AQ$3850,2,FALSE)</f>
        <v>M</v>
      </c>
      <c r="AP1225" s="71">
        <v>19422</v>
      </c>
      <c r="AQ1225" s="71" t="s">
        <v>45</v>
      </c>
    </row>
    <row r="1226" spans="13:43" x14ac:dyDescent="0.3">
      <c r="M1226" s="75">
        <v>19943</v>
      </c>
      <c r="N1226" s="72" t="s">
        <v>1668</v>
      </c>
      <c r="O1226" s="72" t="s">
        <v>139</v>
      </c>
      <c r="P1226" s="73" t="s">
        <v>115</v>
      </c>
      <c r="Q1226" s="74">
        <v>1990</v>
      </c>
      <c r="R1226" s="73" t="s">
        <v>35</v>
      </c>
      <c r="S1226" s="72"/>
      <c r="T1226" s="77" t="s">
        <v>34</v>
      </c>
      <c r="U1226" s="76" t="s">
        <v>35</v>
      </c>
      <c r="V1226" s="77" t="s">
        <v>36</v>
      </c>
      <c r="W1226" s="77" t="s">
        <v>36</v>
      </c>
      <c r="X1226" s="77" t="s">
        <v>37</v>
      </c>
      <c r="Y1226" s="78" t="s">
        <v>38</v>
      </c>
      <c r="Z1226" s="72"/>
      <c r="AA1226" s="77">
        <v>1096</v>
      </c>
      <c r="AB1226" s="76" t="s">
        <v>50</v>
      </c>
      <c r="AC1226" s="77" t="s">
        <v>36</v>
      </c>
      <c r="AD1226" s="77" t="s">
        <v>36</v>
      </c>
      <c r="AE1226" s="77">
        <v>5</v>
      </c>
      <c r="AF1226" s="78" t="s">
        <v>169</v>
      </c>
      <c r="AG1226" s="72"/>
      <c r="AH1226" s="77" t="s">
        <v>69</v>
      </c>
      <c r="AI1226" s="76" t="s">
        <v>52</v>
      </c>
      <c r="AJ1226" s="76" t="s">
        <v>36</v>
      </c>
      <c r="AK1226" t="str">
        <f>_xlfn.CONCAT(PlayerList[[#This Row],[First Name]]," ",PlayerList[[#This Row],[Surname]])</f>
        <v>James Huata</v>
      </c>
      <c r="AM1226" s="71">
        <f>PlayerList[[#This Row],[Code]]*1</f>
        <v>19943</v>
      </c>
      <c r="AN1226" s="71" t="str">
        <f>VLOOKUP(PlayerList[[#This Row],[NZCF ID]],$AP$2:$AQ$3850,2,FALSE)</f>
        <v>M</v>
      </c>
      <c r="AP1226" s="71">
        <v>19606</v>
      </c>
      <c r="AQ1226" s="71" t="s">
        <v>29</v>
      </c>
    </row>
    <row r="1227" spans="13:43" x14ac:dyDescent="0.3">
      <c r="M1227" s="75">
        <v>19415</v>
      </c>
      <c r="N1227" s="72" t="s">
        <v>1669</v>
      </c>
      <c r="O1227" s="72" t="s">
        <v>197</v>
      </c>
      <c r="P1227" s="73" t="s">
        <v>33</v>
      </c>
      <c r="Q1227" s="74">
        <v>2012</v>
      </c>
      <c r="R1227" s="73" t="s">
        <v>135</v>
      </c>
      <c r="S1227" s="72"/>
      <c r="T1227" s="77" t="s">
        <v>34</v>
      </c>
      <c r="U1227" s="76" t="s">
        <v>35</v>
      </c>
      <c r="V1227" s="77" t="s">
        <v>36</v>
      </c>
      <c r="W1227" s="77" t="s">
        <v>36</v>
      </c>
      <c r="X1227" s="77" t="s">
        <v>37</v>
      </c>
      <c r="Y1227" s="78" t="s">
        <v>38</v>
      </c>
      <c r="Z1227" s="72"/>
      <c r="AA1227" s="77">
        <v>816</v>
      </c>
      <c r="AB1227" s="76" t="s">
        <v>50</v>
      </c>
      <c r="AC1227" s="77" t="s">
        <v>36</v>
      </c>
      <c r="AD1227" s="77" t="s">
        <v>36</v>
      </c>
      <c r="AE1227" s="77">
        <v>7</v>
      </c>
      <c r="AF1227" s="78" t="s">
        <v>96</v>
      </c>
      <c r="AG1227" s="72"/>
      <c r="AH1227" s="77" t="s">
        <v>69</v>
      </c>
      <c r="AI1227" s="76" t="s">
        <v>52</v>
      </c>
      <c r="AJ1227" s="76" t="s">
        <v>36</v>
      </c>
      <c r="AK1227" t="str">
        <f>_xlfn.CONCAT(PlayerList[[#This Row],[First Name]]," ",PlayerList[[#This Row],[Surname]])</f>
        <v>Ethan Hucker</v>
      </c>
      <c r="AM1227" s="71">
        <f>PlayerList[[#This Row],[Code]]*1</f>
        <v>19415</v>
      </c>
      <c r="AN1227" s="71" t="str">
        <f>VLOOKUP(PlayerList[[#This Row],[NZCF ID]],$AP$2:$AQ$3850,2,FALSE)</f>
        <v>M</v>
      </c>
      <c r="AP1227" s="71">
        <v>19943</v>
      </c>
      <c r="AQ1227" s="71" t="s">
        <v>29</v>
      </c>
    </row>
    <row r="1228" spans="13:43" x14ac:dyDescent="0.3">
      <c r="M1228" s="75">
        <v>15439</v>
      </c>
      <c r="N1228" s="72" t="s">
        <v>1670</v>
      </c>
      <c r="O1228" s="72" t="s">
        <v>277</v>
      </c>
      <c r="P1228" s="73" t="s">
        <v>121</v>
      </c>
      <c r="Q1228" s="74">
        <v>1976</v>
      </c>
      <c r="R1228" s="73" t="s">
        <v>35</v>
      </c>
      <c r="S1228" s="72"/>
      <c r="T1228" s="77">
        <v>1538</v>
      </c>
      <c r="U1228" s="76" t="s">
        <v>35</v>
      </c>
      <c r="V1228" s="77" t="s">
        <v>36</v>
      </c>
      <c r="W1228" s="77" t="s">
        <v>36</v>
      </c>
      <c r="X1228" s="77">
        <v>60</v>
      </c>
      <c r="Y1228" s="78" t="s">
        <v>232</v>
      </c>
      <c r="Z1228" s="72"/>
      <c r="AA1228" s="77">
        <v>1541</v>
      </c>
      <c r="AB1228" s="76" t="s">
        <v>35</v>
      </c>
      <c r="AC1228" s="77" t="s">
        <v>36</v>
      </c>
      <c r="AD1228" s="77" t="s">
        <v>36</v>
      </c>
      <c r="AE1228" s="77">
        <v>6</v>
      </c>
      <c r="AF1228" s="78" t="s">
        <v>105</v>
      </c>
      <c r="AG1228" s="72"/>
      <c r="AH1228" s="77" t="s">
        <v>69</v>
      </c>
      <c r="AI1228" s="76" t="s">
        <v>52</v>
      </c>
      <c r="AJ1228" s="76" t="s">
        <v>36</v>
      </c>
      <c r="AK1228" t="str">
        <f>_xlfn.CONCAT(PlayerList[[#This Row],[First Name]]," ",PlayerList[[#This Row],[Surname]])</f>
        <v>Anthony Hughes</v>
      </c>
      <c r="AM1228" s="71">
        <f>PlayerList[[#This Row],[Code]]*1</f>
        <v>15439</v>
      </c>
      <c r="AN1228" s="71" t="str">
        <f>VLOOKUP(PlayerList[[#This Row],[NZCF ID]],$AP$2:$AQ$3850,2,FALSE)</f>
        <v>M</v>
      </c>
      <c r="AP1228" s="71">
        <v>19415</v>
      </c>
      <c r="AQ1228" s="71" t="s">
        <v>29</v>
      </c>
    </row>
    <row r="1229" spans="13:43" x14ac:dyDescent="0.3">
      <c r="M1229" s="75">
        <v>18910</v>
      </c>
      <c r="N1229" s="72" t="s">
        <v>1671</v>
      </c>
      <c r="O1229" s="72" t="s">
        <v>398</v>
      </c>
      <c r="P1229" s="73" t="s">
        <v>33</v>
      </c>
      <c r="Q1229" s="74">
        <v>2014</v>
      </c>
      <c r="R1229" s="73" t="s">
        <v>135</v>
      </c>
      <c r="S1229" s="72"/>
      <c r="T1229" s="77" t="s">
        <v>34</v>
      </c>
      <c r="U1229" s="76" t="s">
        <v>35</v>
      </c>
      <c r="V1229" s="77" t="s">
        <v>36</v>
      </c>
      <c r="W1229" s="77" t="s">
        <v>36</v>
      </c>
      <c r="X1229" s="77" t="s">
        <v>37</v>
      </c>
      <c r="Y1229" s="78" t="s">
        <v>38</v>
      </c>
      <c r="Z1229" s="72"/>
      <c r="AA1229" s="77">
        <v>625</v>
      </c>
      <c r="AB1229" s="76" t="s">
        <v>50</v>
      </c>
      <c r="AC1229" s="77">
        <v>1</v>
      </c>
      <c r="AD1229" s="77">
        <v>5</v>
      </c>
      <c r="AE1229" s="77">
        <v>12</v>
      </c>
      <c r="AF1229" s="78" t="s">
        <v>4167</v>
      </c>
      <c r="AG1229" s="72"/>
      <c r="AH1229" s="77" t="s">
        <v>69</v>
      </c>
      <c r="AI1229" s="76" t="s">
        <v>52</v>
      </c>
      <c r="AJ1229" s="76" t="s">
        <v>36</v>
      </c>
      <c r="AK1229" t="str">
        <f>_xlfn.CONCAT(PlayerList[[#This Row],[First Name]]," ",PlayerList[[#This Row],[Surname]])</f>
        <v>Eddie Hui</v>
      </c>
      <c r="AM1229" s="71">
        <f>PlayerList[[#This Row],[Code]]*1</f>
        <v>18910</v>
      </c>
      <c r="AN1229" s="71" t="str">
        <f>VLOOKUP(PlayerList[[#This Row],[NZCF ID]],$AP$2:$AQ$3850,2,FALSE)</f>
        <v>M</v>
      </c>
      <c r="AP1229" s="71">
        <v>15439</v>
      </c>
      <c r="AQ1229" s="71" t="s">
        <v>29</v>
      </c>
    </row>
    <row r="1230" spans="13:43" x14ac:dyDescent="0.3">
      <c r="M1230" s="75">
        <v>16417</v>
      </c>
      <c r="N1230" s="72" t="s">
        <v>1671</v>
      </c>
      <c r="O1230" s="72" t="s">
        <v>139</v>
      </c>
      <c r="P1230" s="73" t="s">
        <v>354</v>
      </c>
      <c r="Q1230" s="74">
        <v>2005</v>
      </c>
      <c r="R1230" s="73" t="s">
        <v>135</v>
      </c>
      <c r="S1230" s="72"/>
      <c r="T1230" s="77" t="s">
        <v>34</v>
      </c>
      <c r="U1230" s="76" t="s">
        <v>35</v>
      </c>
      <c r="V1230" s="77" t="s">
        <v>36</v>
      </c>
      <c r="W1230" s="77" t="s">
        <v>36</v>
      </c>
      <c r="X1230" s="77" t="s">
        <v>37</v>
      </c>
      <c r="Y1230" s="78" t="s">
        <v>38</v>
      </c>
      <c r="Z1230" s="72"/>
      <c r="AA1230" s="77">
        <v>1177</v>
      </c>
      <c r="AB1230" s="76" t="s">
        <v>35</v>
      </c>
      <c r="AC1230" s="77" t="s">
        <v>36</v>
      </c>
      <c r="AD1230" s="77" t="s">
        <v>36</v>
      </c>
      <c r="AE1230" s="77">
        <v>24</v>
      </c>
      <c r="AF1230" s="78" t="s">
        <v>235</v>
      </c>
      <c r="AG1230" s="72"/>
      <c r="AH1230" s="77">
        <v>4308050</v>
      </c>
      <c r="AI1230" s="76" t="s">
        <v>52</v>
      </c>
      <c r="AJ1230" s="76" t="s">
        <v>36</v>
      </c>
      <c r="AK1230" t="str">
        <f>_xlfn.CONCAT(PlayerList[[#This Row],[First Name]]," ",PlayerList[[#This Row],[Surname]])</f>
        <v>James Hui</v>
      </c>
      <c r="AM1230" s="71">
        <f>PlayerList[[#This Row],[Code]]*1</f>
        <v>16417</v>
      </c>
      <c r="AN1230" s="71" t="str">
        <f>VLOOKUP(PlayerList[[#This Row],[NZCF ID]],$AP$2:$AQ$3850,2,FALSE)</f>
        <v>M</v>
      </c>
      <c r="AP1230" s="71">
        <v>18910</v>
      </c>
      <c r="AQ1230" s="71" t="s">
        <v>29</v>
      </c>
    </row>
    <row r="1231" spans="13:43" x14ac:dyDescent="0.3">
      <c r="M1231" s="75">
        <v>15499</v>
      </c>
      <c r="N1231" s="72" t="s">
        <v>1671</v>
      </c>
      <c r="O1231" s="72" t="s">
        <v>1659</v>
      </c>
      <c r="P1231" s="73" t="s">
        <v>74</v>
      </c>
      <c r="Q1231" s="74">
        <v>2005</v>
      </c>
      <c r="R1231" s="73" t="s">
        <v>135</v>
      </c>
      <c r="S1231" s="72"/>
      <c r="T1231" s="77">
        <v>666</v>
      </c>
      <c r="U1231" s="76" t="s">
        <v>35</v>
      </c>
      <c r="V1231" s="77" t="s">
        <v>36</v>
      </c>
      <c r="W1231" s="77" t="s">
        <v>36</v>
      </c>
      <c r="X1231" s="77">
        <v>66</v>
      </c>
      <c r="Y1231" s="78" t="s">
        <v>235</v>
      </c>
      <c r="Z1231" s="72"/>
      <c r="AA1231" s="77" t="s">
        <v>37</v>
      </c>
      <c r="AB1231" s="76" t="s">
        <v>35</v>
      </c>
      <c r="AC1231" s="77" t="s">
        <v>36</v>
      </c>
      <c r="AD1231" s="77" t="s">
        <v>36</v>
      </c>
      <c r="AE1231" s="77" t="s">
        <v>37</v>
      </c>
      <c r="AF1231" s="78" t="s">
        <v>38</v>
      </c>
      <c r="AG1231" s="72"/>
      <c r="AH1231" s="77" t="s">
        <v>69</v>
      </c>
      <c r="AI1231" s="76" t="s">
        <v>52</v>
      </c>
      <c r="AJ1231" s="76" t="s">
        <v>36</v>
      </c>
      <c r="AK1231" t="str">
        <f>_xlfn.CONCAT(PlayerList[[#This Row],[First Name]]," ",PlayerList[[#This Row],[Surname]])</f>
        <v>Shawn Hui</v>
      </c>
      <c r="AM1231" s="71">
        <f>PlayerList[[#This Row],[Code]]*1</f>
        <v>15499</v>
      </c>
      <c r="AN1231" s="71" t="str">
        <f>VLOOKUP(PlayerList[[#This Row],[NZCF ID]],$AP$2:$AQ$3850,2,FALSE)</f>
        <v>M</v>
      </c>
      <c r="AP1231" s="71">
        <v>16417</v>
      </c>
      <c r="AQ1231" s="71" t="s">
        <v>29</v>
      </c>
    </row>
    <row r="1232" spans="13:43" x14ac:dyDescent="0.3">
      <c r="M1232" s="75">
        <v>20503</v>
      </c>
      <c r="N1232" s="72" t="s">
        <v>1672</v>
      </c>
      <c r="O1232" s="72" t="s">
        <v>1673</v>
      </c>
      <c r="P1232" s="73" t="s">
        <v>33</v>
      </c>
      <c r="Q1232" s="74">
        <v>2014</v>
      </c>
      <c r="R1232" s="73" t="s">
        <v>135</v>
      </c>
      <c r="S1232" s="72"/>
      <c r="T1232" s="77" t="s">
        <v>34</v>
      </c>
      <c r="U1232" s="76" t="s">
        <v>35</v>
      </c>
      <c r="V1232" s="77" t="s">
        <v>36</v>
      </c>
      <c r="W1232" s="77" t="s">
        <v>36</v>
      </c>
      <c r="X1232" s="77" t="s">
        <v>37</v>
      </c>
      <c r="Y1232" s="78" t="s">
        <v>38</v>
      </c>
      <c r="Z1232" s="72"/>
      <c r="AA1232" s="77">
        <v>665</v>
      </c>
      <c r="AB1232" s="76" t="s">
        <v>35</v>
      </c>
      <c r="AC1232" s="77" t="s">
        <v>36</v>
      </c>
      <c r="AD1232" s="77" t="s">
        <v>36</v>
      </c>
      <c r="AE1232" s="77">
        <v>25</v>
      </c>
      <c r="AF1232" s="78" t="s">
        <v>61</v>
      </c>
      <c r="AG1232" s="72"/>
      <c r="AH1232" s="77">
        <v>4329104</v>
      </c>
      <c r="AI1232" s="76" t="s">
        <v>52</v>
      </c>
      <c r="AJ1232" s="76" t="s">
        <v>36</v>
      </c>
      <c r="AK1232" t="str">
        <f>_xlfn.CONCAT(PlayerList[[#This Row],[First Name]]," ",PlayerList[[#This Row],[Surname]])</f>
        <v>Bruno Huljich</v>
      </c>
      <c r="AM1232" s="71">
        <f>PlayerList[[#This Row],[Code]]*1</f>
        <v>20503</v>
      </c>
      <c r="AN1232" s="71" t="str">
        <f>VLOOKUP(PlayerList[[#This Row],[NZCF ID]],$AP$2:$AQ$3850,2,FALSE)</f>
        <v>M</v>
      </c>
      <c r="AP1232" s="71">
        <v>15499</v>
      </c>
      <c r="AQ1232" s="71" t="s">
        <v>29</v>
      </c>
    </row>
    <row r="1233" spans="13:43" x14ac:dyDescent="0.3">
      <c r="M1233" s="75">
        <v>22970</v>
      </c>
      <c r="N1233" s="72" t="s">
        <v>1674</v>
      </c>
      <c r="O1233" s="72" t="s">
        <v>4291</v>
      </c>
      <c r="P1233" s="73" t="s">
        <v>33</v>
      </c>
      <c r="Q1233" s="74">
        <v>2013</v>
      </c>
      <c r="R1233" s="73" t="s">
        <v>135</v>
      </c>
      <c r="S1233" s="72"/>
      <c r="T1233" s="77" t="s">
        <v>34</v>
      </c>
      <c r="U1233" s="76" t="s">
        <v>35</v>
      </c>
      <c r="V1233" s="77" t="s">
        <v>36</v>
      </c>
      <c r="W1233" s="77" t="s">
        <v>36</v>
      </c>
      <c r="X1233" s="77" t="s">
        <v>37</v>
      </c>
      <c r="Y1233" s="78" t="s">
        <v>38</v>
      </c>
      <c r="Z1233" s="72"/>
      <c r="AA1233" s="77">
        <v>680</v>
      </c>
      <c r="AB1233" s="76" t="s">
        <v>50</v>
      </c>
      <c r="AC1233" s="77">
        <v>1</v>
      </c>
      <c r="AD1233" s="77">
        <v>6</v>
      </c>
      <c r="AE1233" s="77">
        <v>6</v>
      </c>
      <c r="AF1233" s="78" t="s">
        <v>4167</v>
      </c>
      <c r="AG1233" s="72"/>
      <c r="AH1233" s="77">
        <v>4333373</v>
      </c>
      <c r="AI1233" s="76" t="s">
        <v>52</v>
      </c>
      <c r="AJ1233" s="76" t="s">
        <v>36</v>
      </c>
      <c r="AK1233" t="str">
        <f>_xlfn.CONCAT(PlayerList[[#This Row],[First Name]]," ",PlayerList[[#This Row],[Surname]])</f>
        <v>Eliyana Hunt</v>
      </c>
      <c r="AM1233" s="71">
        <f>PlayerList[[#This Row],[Code]]*1</f>
        <v>22970</v>
      </c>
      <c r="AN1233" s="71" t="str">
        <f>VLOOKUP(PlayerList[[#This Row],[NZCF ID]],$AP$2:$AQ$3850,2,FALSE)</f>
        <v>F</v>
      </c>
      <c r="AP1233" s="71">
        <v>20503</v>
      </c>
      <c r="AQ1233" s="71" t="s">
        <v>29</v>
      </c>
    </row>
    <row r="1234" spans="13:43" x14ac:dyDescent="0.3">
      <c r="M1234" s="75">
        <v>18147</v>
      </c>
      <c r="N1234" s="72" t="s">
        <v>1674</v>
      </c>
      <c r="O1234" s="72" t="s">
        <v>189</v>
      </c>
      <c r="P1234" s="73" t="s">
        <v>83</v>
      </c>
      <c r="Q1234" s="74">
        <v>1992</v>
      </c>
      <c r="R1234" s="73" t="s">
        <v>35</v>
      </c>
      <c r="S1234" s="72"/>
      <c r="T1234" s="77">
        <v>1549</v>
      </c>
      <c r="U1234" s="76" t="s">
        <v>35</v>
      </c>
      <c r="V1234" s="77" t="s">
        <v>36</v>
      </c>
      <c r="W1234" s="77" t="s">
        <v>36</v>
      </c>
      <c r="X1234" s="77">
        <v>29</v>
      </c>
      <c r="Y1234" s="78" t="s">
        <v>281</v>
      </c>
      <c r="Z1234" s="72"/>
      <c r="AA1234" s="77">
        <v>1373</v>
      </c>
      <c r="AB1234" s="76" t="s">
        <v>35</v>
      </c>
      <c r="AC1234" s="77" t="s">
        <v>36</v>
      </c>
      <c r="AD1234" s="77" t="s">
        <v>36</v>
      </c>
      <c r="AE1234" s="77">
        <v>34</v>
      </c>
      <c r="AF1234" s="78" t="s">
        <v>60</v>
      </c>
      <c r="AG1234" s="72"/>
      <c r="AH1234" s="77">
        <v>4317394</v>
      </c>
      <c r="AI1234" s="76" t="s">
        <v>52</v>
      </c>
      <c r="AJ1234" s="76" t="s">
        <v>36</v>
      </c>
      <c r="AK1234" t="str">
        <f>_xlfn.CONCAT(PlayerList[[#This Row],[First Name]]," ",PlayerList[[#This Row],[Surname]])</f>
        <v>Liam Hunt</v>
      </c>
      <c r="AM1234" s="71">
        <f>PlayerList[[#This Row],[Code]]*1</f>
        <v>18147</v>
      </c>
      <c r="AN1234" s="71" t="str">
        <f>VLOOKUP(PlayerList[[#This Row],[NZCF ID]],$AP$2:$AQ$3850,2,FALSE)</f>
        <v>M</v>
      </c>
      <c r="AP1234" s="71">
        <v>22970</v>
      </c>
      <c r="AQ1234" s="71" t="s">
        <v>45</v>
      </c>
    </row>
    <row r="1235" spans="13:43" x14ac:dyDescent="0.3">
      <c r="M1235" s="75">
        <v>20010</v>
      </c>
      <c r="N1235" s="72" t="s">
        <v>1674</v>
      </c>
      <c r="O1235" s="72" t="s">
        <v>713</v>
      </c>
      <c r="P1235" s="73" t="s">
        <v>161</v>
      </c>
      <c r="Q1235" s="74">
        <v>1955</v>
      </c>
      <c r="R1235" s="73" t="s">
        <v>119</v>
      </c>
      <c r="S1235" s="72"/>
      <c r="T1235" s="77">
        <v>1532</v>
      </c>
      <c r="U1235" s="76" t="s">
        <v>50</v>
      </c>
      <c r="V1235" s="77" t="s">
        <v>36</v>
      </c>
      <c r="W1235" s="77" t="s">
        <v>36</v>
      </c>
      <c r="X1235" s="77">
        <v>19</v>
      </c>
      <c r="Y1235" s="78" t="s">
        <v>60</v>
      </c>
      <c r="Z1235" s="72"/>
      <c r="AA1235" s="77">
        <v>1417</v>
      </c>
      <c r="AB1235" s="76" t="s">
        <v>50</v>
      </c>
      <c r="AC1235" s="77" t="s">
        <v>36</v>
      </c>
      <c r="AD1235" s="77" t="s">
        <v>36</v>
      </c>
      <c r="AE1235" s="77">
        <v>4</v>
      </c>
      <c r="AF1235" s="78" t="s">
        <v>169</v>
      </c>
      <c r="AG1235" s="72"/>
      <c r="AH1235" s="77" t="s">
        <v>69</v>
      </c>
      <c r="AI1235" s="76" t="s">
        <v>52</v>
      </c>
      <c r="AJ1235" s="76" t="s">
        <v>36</v>
      </c>
      <c r="AK1235" t="str">
        <f>_xlfn.CONCAT(PlayerList[[#This Row],[First Name]]," ",PlayerList[[#This Row],[Surname]])</f>
        <v>Simon Hunt</v>
      </c>
      <c r="AM1235" s="71">
        <f>PlayerList[[#This Row],[Code]]*1</f>
        <v>20010</v>
      </c>
      <c r="AN1235" s="71" t="str">
        <f>VLOOKUP(PlayerList[[#This Row],[NZCF ID]],$AP$2:$AQ$3850,2,FALSE)</f>
        <v>M</v>
      </c>
      <c r="AP1235" s="71">
        <v>18147</v>
      </c>
      <c r="AQ1235" s="71" t="s">
        <v>29</v>
      </c>
    </row>
    <row r="1236" spans="13:43" x14ac:dyDescent="0.3">
      <c r="M1236" s="75">
        <v>18103</v>
      </c>
      <c r="N1236" s="72" t="s">
        <v>1674</v>
      </c>
      <c r="O1236" s="72" t="s">
        <v>1675</v>
      </c>
      <c r="P1236" s="73" t="s">
        <v>161</v>
      </c>
      <c r="Q1236" s="74">
        <v>1991</v>
      </c>
      <c r="R1236" s="73" t="s">
        <v>35</v>
      </c>
      <c r="S1236" s="72"/>
      <c r="T1236" s="77" t="s">
        <v>34</v>
      </c>
      <c r="U1236" s="76" t="s">
        <v>35</v>
      </c>
      <c r="V1236" s="77" t="s">
        <v>36</v>
      </c>
      <c r="W1236" s="77" t="s">
        <v>36</v>
      </c>
      <c r="X1236" s="77" t="s">
        <v>37</v>
      </c>
      <c r="Y1236" s="78" t="s">
        <v>38</v>
      </c>
      <c r="Z1236" s="72"/>
      <c r="AA1236" s="77">
        <v>1129</v>
      </c>
      <c r="AB1236" s="76" t="s">
        <v>50</v>
      </c>
      <c r="AC1236" s="77" t="s">
        <v>36</v>
      </c>
      <c r="AD1236" s="77" t="s">
        <v>36</v>
      </c>
      <c r="AE1236" s="77">
        <v>6</v>
      </c>
      <c r="AF1236" s="78" t="s">
        <v>116</v>
      </c>
      <c r="AG1236" s="72"/>
      <c r="AH1236" s="77">
        <v>4317157</v>
      </c>
      <c r="AI1236" s="76" t="s">
        <v>52</v>
      </c>
      <c r="AJ1236" s="76" t="s">
        <v>36</v>
      </c>
      <c r="AK1236" t="str">
        <f>_xlfn.CONCAT(PlayerList[[#This Row],[First Name]]," ",PlayerList[[#This Row],[Surname]])</f>
        <v>Thomas N J Hunt</v>
      </c>
      <c r="AM1236" s="71">
        <f>PlayerList[[#This Row],[Code]]*1</f>
        <v>18103</v>
      </c>
      <c r="AN1236" s="71" t="str">
        <f>VLOOKUP(PlayerList[[#This Row],[NZCF ID]],$AP$2:$AQ$3850,2,FALSE)</f>
        <v>M</v>
      </c>
      <c r="AP1236" s="71">
        <v>20010</v>
      </c>
      <c r="AQ1236" s="71" t="s">
        <v>29</v>
      </c>
    </row>
    <row r="1237" spans="13:43" x14ac:dyDescent="0.3">
      <c r="M1237" s="75">
        <v>22779</v>
      </c>
      <c r="N1237" s="72" t="s">
        <v>1231</v>
      </c>
      <c r="O1237" s="72" t="s">
        <v>1154</v>
      </c>
      <c r="P1237" s="73" t="s">
        <v>33</v>
      </c>
      <c r="Q1237" s="74">
        <v>2013</v>
      </c>
      <c r="R1237" s="73" t="s">
        <v>135</v>
      </c>
      <c r="S1237" s="72"/>
      <c r="T1237" s="77" t="s">
        <v>34</v>
      </c>
      <c r="U1237" s="76" t="s">
        <v>35</v>
      </c>
      <c r="V1237" s="77" t="s">
        <v>36</v>
      </c>
      <c r="W1237" s="77" t="s">
        <v>36</v>
      </c>
      <c r="X1237" s="77" t="s">
        <v>37</v>
      </c>
      <c r="Y1237" s="78" t="s">
        <v>38</v>
      </c>
      <c r="Z1237" s="72"/>
      <c r="AA1237" s="77">
        <v>828</v>
      </c>
      <c r="AB1237" s="76" t="s">
        <v>50</v>
      </c>
      <c r="AC1237" s="77" t="s">
        <v>36</v>
      </c>
      <c r="AD1237" s="77" t="s">
        <v>36</v>
      </c>
      <c r="AE1237" s="77">
        <v>3</v>
      </c>
      <c r="AF1237" s="78" t="s">
        <v>84</v>
      </c>
      <c r="AG1237" s="72"/>
      <c r="AH1237" s="77" t="s">
        <v>69</v>
      </c>
      <c r="AI1237" s="76" t="s">
        <v>52</v>
      </c>
      <c r="AJ1237" s="76" t="s">
        <v>36</v>
      </c>
      <c r="AK1237" t="str">
        <f>_xlfn.CONCAT(PlayerList[[#This Row],[First Name]]," ",PlayerList[[#This Row],[Surname]])</f>
        <v>Marc Hunter</v>
      </c>
      <c r="AM1237" s="71">
        <f>PlayerList[[#This Row],[Code]]*1</f>
        <v>22779</v>
      </c>
      <c r="AN1237" s="71" t="str">
        <f>VLOOKUP(PlayerList[[#This Row],[NZCF ID]],$AP$2:$AQ$3850,2,FALSE)</f>
        <v>M</v>
      </c>
      <c r="AP1237" s="71">
        <v>18103</v>
      </c>
      <c r="AQ1237" s="71" t="s">
        <v>29</v>
      </c>
    </row>
    <row r="1238" spans="13:43" x14ac:dyDescent="0.3">
      <c r="M1238" s="75">
        <v>17883</v>
      </c>
      <c r="N1238" s="72" t="s">
        <v>1676</v>
      </c>
      <c r="O1238" s="72" t="s">
        <v>755</v>
      </c>
      <c r="P1238" s="73" t="s">
        <v>83</v>
      </c>
      <c r="Q1238" s="74">
        <v>1950</v>
      </c>
      <c r="R1238" s="73" t="s">
        <v>119</v>
      </c>
      <c r="S1238" s="72"/>
      <c r="T1238" s="77">
        <v>1218</v>
      </c>
      <c r="U1238" s="76" t="s">
        <v>35</v>
      </c>
      <c r="V1238" s="77" t="s">
        <v>36</v>
      </c>
      <c r="W1238" s="77" t="s">
        <v>36</v>
      </c>
      <c r="X1238" s="77">
        <v>108</v>
      </c>
      <c r="Y1238" s="78" t="s">
        <v>61</v>
      </c>
      <c r="Z1238" s="72"/>
      <c r="AA1238" s="77">
        <v>1235</v>
      </c>
      <c r="AB1238" s="76" t="s">
        <v>35</v>
      </c>
      <c r="AC1238" s="77" t="s">
        <v>36</v>
      </c>
      <c r="AD1238" s="77" t="s">
        <v>36</v>
      </c>
      <c r="AE1238" s="77">
        <v>32</v>
      </c>
      <c r="AF1238" s="78" t="s">
        <v>75</v>
      </c>
      <c r="AG1238" s="72"/>
      <c r="AH1238" s="77" t="s">
        <v>69</v>
      </c>
      <c r="AI1238" s="76" t="s">
        <v>52</v>
      </c>
      <c r="AJ1238" s="76" t="s">
        <v>36</v>
      </c>
      <c r="AK1238" t="str">
        <f>_xlfn.CONCAT(PlayerList[[#This Row],[First Name]]," ",PlayerList[[#This Row],[Surname]])</f>
        <v>Leo Hupert</v>
      </c>
      <c r="AM1238" s="71">
        <f>PlayerList[[#This Row],[Code]]*1</f>
        <v>17883</v>
      </c>
      <c r="AN1238" s="71" t="str">
        <f>VLOOKUP(PlayerList[[#This Row],[NZCF ID]],$AP$2:$AQ$3850,2,FALSE)</f>
        <v>M</v>
      </c>
      <c r="AP1238" s="71">
        <v>22779</v>
      </c>
      <c r="AQ1238" s="71" t="s">
        <v>29</v>
      </c>
    </row>
    <row r="1239" spans="13:43" x14ac:dyDescent="0.3">
      <c r="M1239" s="75">
        <v>10434</v>
      </c>
      <c r="N1239" s="72" t="s">
        <v>4292</v>
      </c>
      <c r="O1239" s="72" t="s">
        <v>489</v>
      </c>
      <c r="P1239" s="73" t="s">
        <v>121</v>
      </c>
      <c r="Q1239" s="74" t="s">
        <v>37</v>
      </c>
      <c r="R1239" s="73" t="s">
        <v>35</v>
      </c>
      <c r="S1239" s="72"/>
      <c r="T1239" s="77">
        <v>1814</v>
      </c>
      <c r="U1239" s="76" t="s">
        <v>35</v>
      </c>
      <c r="V1239" s="77" t="s">
        <v>36</v>
      </c>
      <c r="W1239" s="77" t="s">
        <v>36</v>
      </c>
      <c r="X1239" s="77">
        <v>247</v>
      </c>
      <c r="Y1239" s="78" t="s">
        <v>673</v>
      </c>
      <c r="Z1239" s="72"/>
      <c r="AA1239" s="77">
        <v>1827</v>
      </c>
      <c r="AB1239" s="76" t="s">
        <v>35</v>
      </c>
      <c r="AC1239" s="77" t="s">
        <v>36</v>
      </c>
      <c r="AD1239" s="77" t="s">
        <v>36</v>
      </c>
      <c r="AE1239" s="77">
        <v>18</v>
      </c>
      <c r="AF1239" s="78" t="s">
        <v>4293</v>
      </c>
      <c r="AG1239" s="72"/>
      <c r="AH1239" s="77" t="s">
        <v>69</v>
      </c>
      <c r="AI1239" s="76" t="s">
        <v>52</v>
      </c>
      <c r="AJ1239" s="76" t="s">
        <v>36</v>
      </c>
      <c r="AK1239" t="str">
        <f>_xlfn.CONCAT(PlayerList[[#This Row],[First Name]]," ",PlayerList[[#This Row],[Surname]])</f>
        <v>Alan Hurley</v>
      </c>
      <c r="AM1239" s="71">
        <f>PlayerList[[#This Row],[Code]]*1</f>
        <v>10434</v>
      </c>
      <c r="AN1239" s="71" t="str">
        <f>VLOOKUP(PlayerList[[#This Row],[NZCF ID]],$AP$2:$AQ$3850,2,FALSE)</f>
        <v>M</v>
      </c>
      <c r="AP1239" s="71">
        <v>17883</v>
      </c>
      <c r="AQ1239" s="71" t="s">
        <v>29</v>
      </c>
    </row>
    <row r="1240" spans="13:43" x14ac:dyDescent="0.3">
      <c r="M1240" s="75">
        <v>16713</v>
      </c>
      <c r="N1240" s="72" t="s">
        <v>1677</v>
      </c>
      <c r="O1240" s="72" t="s">
        <v>589</v>
      </c>
      <c r="P1240" s="73" t="s">
        <v>83</v>
      </c>
      <c r="Q1240" s="74">
        <v>1981</v>
      </c>
      <c r="R1240" s="73" t="s">
        <v>35</v>
      </c>
      <c r="S1240" s="72"/>
      <c r="T1240" s="77">
        <v>1565</v>
      </c>
      <c r="U1240" s="76" t="s">
        <v>35</v>
      </c>
      <c r="V1240" s="77">
        <v>2</v>
      </c>
      <c r="W1240" s="77">
        <v>15</v>
      </c>
      <c r="X1240" s="77">
        <v>172</v>
      </c>
      <c r="Y1240" s="78" t="s">
        <v>4167</v>
      </c>
      <c r="Z1240" s="72"/>
      <c r="AA1240" s="77">
        <v>1417</v>
      </c>
      <c r="AB1240" s="76" t="s">
        <v>35</v>
      </c>
      <c r="AC1240" s="77">
        <v>1</v>
      </c>
      <c r="AD1240" s="77">
        <v>6</v>
      </c>
      <c r="AE1240" s="77">
        <v>152</v>
      </c>
      <c r="AF1240" s="78" t="s">
        <v>4167</v>
      </c>
      <c r="AG1240" s="72"/>
      <c r="AH1240" s="77">
        <v>4310233</v>
      </c>
      <c r="AI1240" s="76" t="s">
        <v>52</v>
      </c>
      <c r="AJ1240" s="76" t="s">
        <v>36</v>
      </c>
      <c r="AK1240" t="str">
        <f>_xlfn.CONCAT(PlayerList[[#This Row],[First Name]]," ",PlayerList[[#This Row],[Surname]])</f>
        <v>Robert Hurndell</v>
      </c>
      <c r="AM1240" s="71">
        <f>PlayerList[[#This Row],[Code]]*1</f>
        <v>16713</v>
      </c>
      <c r="AN1240" s="71" t="str">
        <f>VLOOKUP(PlayerList[[#This Row],[NZCF ID]],$AP$2:$AQ$3850,2,FALSE)</f>
        <v>M</v>
      </c>
      <c r="AP1240" s="71">
        <v>10434</v>
      </c>
      <c r="AQ1240" s="71" t="s">
        <v>29</v>
      </c>
    </row>
    <row r="1241" spans="13:43" x14ac:dyDescent="0.3">
      <c r="M1241" s="75">
        <v>20343</v>
      </c>
      <c r="N1241" s="72" t="s">
        <v>1678</v>
      </c>
      <c r="O1241" s="72" t="s">
        <v>1679</v>
      </c>
      <c r="P1241" s="73" t="s">
        <v>252</v>
      </c>
      <c r="Q1241" s="74">
        <v>1947</v>
      </c>
      <c r="R1241" s="73" t="s">
        <v>119</v>
      </c>
      <c r="S1241" s="72"/>
      <c r="T1241" s="77">
        <v>1292</v>
      </c>
      <c r="U1241" s="76" t="s">
        <v>50</v>
      </c>
      <c r="V1241" s="77" t="s">
        <v>36</v>
      </c>
      <c r="W1241" s="77" t="s">
        <v>36</v>
      </c>
      <c r="X1241" s="77">
        <v>11</v>
      </c>
      <c r="Y1241" s="78" t="s">
        <v>61</v>
      </c>
      <c r="Z1241" s="72"/>
      <c r="AA1241" s="77">
        <v>1211</v>
      </c>
      <c r="AB1241" s="76" t="s">
        <v>50</v>
      </c>
      <c r="AC1241" s="77" t="s">
        <v>36</v>
      </c>
      <c r="AD1241" s="77" t="s">
        <v>36</v>
      </c>
      <c r="AE1241" s="77">
        <v>8</v>
      </c>
      <c r="AF1241" s="78" t="s">
        <v>61</v>
      </c>
      <c r="AG1241" s="72"/>
      <c r="AH1241" s="77" t="s">
        <v>69</v>
      </c>
      <c r="AI1241" s="76" t="s">
        <v>52</v>
      </c>
      <c r="AJ1241" s="76" t="s">
        <v>36</v>
      </c>
      <c r="AK1241" t="str">
        <f>_xlfn.CONCAT(PlayerList[[#This Row],[First Name]]," ",PlayerList[[#This Row],[Surname]])</f>
        <v>Angus Husin</v>
      </c>
      <c r="AM1241" s="71">
        <f>PlayerList[[#This Row],[Code]]*1</f>
        <v>20343</v>
      </c>
      <c r="AN1241" s="71" t="str">
        <f>VLOOKUP(PlayerList[[#This Row],[NZCF ID]],$AP$2:$AQ$3850,2,FALSE)</f>
        <v>M</v>
      </c>
      <c r="AP1241" s="71">
        <v>16713</v>
      </c>
      <c r="AQ1241" s="71" t="s">
        <v>29</v>
      </c>
    </row>
    <row r="1242" spans="13:43" x14ac:dyDescent="0.3">
      <c r="M1242" s="75">
        <v>17823</v>
      </c>
      <c r="N1242" s="72" t="s">
        <v>1680</v>
      </c>
      <c r="O1242" s="72" t="s">
        <v>1681</v>
      </c>
      <c r="P1242" s="73" t="s">
        <v>167</v>
      </c>
      <c r="Q1242" s="74">
        <v>2014</v>
      </c>
      <c r="R1242" s="73" t="s">
        <v>135</v>
      </c>
      <c r="S1242" s="72"/>
      <c r="T1242" s="77" t="s">
        <v>34</v>
      </c>
      <c r="U1242" s="76" t="s">
        <v>35</v>
      </c>
      <c r="V1242" s="77" t="s">
        <v>36</v>
      </c>
      <c r="W1242" s="77" t="s">
        <v>36</v>
      </c>
      <c r="X1242" s="77" t="s">
        <v>37</v>
      </c>
      <c r="Y1242" s="78" t="s">
        <v>38</v>
      </c>
      <c r="Z1242" s="72"/>
      <c r="AA1242" s="77">
        <v>678</v>
      </c>
      <c r="AB1242" s="76" t="s">
        <v>35</v>
      </c>
      <c r="AC1242" s="77" t="s">
        <v>36</v>
      </c>
      <c r="AD1242" s="77" t="s">
        <v>36</v>
      </c>
      <c r="AE1242" s="77">
        <v>31</v>
      </c>
      <c r="AF1242" s="78" t="s">
        <v>51</v>
      </c>
      <c r="AG1242" s="72"/>
      <c r="AH1242" s="77">
        <v>4320549</v>
      </c>
      <c r="AI1242" s="76" t="s">
        <v>52</v>
      </c>
      <c r="AJ1242" s="76" t="s">
        <v>36</v>
      </c>
      <c r="AK1242" t="str">
        <f>_xlfn.CONCAT(PlayerList[[#This Row],[First Name]]," ",PlayerList[[#This Row],[Surname]])</f>
        <v>Aarib Hussain</v>
      </c>
      <c r="AM1242" s="71">
        <f>PlayerList[[#This Row],[Code]]*1</f>
        <v>17823</v>
      </c>
      <c r="AN1242" s="71" t="str">
        <f>VLOOKUP(PlayerList[[#This Row],[NZCF ID]],$AP$2:$AQ$3850,2,FALSE)</f>
        <v>M</v>
      </c>
      <c r="AP1242" s="71">
        <v>20343</v>
      </c>
      <c r="AQ1242" s="71" t="s">
        <v>29</v>
      </c>
    </row>
    <row r="1243" spans="13:43" x14ac:dyDescent="0.3">
      <c r="M1243" s="75">
        <v>18181</v>
      </c>
      <c r="N1243" s="72" t="s">
        <v>1680</v>
      </c>
      <c r="O1243" s="72" t="s">
        <v>1682</v>
      </c>
      <c r="P1243" s="73" t="s">
        <v>167</v>
      </c>
      <c r="Q1243" s="74">
        <v>2017</v>
      </c>
      <c r="R1243" s="73" t="s">
        <v>135</v>
      </c>
      <c r="S1243" s="72"/>
      <c r="T1243" s="77" t="s">
        <v>34</v>
      </c>
      <c r="U1243" s="76" t="s">
        <v>35</v>
      </c>
      <c r="V1243" s="77" t="s">
        <v>36</v>
      </c>
      <c r="W1243" s="77" t="s">
        <v>36</v>
      </c>
      <c r="X1243" s="77" t="s">
        <v>37</v>
      </c>
      <c r="Y1243" s="78" t="s">
        <v>38</v>
      </c>
      <c r="Z1243" s="72"/>
      <c r="AA1243" s="77">
        <v>512</v>
      </c>
      <c r="AB1243" s="76" t="s">
        <v>50</v>
      </c>
      <c r="AC1243" s="77" t="s">
        <v>36</v>
      </c>
      <c r="AD1243" s="77" t="s">
        <v>36</v>
      </c>
      <c r="AE1243" s="77">
        <v>17</v>
      </c>
      <c r="AF1243" s="78" t="s">
        <v>51</v>
      </c>
      <c r="AG1243" s="72"/>
      <c r="AH1243" s="77">
        <v>4320557</v>
      </c>
      <c r="AI1243" s="76" t="s">
        <v>52</v>
      </c>
      <c r="AJ1243" s="76" t="s">
        <v>36</v>
      </c>
      <c r="AK1243" t="str">
        <f>_xlfn.CONCAT(PlayerList[[#This Row],[First Name]]," ",PlayerList[[#This Row],[Surname]])</f>
        <v>Adnan Hussain</v>
      </c>
      <c r="AM1243" s="71">
        <f>PlayerList[[#This Row],[Code]]*1</f>
        <v>18181</v>
      </c>
      <c r="AN1243" s="71" t="str">
        <f>VLOOKUP(PlayerList[[#This Row],[NZCF ID]],$AP$2:$AQ$3850,2,FALSE)</f>
        <v>M</v>
      </c>
      <c r="AP1243" s="71">
        <v>17823</v>
      </c>
      <c r="AQ1243" s="71" t="s">
        <v>29</v>
      </c>
    </row>
    <row r="1244" spans="13:43" x14ac:dyDescent="0.3">
      <c r="M1244" s="75">
        <v>20416</v>
      </c>
      <c r="N1244" s="72" t="s">
        <v>1683</v>
      </c>
      <c r="O1244" s="72" t="s">
        <v>1684</v>
      </c>
      <c r="P1244" s="73" t="s">
        <v>33</v>
      </c>
      <c r="Q1244" s="74">
        <v>2010</v>
      </c>
      <c r="R1244" s="73" t="s">
        <v>135</v>
      </c>
      <c r="S1244" s="72"/>
      <c r="T1244" s="77" t="s">
        <v>34</v>
      </c>
      <c r="U1244" s="76" t="s">
        <v>35</v>
      </c>
      <c r="V1244" s="77" t="s">
        <v>36</v>
      </c>
      <c r="W1244" s="77" t="s">
        <v>36</v>
      </c>
      <c r="X1244" s="77" t="s">
        <v>37</v>
      </c>
      <c r="Y1244" s="78" t="s">
        <v>38</v>
      </c>
      <c r="Z1244" s="72"/>
      <c r="AA1244" s="77">
        <v>483</v>
      </c>
      <c r="AB1244" s="76" t="s">
        <v>50</v>
      </c>
      <c r="AC1244" s="77" t="s">
        <v>36</v>
      </c>
      <c r="AD1244" s="77" t="s">
        <v>36</v>
      </c>
      <c r="AE1244" s="77">
        <v>7</v>
      </c>
      <c r="AF1244" s="78" t="s">
        <v>150</v>
      </c>
      <c r="AG1244" s="72"/>
      <c r="AH1244" s="77" t="s">
        <v>69</v>
      </c>
      <c r="AI1244" s="76" t="s">
        <v>52</v>
      </c>
      <c r="AJ1244" s="76" t="s">
        <v>36</v>
      </c>
      <c r="AK1244" t="str">
        <f>_xlfn.CONCAT(PlayerList[[#This Row],[First Name]]," ",PlayerList[[#This Row],[Surname]])</f>
        <v>Brody Hutchings</v>
      </c>
      <c r="AM1244" s="71">
        <f>PlayerList[[#This Row],[Code]]*1</f>
        <v>20416</v>
      </c>
      <c r="AN1244" s="71" t="str">
        <f>VLOOKUP(PlayerList[[#This Row],[NZCF ID]],$AP$2:$AQ$3850,2,FALSE)</f>
        <v>M</v>
      </c>
      <c r="AP1244" s="71">
        <v>18181</v>
      </c>
      <c r="AQ1244" s="71" t="s">
        <v>29</v>
      </c>
    </row>
    <row r="1245" spans="13:43" x14ac:dyDescent="0.3">
      <c r="M1245" s="75">
        <v>15668</v>
      </c>
      <c r="N1245" s="72" t="s">
        <v>4294</v>
      </c>
      <c r="O1245" s="72" t="s">
        <v>181</v>
      </c>
      <c r="P1245" s="73" t="s">
        <v>187</v>
      </c>
      <c r="Q1245" s="74">
        <v>1962</v>
      </c>
      <c r="R1245" s="73" t="s">
        <v>124</v>
      </c>
      <c r="S1245" s="72"/>
      <c r="T1245" s="77" t="s">
        <v>34</v>
      </c>
      <c r="U1245" s="76" t="s">
        <v>35</v>
      </c>
      <c r="V1245" s="77" t="s">
        <v>36</v>
      </c>
      <c r="W1245" s="77" t="s">
        <v>36</v>
      </c>
      <c r="X1245" s="77" t="s">
        <v>37</v>
      </c>
      <c r="Y1245" s="78" t="s">
        <v>38</v>
      </c>
      <c r="Z1245" s="72"/>
      <c r="AA1245" s="77">
        <v>1069</v>
      </c>
      <c r="AB1245" s="76" t="s">
        <v>35</v>
      </c>
      <c r="AC1245" s="77" t="s">
        <v>36</v>
      </c>
      <c r="AD1245" s="77" t="s">
        <v>36</v>
      </c>
      <c r="AE1245" s="77">
        <v>179</v>
      </c>
      <c r="AF1245" s="78" t="s">
        <v>560</v>
      </c>
      <c r="AG1245" s="72"/>
      <c r="AH1245" s="77">
        <v>4305426</v>
      </c>
      <c r="AI1245" s="76" t="s">
        <v>52</v>
      </c>
      <c r="AJ1245" s="76" t="s">
        <v>36</v>
      </c>
      <c r="AK1245" t="str">
        <f>_xlfn.CONCAT(PlayerList[[#This Row],[First Name]]," ",PlayerList[[#This Row],[Surname]])</f>
        <v>Al Hutchinson</v>
      </c>
      <c r="AM1245" s="71">
        <f>PlayerList[[#This Row],[Code]]*1</f>
        <v>15668</v>
      </c>
      <c r="AN1245" s="71" t="str">
        <f>VLOOKUP(PlayerList[[#This Row],[NZCF ID]],$AP$2:$AQ$3850,2,FALSE)</f>
        <v>M</v>
      </c>
      <c r="AP1245" s="71">
        <v>20416</v>
      </c>
      <c r="AQ1245" s="71" t="s">
        <v>29</v>
      </c>
    </row>
    <row r="1246" spans="13:43" x14ac:dyDescent="0.3">
      <c r="M1246" s="75">
        <v>19581</v>
      </c>
      <c r="N1246" s="72" t="s">
        <v>1686</v>
      </c>
      <c r="O1246" s="72" t="s">
        <v>689</v>
      </c>
      <c r="P1246" s="73" t="s">
        <v>127</v>
      </c>
      <c r="Q1246" s="74">
        <v>2007</v>
      </c>
      <c r="R1246" s="73" t="s">
        <v>135</v>
      </c>
      <c r="S1246" s="72"/>
      <c r="T1246" s="77" t="s">
        <v>34</v>
      </c>
      <c r="U1246" s="76" t="s">
        <v>35</v>
      </c>
      <c r="V1246" s="77" t="s">
        <v>36</v>
      </c>
      <c r="W1246" s="77" t="s">
        <v>36</v>
      </c>
      <c r="X1246" s="77" t="s">
        <v>37</v>
      </c>
      <c r="Y1246" s="78" t="s">
        <v>38</v>
      </c>
      <c r="Z1246" s="72"/>
      <c r="AA1246" s="77">
        <v>1066</v>
      </c>
      <c r="AB1246" s="76" t="s">
        <v>50</v>
      </c>
      <c r="AC1246" s="77" t="s">
        <v>36</v>
      </c>
      <c r="AD1246" s="77" t="s">
        <v>36</v>
      </c>
      <c r="AE1246" s="77">
        <v>13</v>
      </c>
      <c r="AF1246" s="78" t="s">
        <v>150</v>
      </c>
      <c r="AG1246" s="72"/>
      <c r="AH1246" s="77">
        <v>4324552</v>
      </c>
      <c r="AI1246" s="76" t="s">
        <v>52</v>
      </c>
      <c r="AJ1246" s="76" t="s">
        <v>36</v>
      </c>
      <c r="AK1246" t="str">
        <f>_xlfn.CONCAT(PlayerList[[#This Row],[First Name]]," ",PlayerList[[#This Row],[Surname]])</f>
        <v>Eric Huynh</v>
      </c>
      <c r="AM1246" s="71">
        <f>PlayerList[[#This Row],[Code]]*1</f>
        <v>19581</v>
      </c>
      <c r="AN1246" s="71" t="str">
        <f>VLOOKUP(PlayerList[[#This Row],[NZCF ID]],$AP$2:$AQ$3850,2,FALSE)</f>
        <v>M</v>
      </c>
      <c r="AP1246" s="71">
        <v>15668</v>
      </c>
      <c r="AQ1246" s="71" t="s">
        <v>29</v>
      </c>
    </row>
    <row r="1247" spans="13:43" x14ac:dyDescent="0.3">
      <c r="M1247" s="75">
        <v>20570</v>
      </c>
      <c r="N1247" s="72" t="s">
        <v>1687</v>
      </c>
      <c r="O1247" s="72" t="s">
        <v>421</v>
      </c>
      <c r="P1247" s="73" t="s">
        <v>161</v>
      </c>
      <c r="Q1247" s="74">
        <v>2013</v>
      </c>
      <c r="R1247" s="73" t="s">
        <v>135</v>
      </c>
      <c r="S1247" s="72"/>
      <c r="T1247" s="77" t="s">
        <v>34</v>
      </c>
      <c r="U1247" s="76" t="s">
        <v>35</v>
      </c>
      <c r="V1247" s="77" t="s">
        <v>36</v>
      </c>
      <c r="W1247" s="77" t="s">
        <v>36</v>
      </c>
      <c r="X1247" s="77" t="s">
        <v>37</v>
      </c>
      <c r="Y1247" s="78" t="s">
        <v>38</v>
      </c>
      <c r="Z1247" s="72"/>
      <c r="AA1247" s="77">
        <v>1116</v>
      </c>
      <c r="AB1247" s="76" t="s">
        <v>50</v>
      </c>
      <c r="AC1247" s="77" t="s">
        <v>36</v>
      </c>
      <c r="AD1247" s="77" t="s">
        <v>36</v>
      </c>
      <c r="AE1247" s="77">
        <v>17</v>
      </c>
      <c r="AF1247" s="78" t="s">
        <v>60</v>
      </c>
      <c r="AG1247" s="72"/>
      <c r="AH1247" s="77" t="s">
        <v>69</v>
      </c>
      <c r="AI1247" s="76" t="s">
        <v>52</v>
      </c>
      <c r="AJ1247" s="76" t="s">
        <v>36</v>
      </c>
      <c r="AK1247" t="str">
        <f>_xlfn.CONCAT(PlayerList[[#This Row],[First Name]]," ",PlayerList[[#This Row],[Surname]])</f>
        <v>Daniel Hwang</v>
      </c>
      <c r="AM1247" s="71">
        <f>PlayerList[[#This Row],[Code]]*1</f>
        <v>20570</v>
      </c>
      <c r="AN1247" s="71" t="str">
        <f>VLOOKUP(PlayerList[[#This Row],[NZCF ID]],$AP$2:$AQ$3850,2,FALSE)</f>
        <v>M</v>
      </c>
      <c r="AP1247" s="71">
        <v>19581</v>
      </c>
      <c r="AQ1247" s="71" t="s">
        <v>29</v>
      </c>
    </row>
    <row r="1248" spans="13:43" x14ac:dyDescent="0.3">
      <c r="M1248" s="75">
        <v>17385</v>
      </c>
      <c r="N1248" s="72" t="s">
        <v>1687</v>
      </c>
      <c r="O1248" s="72" t="s">
        <v>120</v>
      </c>
      <c r="P1248" s="73" t="s">
        <v>167</v>
      </c>
      <c r="Q1248" s="74">
        <v>2011</v>
      </c>
      <c r="R1248" s="73" t="s">
        <v>135</v>
      </c>
      <c r="S1248" s="72"/>
      <c r="T1248" s="77">
        <v>1555</v>
      </c>
      <c r="U1248" s="76" t="s">
        <v>35</v>
      </c>
      <c r="V1248" s="77">
        <v>2</v>
      </c>
      <c r="W1248" s="77">
        <v>15</v>
      </c>
      <c r="X1248" s="77">
        <v>322</v>
      </c>
      <c r="Y1248" s="78" t="s">
        <v>4167</v>
      </c>
      <c r="Z1248" s="72"/>
      <c r="AA1248" s="77">
        <v>1435</v>
      </c>
      <c r="AB1248" s="76" t="s">
        <v>35</v>
      </c>
      <c r="AC1248" s="77">
        <v>1</v>
      </c>
      <c r="AD1248" s="77">
        <v>6</v>
      </c>
      <c r="AE1248" s="77">
        <v>274</v>
      </c>
      <c r="AF1248" s="78" t="s">
        <v>4167</v>
      </c>
      <c r="AG1248" s="72"/>
      <c r="AH1248" s="77">
        <v>4313313</v>
      </c>
      <c r="AI1248" s="76" t="s">
        <v>52</v>
      </c>
      <c r="AJ1248" s="76" t="s">
        <v>36</v>
      </c>
      <c r="AK1248" t="str">
        <f>_xlfn.CONCAT(PlayerList[[#This Row],[First Name]]," ",PlayerList[[#This Row],[Surname]])</f>
        <v>Ryan Hwang</v>
      </c>
      <c r="AM1248" s="71">
        <f>PlayerList[[#This Row],[Code]]*1</f>
        <v>17385</v>
      </c>
      <c r="AN1248" s="71" t="str">
        <f>VLOOKUP(PlayerList[[#This Row],[NZCF ID]],$AP$2:$AQ$3850,2,FALSE)</f>
        <v>M</v>
      </c>
      <c r="AP1248" s="71">
        <v>20570</v>
      </c>
      <c r="AQ1248" s="71" t="s">
        <v>29</v>
      </c>
    </row>
    <row r="1249" spans="13:43" x14ac:dyDescent="0.3">
      <c r="M1249" s="75">
        <v>20571</v>
      </c>
      <c r="N1249" s="72" t="s">
        <v>1687</v>
      </c>
      <c r="O1249" s="72" t="s">
        <v>1688</v>
      </c>
      <c r="P1249" s="73" t="s">
        <v>161</v>
      </c>
      <c r="Q1249" s="74">
        <v>2013</v>
      </c>
      <c r="R1249" s="73" t="s">
        <v>135</v>
      </c>
      <c r="S1249" s="72"/>
      <c r="T1249" s="77" t="s">
        <v>34</v>
      </c>
      <c r="U1249" s="76" t="s">
        <v>35</v>
      </c>
      <c r="V1249" s="77" t="s">
        <v>36</v>
      </c>
      <c r="W1249" s="77" t="s">
        <v>36</v>
      </c>
      <c r="X1249" s="77" t="s">
        <v>37</v>
      </c>
      <c r="Y1249" s="78" t="s">
        <v>38</v>
      </c>
      <c r="Z1249" s="72"/>
      <c r="AA1249" s="77">
        <v>872</v>
      </c>
      <c r="AB1249" s="76" t="s">
        <v>50</v>
      </c>
      <c r="AC1249" s="77" t="s">
        <v>36</v>
      </c>
      <c r="AD1249" s="77" t="s">
        <v>36</v>
      </c>
      <c r="AE1249" s="77">
        <v>15</v>
      </c>
      <c r="AF1249" s="78" t="s">
        <v>39</v>
      </c>
      <c r="AG1249" s="72"/>
      <c r="AH1249" s="77" t="s">
        <v>69</v>
      </c>
      <c r="AI1249" s="76" t="s">
        <v>52</v>
      </c>
      <c r="AJ1249" s="76" t="s">
        <v>36</v>
      </c>
      <c r="AK1249" t="str">
        <f>_xlfn.CONCAT(PlayerList[[#This Row],[First Name]]," ",PlayerList[[#This Row],[Surname]])</f>
        <v>Yijun Hwang</v>
      </c>
      <c r="AM1249" s="71">
        <f>PlayerList[[#This Row],[Code]]*1</f>
        <v>20571</v>
      </c>
      <c r="AN1249" s="71" t="str">
        <f>VLOOKUP(PlayerList[[#This Row],[NZCF ID]],$AP$2:$AQ$3850,2,FALSE)</f>
        <v>M</v>
      </c>
      <c r="AP1249" s="71">
        <v>17385</v>
      </c>
      <c r="AQ1249" s="71" t="s">
        <v>29</v>
      </c>
    </row>
    <row r="1250" spans="13:43" x14ac:dyDescent="0.3">
      <c r="M1250" s="75">
        <v>19176</v>
      </c>
      <c r="N1250" s="72" t="s">
        <v>1689</v>
      </c>
      <c r="O1250" s="72" t="s">
        <v>761</v>
      </c>
      <c r="P1250" s="73" t="s">
        <v>33</v>
      </c>
      <c r="Q1250" s="74">
        <v>2011</v>
      </c>
      <c r="R1250" s="73" t="s">
        <v>135</v>
      </c>
      <c r="S1250" s="72"/>
      <c r="T1250" s="77" t="s">
        <v>34</v>
      </c>
      <c r="U1250" s="76" t="s">
        <v>35</v>
      </c>
      <c r="V1250" s="77" t="s">
        <v>36</v>
      </c>
      <c r="W1250" s="77" t="s">
        <v>36</v>
      </c>
      <c r="X1250" s="77" t="s">
        <v>37</v>
      </c>
      <c r="Y1250" s="78" t="s">
        <v>38</v>
      </c>
      <c r="Z1250" s="72"/>
      <c r="AA1250" s="77">
        <v>787</v>
      </c>
      <c r="AB1250" s="76" t="s">
        <v>50</v>
      </c>
      <c r="AC1250" s="77" t="s">
        <v>36</v>
      </c>
      <c r="AD1250" s="77" t="s">
        <v>36</v>
      </c>
      <c r="AE1250" s="77">
        <v>6</v>
      </c>
      <c r="AF1250" s="78" t="s">
        <v>154</v>
      </c>
      <c r="AG1250" s="72"/>
      <c r="AH1250" s="77" t="s">
        <v>69</v>
      </c>
      <c r="AI1250" s="76" t="s">
        <v>52</v>
      </c>
      <c r="AJ1250" s="76" t="s">
        <v>36</v>
      </c>
      <c r="AK1250" t="str">
        <f>_xlfn.CONCAT(PlayerList[[#This Row],[First Name]]," ",PlayerList[[#This Row],[Surname]])</f>
        <v>Oscar Hyndman</v>
      </c>
      <c r="AM1250" s="71">
        <f>PlayerList[[#This Row],[Code]]*1</f>
        <v>19176</v>
      </c>
      <c r="AN1250" s="71" t="str">
        <f>VLOOKUP(PlayerList[[#This Row],[NZCF ID]],$AP$2:$AQ$3850,2,FALSE)</f>
        <v>M</v>
      </c>
      <c r="AP1250" s="71">
        <v>20571</v>
      </c>
      <c r="AQ1250" s="71" t="s">
        <v>29</v>
      </c>
    </row>
    <row r="1251" spans="13:43" x14ac:dyDescent="0.3">
      <c r="M1251" s="75">
        <v>17532</v>
      </c>
      <c r="N1251" s="72" t="s">
        <v>1690</v>
      </c>
      <c r="O1251" s="72" t="s">
        <v>1691</v>
      </c>
      <c r="P1251" s="73" t="s">
        <v>83</v>
      </c>
      <c r="Q1251" s="74">
        <v>1998</v>
      </c>
      <c r="R1251" s="73" t="s">
        <v>35</v>
      </c>
      <c r="S1251" s="72"/>
      <c r="T1251" s="77">
        <v>1334</v>
      </c>
      <c r="U1251" s="76" t="s">
        <v>50</v>
      </c>
      <c r="V1251" s="77" t="s">
        <v>36</v>
      </c>
      <c r="W1251" s="77" t="s">
        <v>36</v>
      </c>
      <c r="X1251" s="77">
        <v>14</v>
      </c>
      <c r="Y1251" s="78" t="s">
        <v>39</v>
      </c>
      <c r="Z1251" s="72"/>
      <c r="AA1251" s="77">
        <v>1543</v>
      </c>
      <c r="AB1251" s="76" t="s">
        <v>50</v>
      </c>
      <c r="AC1251" s="77" t="s">
        <v>36</v>
      </c>
      <c r="AD1251" s="77" t="s">
        <v>36</v>
      </c>
      <c r="AE1251" s="77">
        <v>8</v>
      </c>
      <c r="AF1251" s="78" t="s">
        <v>60</v>
      </c>
      <c r="AG1251" s="72"/>
      <c r="AH1251" s="77" t="s">
        <v>69</v>
      </c>
      <c r="AI1251" s="76" t="s">
        <v>52</v>
      </c>
      <c r="AJ1251" s="76" t="s">
        <v>36</v>
      </c>
      <c r="AK1251" t="str">
        <f>_xlfn.CONCAT(PlayerList[[#This Row],[First Name]]," ",PlayerList[[#This Row],[Surname]])</f>
        <v>Matt Ibbotson</v>
      </c>
      <c r="AM1251" s="71">
        <f>PlayerList[[#This Row],[Code]]*1</f>
        <v>17532</v>
      </c>
      <c r="AN1251" s="71" t="str">
        <f>VLOOKUP(PlayerList[[#This Row],[NZCF ID]],$AP$2:$AQ$3850,2,FALSE)</f>
        <v>M</v>
      </c>
      <c r="AP1251" s="71">
        <v>19176</v>
      </c>
      <c r="AQ1251" s="71" t="s">
        <v>29</v>
      </c>
    </row>
    <row r="1252" spans="13:43" x14ac:dyDescent="0.3">
      <c r="M1252" s="75">
        <v>16783</v>
      </c>
      <c r="N1252" s="72" t="s">
        <v>4295</v>
      </c>
      <c r="O1252" s="72" t="s">
        <v>4296</v>
      </c>
      <c r="P1252" s="73" t="s">
        <v>167</v>
      </c>
      <c r="Q1252" s="74">
        <v>2009</v>
      </c>
      <c r="R1252" s="73" t="s">
        <v>135</v>
      </c>
      <c r="S1252" s="72"/>
      <c r="T1252" s="77" t="s">
        <v>34</v>
      </c>
      <c r="U1252" s="76" t="s">
        <v>35</v>
      </c>
      <c r="V1252" s="77" t="s">
        <v>36</v>
      </c>
      <c r="W1252" s="77" t="s">
        <v>36</v>
      </c>
      <c r="X1252" s="77" t="s">
        <v>37</v>
      </c>
      <c r="Y1252" s="78" t="s">
        <v>38</v>
      </c>
      <c r="Z1252" s="72"/>
      <c r="AA1252" s="77">
        <v>555</v>
      </c>
      <c r="AB1252" s="76" t="s">
        <v>35</v>
      </c>
      <c r="AC1252" s="77" t="s">
        <v>36</v>
      </c>
      <c r="AD1252" s="77" t="s">
        <v>36</v>
      </c>
      <c r="AE1252" s="77">
        <v>21</v>
      </c>
      <c r="AF1252" s="78" t="s">
        <v>2121</v>
      </c>
      <c r="AG1252" s="72"/>
      <c r="AH1252" s="77" t="s">
        <v>69</v>
      </c>
      <c r="AI1252" s="76" t="s">
        <v>52</v>
      </c>
      <c r="AJ1252" s="76" t="s">
        <v>36</v>
      </c>
      <c r="AK1252" t="str">
        <f>_xlfn.CONCAT(PlayerList[[#This Row],[First Name]]," ",PlayerList[[#This Row],[Surname]])</f>
        <v>Taichi Imamura</v>
      </c>
      <c r="AM1252" s="71">
        <f>PlayerList[[#This Row],[Code]]*1</f>
        <v>16783</v>
      </c>
      <c r="AN1252" s="71" t="str">
        <f>VLOOKUP(PlayerList[[#This Row],[NZCF ID]],$AP$2:$AQ$3850,2,FALSE)</f>
        <v>M</v>
      </c>
      <c r="AP1252" s="71">
        <v>17532</v>
      </c>
      <c r="AQ1252" s="71" t="s">
        <v>29</v>
      </c>
    </row>
    <row r="1253" spans="13:43" x14ac:dyDescent="0.3">
      <c r="M1253" s="75">
        <v>19515</v>
      </c>
      <c r="N1253" s="72" t="s">
        <v>1692</v>
      </c>
      <c r="O1253" s="72" t="s">
        <v>1693</v>
      </c>
      <c r="P1253" s="73" t="s">
        <v>33</v>
      </c>
      <c r="Q1253" s="74">
        <v>1991</v>
      </c>
      <c r="R1253" s="73" t="s">
        <v>35</v>
      </c>
      <c r="S1253" s="72"/>
      <c r="T1253" s="77">
        <v>1724</v>
      </c>
      <c r="U1253" s="76" t="s">
        <v>50</v>
      </c>
      <c r="V1253" s="77" t="s">
        <v>36</v>
      </c>
      <c r="W1253" s="77" t="s">
        <v>36</v>
      </c>
      <c r="X1253" s="77">
        <v>16</v>
      </c>
      <c r="Y1253" s="78" t="s">
        <v>150</v>
      </c>
      <c r="Z1253" s="72"/>
      <c r="AA1253" s="77" t="s">
        <v>37</v>
      </c>
      <c r="AB1253" s="76" t="s">
        <v>35</v>
      </c>
      <c r="AC1253" s="77" t="s">
        <v>36</v>
      </c>
      <c r="AD1253" s="77" t="s">
        <v>36</v>
      </c>
      <c r="AE1253" s="77" t="s">
        <v>37</v>
      </c>
      <c r="AF1253" s="78" t="s">
        <v>38</v>
      </c>
      <c r="AG1253" s="72"/>
      <c r="AH1253" s="77">
        <v>4324153</v>
      </c>
      <c r="AI1253" s="76" t="s">
        <v>52</v>
      </c>
      <c r="AJ1253" s="76" t="s">
        <v>36</v>
      </c>
      <c r="AK1253" t="str">
        <f>_xlfn.CONCAT(PlayerList[[#This Row],[First Name]]," ",PlayerList[[#This Row],[Surname]])</f>
        <v>Angelito Ingan</v>
      </c>
      <c r="AM1253" s="71">
        <f>PlayerList[[#This Row],[Code]]*1</f>
        <v>19515</v>
      </c>
      <c r="AN1253" s="71" t="str">
        <f>VLOOKUP(PlayerList[[#This Row],[NZCF ID]],$AP$2:$AQ$3850,2,FALSE)</f>
        <v>M</v>
      </c>
      <c r="AP1253" s="71">
        <v>16783</v>
      </c>
      <c r="AQ1253" s="71" t="s">
        <v>29</v>
      </c>
    </row>
    <row r="1254" spans="13:43" x14ac:dyDescent="0.3">
      <c r="M1254" s="75">
        <v>22905</v>
      </c>
      <c r="N1254" s="72" t="s">
        <v>4297</v>
      </c>
      <c r="O1254" s="72" t="s">
        <v>1631</v>
      </c>
      <c r="P1254" s="73" t="s">
        <v>74</v>
      </c>
      <c r="Q1254" s="74">
        <v>2013</v>
      </c>
      <c r="R1254" s="73" t="s">
        <v>135</v>
      </c>
      <c r="S1254" s="72"/>
      <c r="T1254" s="77" t="s">
        <v>34</v>
      </c>
      <c r="U1254" s="76" t="s">
        <v>35</v>
      </c>
      <c r="V1254" s="77" t="s">
        <v>36</v>
      </c>
      <c r="W1254" s="77" t="s">
        <v>36</v>
      </c>
      <c r="X1254" s="77" t="s">
        <v>37</v>
      </c>
      <c r="Y1254" s="78" t="s">
        <v>38</v>
      </c>
      <c r="Z1254" s="72"/>
      <c r="AA1254" s="77">
        <v>649</v>
      </c>
      <c r="AB1254" s="76" t="s">
        <v>50</v>
      </c>
      <c r="AC1254" s="77">
        <v>1</v>
      </c>
      <c r="AD1254" s="77">
        <v>6</v>
      </c>
      <c r="AE1254" s="77">
        <v>6</v>
      </c>
      <c r="AF1254" s="78" t="s">
        <v>4167</v>
      </c>
      <c r="AG1254" s="72"/>
      <c r="AH1254" s="77" t="s">
        <v>69</v>
      </c>
      <c r="AI1254" s="76" t="s">
        <v>52</v>
      </c>
      <c r="AJ1254" s="76" t="s">
        <v>36</v>
      </c>
      <c r="AK1254" t="str">
        <f>_xlfn.CONCAT(PlayerList[[#This Row],[First Name]]," ",PlayerList[[#This Row],[Surname]])</f>
        <v>Zach Inverarity</v>
      </c>
      <c r="AM1254" s="71">
        <f>PlayerList[[#This Row],[Code]]*1</f>
        <v>22905</v>
      </c>
      <c r="AN1254" s="71" t="str">
        <f>VLOOKUP(PlayerList[[#This Row],[NZCF ID]],$AP$2:$AQ$3850,2,FALSE)</f>
        <v>M</v>
      </c>
      <c r="AP1254" s="71">
        <v>19515</v>
      </c>
      <c r="AQ1254" s="71" t="s">
        <v>29</v>
      </c>
    </row>
    <row r="1255" spans="13:43" x14ac:dyDescent="0.3">
      <c r="M1255" s="75">
        <v>19078</v>
      </c>
      <c r="N1255" s="72" t="s">
        <v>1694</v>
      </c>
      <c r="O1255" s="72" t="s">
        <v>1695</v>
      </c>
      <c r="P1255" s="73" t="s">
        <v>33</v>
      </c>
      <c r="Q1255" s="74">
        <v>2011</v>
      </c>
      <c r="R1255" s="73" t="s">
        <v>135</v>
      </c>
      <c r="S1255" s="72"/>
      <c r="T1255" s="77" t="s">
        <v>34</v>
      </c>
      <c r="U1255" s="76" t="s">
        <v>35</v>
      </c>
      <c r="V1255" s="77" t="s">
        <v>36</v>
      </c>
      <c r="W1255" s="77" t="s">
        <v>36</v>
      </c>
      <c r="X1255" s="77" t="s">
        <v>37</v>
      </c>
      <c r="Y1255" s="78" t="s">
        <v>38</v>
      </c>
      <c r="Z1255" s="72"/>
      <c r="AA1255" s="77">
        <v>400</v>
      </c>
      <c r="AB1255" s="76" t="s">
        <v>50</v>
      </c>
      <c r="AC1255" s="77" t="s">
        <v>36</v>
      </c>
      <c r="AD1255" s="77" t="s">
        <v>36</v>
      </c>
      <c r="AE1255" s="77">
        <v>6</v>
      </c>
      <c r="AF1255" s="78" t="s">
        <v>154</v>
      </c>
      <c r="AG1255" s="72"/>
      <c r="AH1255" s="77" t="s">
        <v>69</v>
      </c>
      <c r="AI1255" s="76" t="s">
        <v>52</v>
      </c>
      <c r="AJ1255" s="76" t="s">
        <v>36</v>
      </c>
      <c r="AK1255" t="str">
        <f>_xlfn.CONCAT(PlayerList[[#This Row],[First Name]]," ",PlayerList[[#This Row],[Surname]])</f>
        <v>Tiana Inwood</v>
      </c>
      <c r="AM1255" s="71">
        <f>PlayerList[[#This Row],[Code]]*1</f>
        <v>19078</v>
      </c>
      <c r="AN1255" s="71" t="str">
        <f>VLOOKUP(PlayerList[[#This Row],[NZCF ID]],$AP$2:$AQ$3850,2,FALSE)</f>
        <v>M</v>
      </c>
      <c r="AP1255" s="71">
        <v>22905</v>
      </c>
      <c r="AQ1255" s="71" t="s">
        <v>29</v>
      </c>
    </row>
    <row r="1256" spans="13:43" x14ac:dyDescent="0.3">
      <c r="M1256" s="75">
        <v>18714</v>
      </c>
      <c r="N1256" s="72" t="s">
        <v>1696</v>
      </c>
      <c r="O1256" s="72" t="s">
        <v>114</v>
      </c>
      <c r="P1256" s="73" t="s">
        <v>33</v>
      </c>
      <c r="Q1256" s="74">
        <v>1981</v>
      </c>
      <c r="R1256" s="73" t="s">
        <v>35</v>
      </c>
      <c r="S1256" s="72"/>
      <c r="T1256" s="77" t="s">
        <v>34</v>
      </c>
      <c r="U1256" s="76" t="s">
        <v>35</v>
      </c>
      <c r="V1256" s="77" t="s">
        <v>36</v>
      </c>
      <c r="W1256" s="77" t="s">
        <v>36</v>
      </c>
      <c r="X1256" s="77" t="s">
        <v>37</v>
      </c>
      <c r="Y1256" s="78" t="s">
        <v>38</v>
      </c>
      <c r="Z1256" s="72"/>
      <c r="AA1256" s="77">
        <v>762</v>
      </c>
      <c r="AB1256" s="76" t="s">
        <v>50</v>
      </c>
      <c r="AC1256" s="77" t="s">
        <v>36</v>
      </c>
      <c r="AD1256" s="77" t="s">
        <v>36</v>
      </c>
      <c r="AE1256" s="77">
        <v>6</v>
      </c>
      <c r="AF1256" s="78" t="s">
        <v>173</v>
      </c>
      <c r="AG1256" s="72"/>
      <c r="AH1256" s="77">
        <v>4321340</v>
      </c>
      <c r="AI1256" s="76" t="s">
        <v>52</v>
      </c>
      <c r="AJ1256" s="76" t="s">
        <v>36</v>
      </c>
      <c r="AK1256" t="str">
        <f>_xlfn.CONCAT(PlayerList[[#This Row],[First Name]]," ",PlayerList[[#This Row],[Surname]])</f>
        <v>Peter Ioane</v>
      </c>
      <c r="AM1256" s="71">
        <f>PlayerList[[#This Row],[Code]]*1</f>
        <v>18714</v>
      </c>
      <c r="AN1256" s="71" t="str">
        <f>VLOOKUP(PlayerList[[#This Row],[NZCF ID]],$AP$2:$AQ$3850,2,FALSE)</f>
        <v>M</v>
      </c>
      <c r="AP1256" s="71">
        <v>19078</v>
      </c>
      <c r="AQ1256" s="71" t="s">
        <v>29</v>
      </c>
    </row>
    <row r="1257" spans="13:43" x14ac:dyDescent="0.3">
      <c r="M1257" s="75">
        <v>17605</v>
      </c>
      <c r="N1257" s="72" t="s">
        <v>1697</v>
      </c>
      <c r="O1257" s="72" t="s">
        <v>1698</v>
      </c>
      <c r="P1257" s="73" t="s">
        <v>161</v>
      </c>
      <c r="Q1257" s="74" t="s">
        <v>37</v>
      </c>
      <c r="R1257" s="73" t="s">
        <v>35</v>
      </c>
      <c r="S1257" s="72"/>
      <c r="T1257" s="77">
        <v>1271</v>
      </c>
      <c r="U1257" s="76" t="s">
        <v>50</v>
      </c>
      <c r="V1257" s="77" t="s">
        <v>36</v>
      </c>
      <c r="W1257" s="77" t="s">
        <v>36</v>
      </c>
      <c r="X1257" s="77">
        <v>4</v>
      </c>
      <c r="Y1257" s="78" t="s">
        <v>209</v>
      </c>
      <c r="Z1257" s="72"/>
      <c r="AA1257" s="77" t="s">
        <v>37</v>
      </c>
      <c r="AB1257" s="76" t="s">
        <v>35</v>
      </c>
      <c r="AC1257" s="77" t="s">
        <v>36</v>
      </c>
      <c r="AD1257" s="77" t="s">
        <v>36</v>
      </c>
      <c r="AE1257" s="77" t="s">
        <v>37</v>
      </c>
      <c r="AF1257" s="78" t="s">
        <v>38</v>
      </c>
      <c r="AG1257" s="72"/>
      <c r="AH1257" s="77" t="s">
        <v>69</v>
      </c>
      <c r="AI1257" s="76" t="s">
        <v>52</v>
      </c>
      <c r="AJ1257" s="76" t="s">
        <v>36</v>
      </c>
      <c r="AK1257" t="str">
        <f>_xlfn.CONCAT(PlayerList[[#This Row],[First Name]]," ",PlayerList[[#This Row],[Surname]])</f>
        <v>Lochlan Ireland</v>
      </c>
      <c r="AM1257" s="71">
        <f>PlayerList[[#This Row],[Code]]*1</f>
        <v>17605</v>
      </c>
      <c r="AN1257" s="71" t="str">
        <f>VLOOKUP(PlayerList[[#This Row],[NZCF ID]],$AP$2:$AQ$3850,2,FALSE)</f>
        <v>M</v>
      </c>
      <c r="AP1257" s="71">
        <v>18714</v>
      </c>
      <c r="AQ1257" s="71" t="s">
        <v>29</v>
      </c>
    </row>
    <row r="1258" spans="13:43" x14ac:dyDescent="0.3">
      <c r="M1258" s="75">
        <v>15149</v>
      </c>
      <c r="N1258" s="72" t="s">
        <v>59</v>
      </c>
      <c r="O1258" s="72" t="s">
        <v>1699</v>
      </c>
      <c r="P1258" s="73" t="s">
        <v>167</v>
      </c>
      <c r="Q1258" s="74">
        <v>1943</v>
      </c>
      <c r="R1258" s="73" t="s">
        <v>119</v>
      </c>
      <c r="S1258" s="72"/>
      <c r="T1258" s="77">
        <v>1671</v>
      </c>
      <c r="U1258" s="76" t="s">
        <v>35</v>
      </c>
      <c r="V1258" s="77" t="s">
        <v>36</v>
      </c>
      <c r="W1258" s="77" t="s">
        <v>36</v>
      </c>
      <c r="X1258" s="77">
        <v>151</v>
      </c>
      <c r="Y1258" s="78" t="s">
        <v>84</v>
      </c>
      <c r="Z1258" s="72"/>
      <c r="AA1258" s="77">
        <v>1455</v>
      </c>
      <c r="AB1258" s="76" t="s">
        <v>35</v>
      </c>
      <c r="AC1258" s="77" t="s">
        <v>36</v>
      </c>
      <c r="AD1258" s="77" t="s">
        <v>36</v>
      </c>
      <c r="AE1258" s="77">
        <v>99</v>
      </c>
      <c r="AF1258" s="78" t="s">
        <v>60</v>
      </c>
      <c r="AG1258" s="72"/>
      <c r="AH1258" s="77">
        <v>4303806</v>
      </c>
      <c r="AI1258" s="76" t="s">
        <v>52</v>
      </c>
      <c r="AJ1258" s="76" t="s">
        <v>36</v>
      </c>
      <c r="AK1258" t="str">
        <f>_xlfn.CONCAT(PlayerList[[#This Row],[First Name]]," ",PlayerList[[#This Row],[Surname]])</f>
        <v>Ceferino Isaac</v>
      </c>
      <c r="AM1258" s="71">
        <f>PlayerList[[#This Row],[Code]]*1</f>
        <v>15149</v>
      </c>
      <c r="AN1258" s="71" t="str">
        <f>VLOOKUP(PlayerList[[#This Row],[NZCF ID]],$AP$2:$AQ$3850,2,FALSE)</f>
        <v>M</v>
      </c>
      <c r="AP1258" s="71">
        <v>17605</v>
      </c>
      <c r="AQ1258" s="71" t="s">
        <v>29</v>
      </c>
    </row>
    <row r="1259" spans="13:43" x14ac:dyDescent="0.3">
      <c r="M1259" s="75">
        <v>22848</v>
      </c>
      <c r="N1259" s="72" t="s">
        <v>2922</v>
      </c>
      <c r="O1259" s="72" t="s">
        <v>4298</v>
      </c>
      <c r="P1259" s="73" t="s">
        <v>33</v>
      </c>
      <c r="Q1259" s="74">
        <v>2012</v>
      </c>
      <c r="R1259" s="73" t="s">
        <v>135</v>
      </c>
      <c r="S1259" s="72"/>
      <c r="T1259" s="77" t="s">
        <v>34</v>
      </c>
      <c r="U1259" s="76" t="s">
        <v>35</v>
      </c>
      <c r="V1259" s="77" t="s">
        <v>36</v>
      </c>
      <c r="W1259" s="77" t="s">
        <v>36</v>
      </c>
      <c r="X1259" s="77" t="s">
        <v>37</v>
      </c>
      <c r="Y1259" s="78" t="s">
        <v>38</v>
      </c>
      <c r="Z1259" s="72"/>
      <c r="AA1259" s="77">
        <v>953</v>
      </c>
      <c r="AB1259" s="76" t="s">
        <v>35</v>
      </c>
      <c r="AC1259" s="77">
        <v>2</v>
      </c>
      <c r="AD1259" s="77">
        <v>11</v>
      </c>
      <c r="AE1259" s="77">
        <v>23</v>
      </c>
      <c r="AF1259" s="78" t="s">
        <v>4167</v>
      </c>
      <c r="AG1259" s="72"/>
      <c r="AH1259" s="77">
        <v>88165060</v>
      </c>
      <c r="AI1259" s="76" t="s">
        <v>40</v>
      </c>
      <c r="AJ1259" s="76" t="s">
        <v>36</v>
      </c>
      <c r="AK1259" t="str">
        <f>_xlfn.CONCAT(PlayerList[[#This Row],[First Name]]," ",PlayerList[[#This Row],[Surname]])</f>
        <v>Prasoon Ishaan</v>
      </c>
      <c r="AM1259" s="71">
        <f>PlayerList[[#This Row],[Code]]*1</f>
        <v>22848</v>
      </c>
      <c r="AN1259" s="71" t="str">
        <f>VLOOKUP(PlayerList[[#This Row],[NZCF ID]],$AP$2:$AQ$3850,2,FALSE)</f>
        <v>M</v>
      </c>
      <c r="AP1259" s="71">
        <v>15149</v>
      </c>
      <c r="AQ1259" s="71" t="s">
        <v>29</v>
      </c>
    </row>
    <row r="1260" spans="13:43" x14ac:dyDescent="0.3">
      <c r="M1260" s="75">
        <v>20042</v>
      </c>
      <c r="N1260" s="72" t="s">
        <v>1700</v>
      </c>
      <c r="O1260" s="72" t="s">
        <v>1701</v>
      </c>
      <c r="P1260" s="73" t="s">
        <v>115</v>
      </c>
      <c r="Q1260" s="74">
        <v>2000</v>
      </c>
      <c r="R1260" s="73" t="s">
        <v>35</v>
      </c>
      <c r="S1260" s="72"/>
      <c r="T1260" s="77" t="s">
        <v>34</v>
      </c>
      <c r="U1260" s="76" t="s">
        <v>35</v>
      </c>
      <c r="V1260" s="77" t="s">
        <v>36</v>
      </c>
      <c r="W1260" s="77" t="s">
        <v>36</v>
      </c>
      <c r="X1260" s="77" t="s">
        <v>37</v>
      </c>
      <c r="Y1260" s="78" t="s">
        <v>38</v>
      </c>
      <c r="Z1260" s="72"/>
      <c r="AA1260" s="77">
        <v>1756</v>
      </c>
      <c r="AB1260" s="76" t="s">
        <v>50</v>
      </c>
      <c r="AC1260" s="77" t="s">
        <v>36</v>
      </c>
      <c r="AD1260" s="77" t="s">
        <v>36</v>
      </c>
      <c r="AE1260" s="77">
        <v>9</v>
      </c>
      <c r="AF1260" s="78" t="s">
        <v>75</v>
      </c>
      <c r="AG1260" s="72"/>
      <c r="AH1260" s="77" t="s">
        <v>69</v>
      </c>
      <c r="AI1260" s="76" t="s">
        <v>52</v>
      </c>
      <c r="AJ1260" s="76" t="s">
        <v>36</v>
      </c>
      <c r="AK1260" t="str">
        <f>_xlfn.CONCAT(PlayerList[[#This Row],[First Name]]," ",PlayerList[[#This Row],[Surname]])</f>
        <v>Azim Ismail</v>
      </c>
      <c r="AM1260" s="71">
        <f>PlayerList[[#This Row],[Code]]*1</f>
        <v>20042</v>
      </c>
      <c r="AN1260" s="71" t="str">
        <f>VLOOKUP(PlayerList[[#This Row],[NZCF ID]],$AP$2:$AQ$3850,2,FALSE)</f>
        <v>M</v>
      </c>
      <c r="AP1260" s="71">
        <v>22848</v>
      </c>
      <c r="AQ1260" s="71" t="s">
        <v>29</v>
      </c>
    </row>
    <row r="1261" spans="13:43" x14ac:dyDescent="0.3">
      <c r="M1261" s="75">
        <v>20836</v>
      </c>
      <c r="N1261" s="72" t="s">
        <v>1702</v>
      </c>
      <c r="O1261" s="72" t="s">
        <v>4299</v>
      </c>
      <c r="P1261" s="73" t="s">
        <v>335</v>
      </c>
      <c r="Q1261" s="74">
        <v>2015</v>
      </c>
      <c r="R1261" s="73" t="s">
        <v>135</v>
      </c>
      <c r="S1261" s="72"/>
      <c r="T1261" s="77">
        <v>1125</v>
      </c>
      <c r="U1261" s="76" t="s">
        <v>35</v>
      </c>
      <c r="V1261" s="77">
        <v>4</v>
      </c>
      <c r="W1261" s="77">
        <v>12</v>
      </c>
      <c r="X1261" s="77">
        <v>39</v>
      </c>
      <c r="Y1261" s="78" t="s">
        <v>4167</v>
      </c>
      <c r="Z1261" s="72"/>
      <c r="AA1261" s="77">
        <v>1014</v>
      </c>
      <c r="AB1261" s="76" t="s">
        <v>35</v>
      </c>
      <c r="AC1261" s="77">
        <v>2</v>
      </c>
      <c r="AD1261" s="77">
        <v>12</v>
      </c>
      <c r="AE1261" s="77">
        <v>45</v>
      </c>
      <c r="AF1261" s="78" t="s">
        <v>4167</v>
      </c>
      <c r="AG1261" s="72"/>
      <c r="AH1261" s="77">
        <v>4331524</v>
      </c>
      <c r="AI1261" s="76" t="s">
        <v>52</v>
      </c>
      <c r="AJ1261" s="76" t="s">
        <v>36</v>
      </c>
      <c r="AK1261" t="str">
        <f>_xlfn.CONCAT(PlayerList[[#This Row],[First Name]]," ",PlayerList[[#This Row],[Surname]])</f>
        <v>Agastya Shankar Iyer</v>
      </c>
      <c r="AM1261" s="71">
        <f>PlayerList[[#This Row],[Code]]*1</f>
        <v>20836</v>
      </c>
      <c r="AN1261" s="71" t="str">
        <f>VLOOKUP(PlayerList[[#This Row],[NZCF ID]],$AP$2:$AQ$3850,2,FALSE)</f>
        <v>M</v>
      </c>
      <c r="AP1261" s="71">
        <v>20042</v>
      </c>
      <c r="AQ1261" s="71" t="s">
        <v>29</v>
      </c>
    </row>
    <row r="1262" spans="13:43" x14ac:dyDescent="0.3">
      <c r="M1262" s="75">
        <v>17793</v>
      </c>
      <c r="N1262" s="72" t="s">
        <v>265</v>
      </c>
      <c r="O1262" s="72" t="s">
        <v>739</v>
      </c>
      <c r="P1262" s="73" t="s">
        <v>115</v>
      </c>
      <c r="Q1262" s="74">
        <v>1965</v>
      </c>
      <c r="R1262" s="73" t="s">
        <v>124</v>
      </c>
      <c r="S1262" s="72"/>
      <c r="T1262" s="77">
        <v>1621</v>
      </c>
      <c r="U1262" s="76" t="s">
        <v>50</v>
      </c>
      <c r="V1262" s="77" t="s">
        <v>36</v>
      </c>
      <c r="W1262" s="77" t="s">
        <v>36</v>
      </c>
      <c r="X1262" s="77">
        <v>10</v>
      </c>
      <c r="Y1262" s="78" t="s">
        <v>105</v>
      </c>
      <c r="Z1262" s="72"/>
      <c r="AA1262" s="77">
        <v>1572</v>
      </c>
      <c r="AB1262" s="76" t="s">
        <v>50</v>
      </c>
      <c r="AC1262" s="77" t="s">
        <v>36</v>
      </c>
      <c r="AD1262" s="77" t="s">
        <v>36</v>
      </c>
      <c r="AE1262" s="77">
        <v>4</v>
      </c>
      <c r="AF1262" s="78" t="s">
        <v>105</v>
      </c>
      <c r="AG1262" s="72"/>
      <c r="AH1262" s="77" t="s">
        <v>69</v>
      </c>
      <c r="AI1262" s="76" t="s">
        <v>52</v>
      </c>
      <c r="AJ1262" s="76" t="s">
        <v>36</v>
      </c>
      <c r="AK1262" t="str">
        <f>_xlfn.CONCAT(PlayerList[[#This Row],[First Name]]," ",PlayerList[[#This Row],[Surname]])</f>
        <v>David Jackson</v>
      </c>
      <c r="AM1262" s="71">
        <f>PlayerList[[#This Row],[Code]]*1</f>
        <v>17793</v>
      </c>
      <c r="AN1262" s="71" t="str">
        <f>VLOOKUP(PlayerList[[#This Row],[NZCF ID]],$AP$2:$AQ$3850,2,FALSE)</f>
        <v>M</v>
      </c>
      <c r="AP1262" s="71">
        <v>20836</v>
      </c>
      <c r="AQ1262" s="71" t="s">
        <v>29</v>
      </c>
    </row>
    <row r="1263" spans="13:43" x14ac:dyDescent="0.3">
      <c r="M1263" s="75">
        <v>10029</v>
      </c>
      <c r="N1263" s="72" t="s">
        <v>265</v>
      </c>
      <c r="O1263" s="72" t="s">
        <v>1703</v>
      </c>
      <c r="P1263" s="73" t="s">
        <v>161</v>
      </c>
      <c r="Q1263" s="74">
        <v>1950</v>
      </c>
      <c r="R1263" s="73" t="s">
        <v>119</v>
      </c>
      <c r="S1263" s="72"/>
      <c r="T1263" s="77">
        <v>1909</v>
      </c>
      <c r="U1263" s="76" t="s">
        <v>35</v>
      </c>
      <c r="V1263" s="77" t="s">
        <v>36</v>
      </c>
      <c r="W1263" s="77" t="s">
        <v>36</v>
      </c>
      <c r="X1263" s="77">
        <v>272</v>
      </c>
      <c r="Y1263" s="78" t="s">
        <v>150</v>
      </c>
      <c r="Z1263" s="72"/>
      <c r="AA1263" s="77" t="s">
        <v>37</v>
      </c>
      <c r="AB1263" s="76" t="s">
        <v>35</v>
      </c>
      <c r="AC1263" s="77" t="s">
        <v>36</v>
      </c>
      <c r="AD1263" s="77" t="s">
        <v>36</v>
      </c>
      <c r="AE1263" s="77" t="s">
        <v>37</v>
      </c>
      <c r="AF1263" s="78" t="s">
        <v>38</v>
      </c>
      <c r="AG1263" s="72"/>
      <c r="AH1263" s="77">
        <v>4326580</v>
      </c>
      <c r="AI1263" s="76" t="s">
        <v>52</v>
      </c>
      <c r="AJ1263" s="76" t="s">
        <v>36</v>
      </c>
      <c r="AK1263" t="str">
        <f>_xlfn.CONCAT(PlayerList[[#This Row],[First Name]]," ",PlayerList[[#This Row],[Surname]])</f>
        <v>Jon R Jackson</v>
      </c>
      <c r="AM1263" s="71">
        <f>PlayerList[[#This Row],[Code]]*1</f>
        <v>10029</v>
      </c>
      <c r="AN1263" s="71" t="str">
        <f>VLOOKUP(PlayerList[[#This Row],[NZCF ID]],$AP$2:$AQ$3850,2,FALSE)</f>
        <v>M</v>
      </c>
      <c r="AP1263" s="71">
        <v>17793</v>
      </c>
      <c r="AQ1263" s="71" t="s">
        <v>29</v>
      </c>
    </row>
    <row r="1264" spans="13:43" x14ac:dyDescent="0.3">
      <c r="M1264" s="75">
        <v>11333</v>
      </c>
      <c r="N1264" s="72" t="s">
        <v>265</v>
      </c>
      <c r="O1264" s="72" t="s">
        <v>1704</v>
      </c>
      <c r="P1264" s="73" t="s">
        <v>83</v>
      </c>
      <c r="Q1264" s="74">
        <v>1958</v>
      </c>
      <c r="R1264" s="73" t="s">
        <v>119</v>
      </c>
      <c r="S1264" s="72"/>
      <c r="T1264" s="77">
        <v>1667</v>
      </c>
      <c r="U1264" s="76" t="s">
        <v>35</v>
      </c>
      <c r="V1264" s="77">
        <v>2</v>
      </c>
      <c r="W1264" s="77">
        <v>16</v>
      </c>
      <c r="X1264" s="77">
        <v>1811</v>
      </c>
      <c r="Y1264" s="78" t="s">
        <v>4167</v>
      </c>
      <c r="Z1264" s="72"/>
      <c r="AA1264" s="77">
        <v>1716</v>
      </c>
      <c r="AB1264" s="76" t="s">
        <v>35</v>
      </c>
      <c r="AC1264" s="77" t="s">
        <v>36</v>
      </c>
      <c r="AD1264" s="77" t="s">
        <v>36</v>
      </c>
      <c r="AE1264" s="77">
        <v>1004</v>
      </c>
      <c r="AF1264" s="78" t="s">
        <v>84</v>
      </c>
      <c r="AG1264" s="72"/>
      <c r="AH1264" s="77">
        <v>4301501</v>
      </c>
      <c r="AI1264" s="76" t="s">
        <v>52</v>
      </c>
      <c r="AJ1264" s="76" t="s">
        <v>36</v>
      </c>
      <c r="AK1264" t="str">
        <f>_xlfn.CONCAT(PlayerList[[#This Row],[First Name]]," ",PlayerList[[#This Row],[Surname]])</f>
        <v>L Ross Jackson</v>
      </c>
      <c r="AM1264" s="71">
        <f>PlayerList[[#This Row],[Code]]*1</f>
        <v>11333</v>
      </c>
      <c r="AN1264" s="71" t="str">
        <f>VLOOKUP(PlayerList[[#This Row],[NZCF ID]],$AP$2:$AQ$3850,2,FALSE)</f>
        <v>M</v>
      </c>
      <c r="AP1264" s="71">
        <v>10029</v>
      </c>
      <c r="AQ1264" s="71" t="s">
        <v>29</v>
      </c>
    </row>
    <row r="1265" spans="13:43" x14ac:dyDescent="0.3">
      <c r="M1265" s="75">
        <v>10733</v>
      </c>
      <c r="N1265" s="72" t="s">
        <v>265</v>
      </c>
      <c r="O1265" s="72" t="s">
        <v>4300</v>
      </c>
      <c r="P1265" s="73" t="s">
        <v>442</v>
      </c>
      <c r="Q1265" s="74">
        <v>1946</v>
      </c>
      <c r="R1265" s="73" t="s">
        <v>119</v>
      </c>
      <c r="S1265" s="72"/>
      <c r="T1265" s="77">
        <v>1624</v>
      </c>
      <c r="U1265" s="76" t="s">
        <v>35</v>
      </c>
      <c r="V1265" s="77" t="s">
        <v>36</v>
      </c>
      <c r="W1265" s="77" t="s">
        <v>36</v>
      </c>
      <c r="X1265" s="77">
        <v>29</v>
      </c>
      <c r="Y1265" s="78" t="s">
        <v>4301</v>
      </c>
      <c r="Z1265" s="72"/>
      <c r="AA1265" s="77">
        <v>1490</v>
      </c>
      <c r="AB1265" s="76" t="s">
        <v>35</v>
      </c>
      <c r="AC1265" s="77" t="s">
        <v>36</v>
      </c>
      <c r="AD1265" s="77" t="s">
        <v>36</v>
      </c>
      <c r="AE1265" s="77">
        <v>64</v>
      </c>
      <c r="AF1265" s="78" t="s">
        <v>896</v>
      </c>
      <c r="AG1265" s="72"/>
      <c r="AH1265" s="77">
        <v>4304241</v>
      </c>
      <c r="AI1265" s="76" t="s">
        <v>52</v>
      </c>
      <c r="AJ1265" s="76" t="s">
        <v>36</v>
      </c>
      <c r="AK1265" t="str">
        <f>_xlfn.CONCAT(PlayerList[[#This Row],[First Name]]," ",PlayerList[[#This Row],[Surname]])</f>
        <v>Richard K Jackson</v>
      </c>
      <c r="AM1265" s="71">
        <f>PlayerList[[#This Row],[Code]]*1</f>
        <v>10733</v>
      </c>
      <c r="AN1265" s="71" t="str">
        <f>VLOOKUP(PlayerList[[#This Row],[NZCF ID]],$AP$2:$AQ$3850,2,FALSE)</f>
        <v>M</v>
      </c>
      <c r="AP1265" s="71">
        <v>11333</v>
      </c>
      <c r="AQ1265" s="71" t="s">
        <v>29</v>
      </c>
    </row>
    <row r="1266" spans="13:43" x14ac:dyDescent="0.3">
      <c r="M1266" s="75">
        <v>22767</v>
      </c>
      <c r="N1266" s="72" t="s">
        <v>265</v>
      </c>
      <c r="O1266" s="72" t="s">
        <v>1705</v>
      </c>
      <c r="P1266" s="73" t="s">
        <v>33</v>
      </c>
      <c r="Q1266" s="74">
        <v>2013</v>
      </c>
      <c r="R1266" s="73" t="s">
        <v>135</v>
      </c>
      <c r="S1266" s="72"/>
      <c r="T1266" s="77" t="s">
        <v>34</v>
      </c>
      <c r="U1266" s="76" t="s">
        <v>35</v>
      </c>
      <c r="V1266" s="77" t="s">
        <v>36</v>
      </c>
      <c r="W1266" s="77" t="s">
        <v>36</v>
      </c>
      <c r="X1266" s="77" t="s">
        <v>37</v>
      </c>
      <c r="Y1266" s="78" t="s">
        <v>38</v>
      </c>
      <c r="Z1266" s="72"/>
      <c r="AA1266" s="77">
        <v>1013</v>
      </c>
      <c r="AB1266" s="76" t="s">
        <v>50</v>
      </c>
      <c r="AC1266" s="77" t="s">
        <v>36</v>
      </c>
      <c r="AD1266" s="77" t="s">
        <v>36</v>
      </c>
      <c r="AE1266" s="77">
        <v>7</v>
      </c>
      <c r="AF1266" s="78" t="s">
        <v>84</v>
      </c>
      <c r="AG1266" s="72"/>
      <c r="AH1266" s="77" t="s">
        <v>69</v>
      </c>
      <c r="AI1266" s="76" t="s">
        <v>52</v>
      </c>
      <c r="AJ1266" s="76" t="s">
        <v>36</v>
      </c>
      <c r="AK1266" t="str">
        <f>_xlfn.CONCAT(PlayerList[[#This Row],[First Name]]," ",PlayerList[[#This Row],[Surname]])</f>
        <v>Tora Jackson</v>
      </c>
      <c r="AM1266" s="71">
        <f>PlayerList[[#This Row],[Code]]*1</f>
        <v>22767</v>
      </c>
      <c r="AN1266" s="71" t="str">
        <f>VLOOKUP(PlayerList[[#This Row],[NZCF ID]],$AP$2:$AQ$3850,2,FALSE)</f>
        <v>M</v>
      </c>
      <c r="AP1266" s="71">
        <v>10733</v>
      </c>
      <c r="AQ1266" s="71" t="s">
        <v>29</v>
      </c>
    </row>
    <row r="1267" spans="13:43" x14ac:dyDescent="0.3">
      <c r="M1267" s="75">
        <v>12333</v>
      </c>
      <c r="N1267" s="72" t="s">
        <v>1706</v>
      </c>
      <c r="O1267" s="72" t="s">
        <v>1707</v>
      </c>
      <c r="P1267" s="73" t="s">
        <v>74</v>
      </c>
      <c r="Q1267" s="74">
        <v>1956</v>
      </c>
      <c r="R1267" s="73" t="s">
        <v>119</v>
      </c>
      <c r="S1267" s="72"/>
      <c r="T1267" s="77">
        <v>1568</v>
      </c>
      <c r="U1267" s="76" t="s">
        <v>35</v>
      </c>
      <c r="V1267" s="77" t="s">
        <v>36</v>
      </c>
      <c r="W1267" s="77" t="s">
        <v>36</v>
      </c>
      <c r="X1267" s="77">
        <v>292</v>
      </c>
      <c r="Y1267" s="78" t="s">
        <v>61</v>
      </c>
      <c r="Z1267" s="72"/>
      <c r="AA1267" s="77">
        <v>1563</v>
      </c>
      <c r="AB1267" s="76" t="s">
        <v>35</v>
      </c>
      <c r="AC1267" s="77" t="s">
        <v>36</v>
      </c>
      <c r="AD1267" s="77" t="s">
        <v>36</v>
      </c>
      <c r="AE1267" s="77">
        <v>171</v>
      </c>
      <c r="AF1267" s="78" t="s">
        <v>61</v>
      </c>
      <c r="AG1267" s="72"/>
      <c r="AH1267" s="77">
        <v>4304020</v>
      </c>
      <c r="AI1267" s="76" t="s">
        <v>52</v>
      </c>
      <c r="AJ1267" s="76" t="s">
        <v>36</v>
      </c>
      <c r="AK1267" t="str">
        <f>_xlfn.CONCAT(PlayerList[[#This Row],[First Name]]," ",PlayerList[[#This Row],[Surname]])</f>
        <v>Hilton J Jacobs</v>
      </c>
      <c r="AM1267" s="71">
        <f>PlayerList[[#This Row],[Code]]*1</f>
        <v>12333</v>
      </c>
      <c r="AN1267" s="71" t="str">
        <f>VLOOKUP(PlayerList[[#This Row],[NZCF ID]],$AP$2:$AQ$3850,2,FALSE)</f>
        <v>M</v>
      </c>
      <c r="AP1267" s="71">
        <v>22767</v>
      </c>
      <c r="AQ1267" s="71" t="s">
        <v>29</v>
      </c>
    </row>
    <row r="1268" spans="13:43" x14ac:dyDescent="0.3">
      <c r="M1268" s="75">
        <v>16258</v>
      </c>
      <c r="N1268" s="72" t="s">
        <v>1708</v>
      </c>
      <c r="O1268" s="72" t="s">
        <v>1709</v>
      </c>
      <c r="P1268" s="73" t="s">
        <v>115</v>
      </c>
      <c r="Q1268" s="74">
        <v>1991</v>
      </c>
      <c r="R1268" s="73" t="s">
        <v>35</v>
      </c>
      <c r="S1268" s="72"/>
      <c r="T1268" s="77" t="s">
        <v>34</v>
      </c>
      <c r="U1268" s="76" t="s">
        <v>35</v>
      </c>
      <c r="V1268" s="77" t="s">
        <v>36</v>
      </c>
      <c r="W1268" s="77" t="s">
        <v>36</v>
      </c>
      <c r="X1268" s="77" t="s">
        <v>37</v>
      </c>
      <c r="Y1268" s="78" t="s">
        <v>38</v>
      </c>
      <c r="Z1268" s="72"/>
      <c r="AA1268" s="77">
        <v>1658</v>
      </c>
      <c r="AB1268" s="76" t="s">
        <v>35</v>
      </c>
      <c r="AC1268" s="77" t="s">
        <v>36</v>
      </c>
      <c r="AD1268" s="77" t="s">
        <v>36</v>
      </c>
      <c r="AE1268" s="77">
        <v>61</v>
      </c>
      <c r="AF1268" s="78" t="s">
        <v>84</v>
      </c>
      <c r="AG1268" s="72"/>
      <c r="AH1268" s="77">
        <v>25069446</v>
      </c>
      <c r="AI1268" s="76" t="s">
        <v>40</v>
      </c>
      <c r="AJ1268" s="76" t="s">
        <v>36</v>
      </c>
      <c r="AK1268" t="str">
        <f>_xlfn.CONCAT(PlayerList[[#This Row],[First Name]]," ",PlayerList[[#This Row],[Surname]])</f>
        <v>Pratik Jadhav</v>
      </c>
      <c r="AM1268" s="71">
        <f>PlayerList[[#This Row],[Code]]*1</f>
        <v>16258</v>
      </c>
      <c r="AN1268" s="71" t="str">
        <f>VLOOKUP(PlayerList[[#This Row],[NZCF ID]],$AP$2:$AQ$3850,2,FALSE)</f>
        <v>M</v>
      </c>
      <c r="AP1268" s="71">
        <v>12333</v>
      </c>
      <c r="AQ1268" s="71" t="s">
        <v>29</v>
      </c>
    </row>
    <row r="1269" spans="13:43" x14ac:dyDescent="0.3">
      <c r="M1269" s="75">
        <v>16301</v>
      </c>
      <c r="N1269" s="72" t="s">
        <v>4302</v>
      </c>
      <c r="O1269" s="72" t="s">
        <v>4303</v>
      </c>
      <c r="P1269" s="73" t="s">
        <v>74</v>
      </c>
      <c r="Q1269" s="74">
        <v>2005</v>
      </c>
      <c r="R1269" s="73" t="s">
        <v>135</v>
      </c>
      <c r="S1269" s="72"/>
      <c r="T1269" s="77">
        <v>1293</v>
      </c>
      <c r="U1269" s="76" t="s">
        <v>35</v>
      </c>
      <c r="V1269" s="77" t="s">
        <v>36</v>
      </c>
      <c r="W1269" s="77" t="s">
        <v>36</v>
      </c>
      <c r="X1269" s="77">
        <v>177</v>
      </c>
      <c r="Y1269" s="78" t="s">
        <v>673</v>
      </c>
      <c r="Z1269" s="72"/>
      <c r="AA1269" s="77">
        <v>1243</v>
      </c>
      <c r="AB1269" s="76" t="s">
        <v>35</v>
      </c>
      <c r="AC1269" s="77" t="s">
        <v>36</v>
      </c>
      <c r="AD1269" s="77" t="s">
        <v>36</v>
      </c>
      <c r="AE1269" s="77">
        <v>97</v>
      </c>
      <c r="AF1269" s="78" t="s">
        <v>530</v>
      </c>
      <c r="AG1269" s="72"/>
      <c r="AH1269" s="77">
        <v>4308883</v>
      </c>
      <c r="AI1269" s="76" t="s">
        <v>52</v>
      </c>
      <c r="AJ1269" s="76" t="s">
        <v>36</v>
      </c>
      <c r="AK1269" t="str">
        <f>_xlfn.CONCAT(PlayerList[[#This Row],[First Name]]," ",PlayerList[[#This Row],[Surname]])</f>
        <v>Uday Jain</v>
      </c>
      <c r="AM1269" s="71">
        <f>PlayerList[[#This Row],[Code]]*1</f>
        <v>16301</v>
      </c>
      <c r="AN1269" s="71" t="str">
        <f>VLOOKUP(PlayerList[[#This Row],[NZCF ID]],$AP$2:$AQ$3850,2,FALSE)</f>
        <v>M</v>
      </c>
      <c r="AP1269" s="71">
        <v>16258</v>
      </c>
      <c r="AQ1269" s="71" t="s">
        <v>29</v>
      </c>
    </row>
    <row r="1270" spans="13:43" x14ac:dyDescent="0.3">
      <c r="M1270" s="75">
        <v>20991</v>
      </c>
      <c r="N1270" s="72" t="s">
        <v>1710</v>
      </c>
      <c r="O1270" s="72" t="s">
        <v>1711</v>
      </c>
      <c r="P1270" s="73" t="s">
        <v>33</v>
      </c>
      <c r="Q1270" s="74">
        <v>1982</v>
      </c>
      <c r="R1270" s="73" t="s">
        <v>35</v>
      </c>
      <c r="S1270" s="72"/>
      <c r="T1270" s="77" t="s">
        <v>34</v>
      </c>
      <c r="U1270" s="76" t="s">
        <v>35</v>
      </c>
      <c r="V1270" s="77" t="s">
        <v>36</v>
      </c>
      <c r="W1270" s="77" t="s">
        <v>36</v>
      </c>
      <c r="X1270" s="77" t="s">
        <v>37</v>
      </c>
      <c r="Y1270" s="78" t="s">
        <v>38</v>
      </c>
      <c r="Z1270" s="72"/>
      <c r="AA1270" s="77">
        <v>1168</v>
      </c>
      <c r="AB1270" s="76" t="s">
        <v>50</v>
      </c>
      <c r="AC1270" s="77" t="s">
        <v>36</v>
      </c>
      <c r="AD1270" s="77" t="s">
        <v>36</v>
      </c>
      <c r="AE1270" s="77">
        <v>15</v>
      </c>
      <c r="AF1270" s="78" t="s">
        <v>84</v>
      </c>
      <c r="AG1270" s="72"/>
      <c r="AH1270" s="77">
        <v>4331621</v>
      </c>
      <c r="AI1270" s="76" t="s">
        <v>52</v>
      </c>
      <c r="AJ1270" s="76" t="s">
        <v>36</v>
      </c>
      <c r="AK1270" t="str">
        <f>_xlfn.CONCAT(PlayerList[[#This Row],[First Name]]," ",PlayerList[[#This Row],[Surname]])</f>
        <v>Jaerus Intal Jamandron</v>
      </c>
      <c r="AM1270" s="71">
        <f>PlayerList[[#This Row],[Code]]*1</f>
        <v>20991</v>
      </c>
      <c r="AN1270" s="71" t="str">
        <f>VLOOKUP(PlayerList[[#This Row],[NZCF ID]],$AP$2:$AQ$3850,2,FALSE)</f>
        <v>M</v>
      </c>
      <c r="AP1270" s="71">
        <v>16301</v>
      </c>
      <c r="AQ1270" s="71" t="s">
        <v>29</v>
      </c>
    </row>
    <row r="1271" spans="13:43" x14ac:dyDescent="0.3">
      <c r="M1271" s="75">
        <v>20196</v>
      </c>
      <c r="N1271" s="72" t="s">
        <v>139</v>
      </c>
      <c r="O1271" s="72" t="s">
        <v>1616</v>
      </c>
      <c r="P1271" s="73" t="s">
        <v>161</v>
      </c>
      <c r="Q1271" s="74">
        <v>2011</v>
      </c>
      <c r="R1271" s="73" t="s">
        <v>135</v>
      </c>
      <c r="S1271" s="72"/>
      <c r="T1271" s="77" t="s">
        <v>34</v>
      </c>
      <c r="U1271" s="76" t="s">
        <v>35</v>
      </c>
      <c r="V1271" s="77" t="s">
        <v>36</v>
      </c>
      <c r="W1271" s="77" t="s">
        <v>36</v>
      </c>
      <c r="X1271" s="77" t="s">
        <v>37</v>
      </c>
      <c r="Y1271" s="78" t="s">
        <v>38</v>
      </c>
      <c r="Z1271" s="72"/>
      <c r="AA1271" s="77">
        <v>647</v>
      </c>
      <c r="AB1271" s="76" t="s">
        <v>35</v>
      </c>
      <c r="AC1271" s="77" t="s">
        <v>36</v>
      </c>
      <c r="AD1271" s="77" t="s">
        <v>36</v>
      </c>
      <c r="AE1271" s="77">
        <v>20</v>
      </c>
      <c r="AF1271" s="78" t="s">
        <v>150</v>
      </c>
      <c r="AG1271" s="72"/>
      <c r="AH1271" s="77">
        <v>4328299</v>
      </c>
      <c r="AI1271" s="76" t="s">
        <v>52</v>
      </c>
      <c r="AJ1271" s="76" t="s">
        <v>36</v>
      </c>
      <c r="AK1271" t="str">
        <f>_xlfn.CONCAT(PlayerList[[#This Row],[First Name]]," ",PlayerList[[#This Row],[Surname]])</f>
        <v>Finn James</v>
      </c>
      <c r="AM1271" s="71">
        <f>PlayerList[[#This Row],[Code]]*1</f>
        <v>20196</v>
      </c>
      <c r="AN1271" s="71" t="str">
        <f>VLOOKUP(PlayerList[[#This Row],[NZCF ID]],$AP$2:$AQ$3850,2,FALSE)</f>
        <v>M</v>
      </c>
      <c r="AP1271" s="71">
        <v>20991</v>
      </c>
      <c r="AQ1271" s="71" t="s">
        <v>29</v>
      </c>
    </row>
    <row r="1272" spans="13:43" x14ac:dyDescent="0.3">
      <c r="M1272" s="75">
        <v>14486</v>
      </c>
      <c r="N1272" s="72" t="s">
        <v>139</v>
      </c>
      <c r="O1272" s="72" t="s">
        <v>365</v>
      </c>
      <c r="P1272" s="73" t="s">
        <v>716</v>
      </c>
      <c r="Q1272" s="74">
        <v>1998</v>
      </c>
      <c r="R1272" s="73" t="s">
        <v>35</v>
      </c>
      <c r="S1272" s="72"/>
      <c r="T1272" s="77">
        <v>2061</v>
      </c>
      <c r="U1272" s="76" t="s">
        <v>35</v>
      </c>
      <c r="V1272" s="77" t="s">
        <v>36</v>
      </c>
      <c r="W1272" s="77" t="s">
        <v>36</v>
      </c>
      <c r="X1272" s="77">
        <v>235</v>
      </c>
      <c r="Y1272" s="78" t="s">
        <v>168</v>
      </c>
      <c r="Z1272" s="72"/>
      <c r="AA1272" s="77">
        <v>2122</v>
      </c>
      <c r="AB1272" s="76" t="s">
        <v>35</v>
      </c>
      <c r="AC1272" s="77" t="s">
        <v>36</v>
      </c>
      <c r="AD1272" s="77" t="s">
        <v>36</v>
      </c>
      <c r="AE1272" s="77">
        <v>299</v>
      </c>
      <c r="AF1272" s="78" t="s">
        <v>209</v>
      </c>
      <c r="AG1272" s="72"/>
      <c r="AH1272" s="77">
        <v>4303482</v>
      </c>
      <c r="AI1272" s="76" t="s">
        <v>52</v>
      </c>
      <c r="AJ1272" s="76" t="s">
        <v>364</v>
      </c>
      <c r="AK1272" t="str">
        <f>_xlfn.CONCAT(PlayerList[[#This Row],[First Name]]," ",PlayerList[[#This Row],[Surname]])</f>
        <v>Jack James</v>
      </c>
      <c r="AM1272" s="71">
        <f>PlayerList[[#This Row],[Code]]*1</f>
        <v>14486</v>
      </c>
      <c r="AN1272" s="71" t="str">
        <f>VLOOKUP(PlayerList[[#This Row],[NZCF ID]],$AP$2:$AQ$3850,2,FALSE)</f>
        <v>M</v>
      </c>
      <c r="AP1272" s="71">
        <v>20196</v>
      </c>
      <c r="AQ1272" s="71" t="s">
        <v>29</v>
      </c>
    </row>
    <row r="1273" spans="13:43" x14ac:dyDescent="0.3">
      <c r="M1273" s="75">
        <v>20981</v>
      </c>
      <c r="N1273" s="72" t="s">
        <v>1712</v>
      </c>
      <c r="O1273" s="72" t="s">
        <v>792</v>
      </c>
      <c r="P1273" s="73" t="s">
        <v>83</v>
      </c>
      <c r="Q1273" s="74">
        <v>2018</v>
      </c>
      <c r="R1273" s="73" t="s">
        <v>135</v>
      </c>
      <c r="S1273" s="72"/>
      <c r="T1273" s="77" t="s">
        <v>34</v>
      </c>
      <c r="U1273" s="76" t="s">
        <v>35</v>
      </c>
      <c r="V1273" s="77" t="s">
        <v>36</v>
      </c>
      <c r="W1273" s="77" t="s">
        <v>36</v>
      </c>
      <c r="X1273" s="77" t="s">
        <v>37</v>
      </c>
      <c r="Y1273" s="78" t="s">
        <v>38</v>
      </c>
      <c r="Z1273" s="72"/>
      <c r="AA1273" s="77">
        <v>672</v>
      </c>
      <c r="AB1273" s="76" t="s">
        <v>50</v>
      </c>
      <c r="AC1273" s="77" t="s">
        <v>36</v>
      </c>
      <c r="AD1273" s="77" t="s">
        <v>36</v>
      </c>
      <c r="AE1273" s="77">
        <v>3</v>
      </c>
      <c r="AF1273" s="78" t="s">
        <v>60</v>
      </c>
      <c r="AG1273" s="72"/>
      <c r="AH1273" s="77" t="s">
        <v>69</v>
      </c>
      <c r="AI1273" s="76" t="s">
        <v>52</v>
      </c>
      <c r="AJ1273" s="76" t="s">
        <v>36</v>
      </c>
      <c r="AK1273" t="str">
        <f>_xlfn.CONCAT(PlayerList[[#This Row],[First Name]]," ",PlayerList[[#This Row],[Surname]])</f>
        <v>Sai Janav</v>
      </c>
      <c r="AM1273" s="71">
        <f>PlayerList[[#This Row],[Code]]*1</f>
        <v>20981</v>
      </c>
      <c r="AN1273" s="71" t="str">
        <f>VLOOKUP(PlayerList[[#This Row],[NZCF ID]],$AP$2:$AQ$3850,2,FALSE)</f>
        <v>M</v>
      </c>
      <c r="AP1273" s="71">
        <v>14486</v>
      </c>
      <c r="AQ1273" s="71" t="s">
        <v>29</v>
      </c>
    </row>
    <row r="1274" spans="13:43" x14ac:dyDescent="0.3">
      <c r="M1274" s="75">
        <v>17543</v>
      </c>
      <c r="N1274" s="72" t="s">
        <v>1713</v>
      </c>
      <c r="O1274" s="72" t="s">
        <v>1714</v>
      </c>
      <c r="P1274" s="73" t="s">
        <v>33</v>
      </c>
      <c r="Q1274" s="74">
        <v>1992</v>
      </c>
      <c r="R1274" s="73" t="s">
        <v>35</v>
      </c>
      <c r="S1274" s="72"/>
      <c r="T1274" s="77" t="s">
        <v>34</v>
      </c>
      <c r="U1274" s="76" t="s">
        <v>35</v>
      </c>
      <c r="V1274" s="77" t="s">
        <v>36</v>
      </c>
      <c r="W1274" s="77" t="s">
        <v>36</v>
      </c>
      <c r="X1274" s="77" t="s">
        <v>37</v>
      </c>
      <c r="Y1274" s="78" t="s">
        <v>38</v>
      </c>
      <c r="Z1274" s="72"/>
      <c r="AA1274" s="77">
        <v>883</v>
      </c>
      <c r="AB1274" s="76" t="s">
        <v>50</v>
      </c>
      <c r="AC1274" s="77" t="s">
        <v>36</v>
      </c>
      <c r="AD1274" s="77" t="s">
        <v>36</v>
      </c>
      <c r="AE1274" s="77">
        <v>7</v>
      </c>
      <c r="AF1274" s="78" t="s">
        <v>209</v>
      </c>
      <c r="AG1274" s="72"/>
      <c r="AH1274" s="77">
        <v>4314395</v>
      </c>
      <c r="AI1274" s="76" t="s">
        <v>52</v>
      </c>
      <c r="AJ1274" s="76" t="s">
        <v>36</v>
      </c>
      <c r="AK1274" t="str">
        <f>_xlfn.CONCAT(PlayerList[[#This Row],[First Name]]," ",PlayerList[[#This Row],[Surname]])</f>
        <v>Devansh Jani</v>
      </c>
      <c r="AM1274" s="71">
        <f>PlayerList[[#This Row],[Code]]*1</f>
        <v>17543</v>
      </c>
      <c r="AN1274" s="71" t="str">
        <f>VLOOKUP(PlayerList[[#This Row],[NZCF ID]],$AP$2:$AQ$3850,2,FALSE)</f>
        <v>M</v>
      </c>
      <c r="AP1274" s="71">
        <v>20981</v>
      </c>
      <c r="AQ1274" s="71" t="s">
        <v>29</v>
      </c>
    </row>
    <row r="1275" spans="13:43" x14ac:dyDescent="0.3">
      <c r="M1275" s="75">
        <v>14966</v>
      </c>
      <c r="N1275" s="72" t="s">
        <v>1715</v>
      </c>
      <c r="O1275" s="72" t="s">
        <v>247</v>
      </c>
      <c r="P1275" s="73" t="s">
        <v>354</v>
      </c>
      <c r="Q1275" s="74">
        <v>1945</v>
      </c>
      <c r="R1275" s="73" t="s">
        <v>119</v>
      </c>
      <c r="S1275" s="72"/>
      <c r="T1275" s="77">
        <v>1697</v>
      </c>
      <c r="U1275" s="76" t="s">
        <v>35</v>
      </c>
      <c r="V1275" s="77">
        <v>1</v>
      </c>
      <c r="W1275" s="77">
        <v>6</v>
      </c>
      <c r="X1275" s="77">
        <v>241</v>
      </c>
      <c r="Y1275" s="78" t="s">
        <v>4167</v>
      </c>
      <c r="Z1275" s="72"/>
      <c r="AA1275" s="77">
        <v>1525</v>
      </c>
      <c r="AB1275" s="76" t="s">
        <v>35</v>
      </c>
      <c r="AC1275" s="77">
        <v>1</v>
      </c>
      <c r="AD1275" s="77">
        <v>4</v>
      </c>
      <c r="AE1275" s="77">
        <v>80</v>
      </c>
      <c r="AF1275" s="78" t="s">
        <v>4167</v>
      </c>
      <c r="AG1275" s="72"/>
      <c r="AH1275" s="77">
        <v>4303873</v>
      </c>
      <c r="AI1275" s="76" t="s">
        <v>52</v>
      </c>
      <c r="AJ1275" s="76" t="s">
        <v>36</v>
      </c>
      <c r="AK1275" t="str">
        <f>_xlfn.CONCAT(PlayerList[[#This Row],[First Name]]," ",PlayerList[[#This Row],[Surname]])</f>
        <v>Andrew Janisz</v>
      </c>
      <c r="AM1275" s="71">
        <f>PlayerList[[#This Row],[Code]]*1</f>
        <v>14966</v>
      </c>
      <c r="AN1275" s="71" t="str">
        <f>VLOOKUP(PlayerList[[#This Row],[NZCF ID]],$AP$2:$AQ$3850,2,FALSE)</f>
        <v>M</v>
      </c>
      <c r="AP1275" s="71">
        <v>17543</v>
      </c>
      <c r="AQ1275" s="71" t="s">
        <v>29</v>
      </c>
    </row>
    <row r="1276" spans="13:43" x14ac:dyDescent="0.3">
      <c r="M1276" s="75">
        <v>15648</v>
      </c>
      <c r="N1276" s="72" t="s">
        <v>4304</v>
      </c>
      <c r="O1276" s="72" t="s">
        <v>4305</v>
      </c>
      <c r="P1276" s="73" t="s">
        <v>354</v>
      </c>
      <c r="Q1276" s="74">
        <v>1999</v>
      </c>
      <c r="R1276" s="73" t="s">
        <v>35</v>
      </c>
      <c r="S1276" s="72"/>
      <c r="T1276" s="77">
        <v>1346</v>
      </c>
      <c r="U1276" s="76" t="s">
        <v>35</v>
      </c>
      <c r="V1276" s="77" t="s">
        <v>36</v>
      </c>
      <c r="W1276" s="77" t="s">
        <v>36</v>
      </c>
      <c r="X1276" s="77">
        <v>95</v>
      </c>
      <c r="Y1276" s="78" t="s">
        <v>4200</v>
      </c>
      <c r="Z1276" s="72"/>
      <c r="AA1276" s="77">
        <v>1089</v>
      </c>
      <c r="AB1276" s="76" t="s">
        <v>35</v>
      </c>
      <c r="AC1276" s="77" t="s">
        <v>36</v>
      </c>
      <c r="AD1276" s="77" t="s">
        <v>36</v>
      </c>
      <c r="AE1276" s="77">
        <v>85</v>
      </c>
      <c r="AF1276" s="78" t="s">
        <v>235</v>
      </c>
      <c r="AG1276" s="72"/>
      <c r="AH1276" s="77" t="s">
        <v>69</v>
      </c>
      <c r="AI1276" s="76" t="s">
        <v>52</v>
      </c>
      <c r="AJ1276" s="76" t="s">
        <v>36</v>
      </c>
      <c r="AK1276" t="str">
        <f>_xlfn.CONCAT(PlayerList[[#This Row],[First Name]]," ",PlayerList[[#This Row],[Surname]])</f>
        <v>Hubert Januszczak</v>
      </c>
      <c r="AM1276" s="71">
        <f>PlayerList[[#This Row],[Code]]*1</f>
        <v>15648</v>
      </c>
      <c r="AN1276" s="71" t="str">
        <f>VLOOKUP(PlayerList[[#This Row],[NZCF ID]],$AP$2:$AQ$3850,2,FALSE)</f>
        <v>M</v>
      </c>
      <c r="AP1276" s="71">
        <v>14966</v>
      </c>
      <c r="AQ1276" s="71" t="s">
        <v>29</v>
      </c>
    </row>
    <row r="1277" spans="13:43" x14ac:dyDescent="0.3">
      <c r="M1277" s="75">
        <v>11680</v>
      </c>
      <c r="N1277" s="72" t="s">
        <v>4306</v>
      </c>
      <c r="O1277" s="72" t="s">
        <v>1587</v>
      </c>
      <c r="P1277" s="73" t="s">
        <v>74</v>
      </c>
      <c r="Q1277" s="74" t="s">
        <v>37</v>
      </c>
      <c r="R1277" s="73" t="s">
        <v>35</v>
      </c>
      <c r="S1277" s="72"/>
      <c r="T1277" s="77">
        <v>829</v>
      </c>
      <c r="U1277" s="76" t="s">
        <v>35</v>
      </c>
      <c r="V1277" s="77" t="s">
        <v>36</v>
      </c>
      <c r="W1277" s="77" t="s">
        <v>36</v>
      </c>
      <c r="X1277" s="77">
        <v>82</v>
      </c>
      <c r="Y1277" s="78" t="s">
        <v>168</v>
      </c>
      <c r="Z1277" s="72"/>
      <c r="AA1277" s="77">
        <v>760</v>
      </c>
      <c r="AB1277" s="76" t="s">
        <v>35</v>
      </c>
      <c r="AC1277" s="77" t="s">
        <v>36</v>
      </c>
      <c r="AD1277" s="77" t="s">
        <v>36</v>
      </c>
      <c r="AE1277" s="77">
        <v>5</v>
      </c>
      <c r="AF1277" s="78" t="s">
        <v>168</v>
      </c>
      <c r="AG1277" s="72"/>
      <c r="AH1277" s="77" t="s">
        <v>69</v>
      </c>
      <c r="AI1277" s="76" t="s">
        <v>52</v>
      </c>
      <c r="AJ1277" s="76" t="s">
        <v>36</v>
      </c>
      <c r="AK1277" t="str">
        <f>_xlfn.CONCAT(PlayerList[[#This Row],[First Name]]," ",PlayerList[[#This Row],[Surname]])</f>
        <v>Christopher Jardine</v>
      </c>
      <c r="AM1277" s="71">
        <f>PlayerList[[#This Row],[Code]]*1</f>
        <v>11680</v>
      </c>
      <c r="AN1277" s="71" t="str">
        <f>VLOOKUP(PlayerList[[#This Row],[NZCF ID]],$AP$2:$AQ$3850,2,FALSE)</f>
        <v>M</v>
      </c>
      <c r="AP1277" s="71">
        <v>15648</v>
      </c>
      <c r="AQ1277" s="71" t="s">
        <v>29</v>
      </c>
    </row>
    <row r="1278" spans="13:43" x14ac:dyDescent="0.3">
      <c r="M1278" s="75">
        <v>22831</v>
      </c>
      <c r="N1278" s="72" t="s">
        <v>1716</v>
      </c>
      <c r="O1278" s="72" t="s">
        <v>1717</v>
      </c>
      <c r="P1278" s="73" t="s">
        <v>258</v>
      </c>
      <c r="Q1278" s="74">
        <v>2016</v>
      </c>
      <c r="R1278" s="73" t="s">
        <v>135</v>
      </c>
      <c r="S1278" s="72"/>
      <c r="T1278" s="77" t="s">
        <v>34</v>
      </c>
      <c r="U1278" s="76" t="s">
        <v>35</v>
      </c>
      <c r="V1278" s="77" t="s">
        <v>36</v>
      </c>
      <c r="W1278" s="77" t="s">
        <v>36</v>
      </c>
      <c r="X1278" s="77" t="s">
        <v>37</v>
      </c>
      <c r="Y1278" s="78" t="s">
        <v>38</v>
      </c>
      <c r="Z1278" s="72"/>
      <c r="AA1278" s="77">
        <v>433</v>
      </c>
      <c r="AB1278" s="76" t="s">
        <v>50</v>
      </c>
      <c r="AC1278" s="77" t="s">
        <v>36</v>
      </c>
      <c r="AD1278" s="77" t="s">
        <v>36</v>
      </c>
      <c r="AE1278" s="77">
        <v>5</v>
      </c>
      <c r="AF1278" s="78" t="s">
        <v>84</v>
      </c>
      <c r="AG1278" s="72"/>
      <c r="AH1278" s="77">
        <v>4332466</v>
      </c>
      <c r="AI1278" s="76" t="s">
        <v>52</v>
      </c>
      <c r="AJ1278" s="76" t="s">
        <v>36</v>
      </c>
      <c r="AK1278" t="str">
        <f>_xlfn.CONCAT(PlayerList[[#This Row],[First Name]]," ",PlayerList[[#This Row],[Surname]])</f>
        <v>Xinyi Chloe Jarm</v>
      </c>
      <c r="AM1278" s="71">
        <f>PlayerList[[#This Row],[Code]]*1</f>
        <v>22831</v>
      </c>
      <c r="AN1278" s="71" t="str">
        <f>VLOOKUP(PlayerList[[#This Row],[NZCF ID]],$AP$2:$AQ$3850,2,FALSE)</f>
        <v>F</v>
      </c>
      <c r="AP1278" s="71">
        <v>11680</v>
      </c>
      <c r="AQ1278" s="71" t="s">
        <v>29</v>
      </c>
    </row>
    <row r="1279" spans="13:43" x14ac:dyDescent="0.3">
      <c r="M1279" s="75">
        <v>20826</v>
      </c>
      <c r="N1279" s="72" t="s">
        <v>745</v>
      </c>
      <c r="O1279" s="72" t="s">
        <v>1611</v>
      </c>
      <c r="P1279" s="73" t="s">
        <v>115</v>
      </c>
      <c r="Q1279" s="74" t="s">
        <v>37</v>
      </c>
      <c r="R1279" s="73" t="s">
        <v>35</v>
      </c>
      <c r="S1279" s="72"/>
      <c r="T1279" s="77" t="s">
        <v>34</v>
      </c>
      <c r="U1279" s="76" t="s">
        <v>35</v>
      </c>
      <c r="V1279" s="77" t="s">
        <v>36</v>
      </c>
      <c r="W1279" s="77" t="s">
        <v>36</v>
      </c>
      <c r="X1279" s="77" t="s">
        <v>37</v>
      </c>
      <c r="Y1279" s="78" t="s">
        <v>38</v>
      </c>
      <c r="Z1279" s="72"/>
      <c r="AA1279" s="77">
        <v>1132</v>
      </c>
      <c r="AB1279" s="76" t="s">
        <v>50</v>
      </c>
      <c r="AC1279" s="77" t="s">
        <v>36</v>
      </c>
      <c r="AD1279" s="77" t="s">
        <v>36</v>
      </c>
      <c r="AE1279" s="77">
        <v>3</v>
      </c>
      <c r="AF1279" s="78" t="s">
        <v>39</v>
      </c>
      <c r="AG1279" s="72"/>
      <c r="AH1279" s="77" t="s">
        <v>69</v>
      </c>
      <c r="AI1279" s="76" t="s">
        <v>52</v>
      </c>
      <c r="AJ1279" s="76" t="s">
        <v>36</v>
      </c>
      <c r="AK1279" t="str">
        <f>_xlfn.CONCAT(PlayerList[[#This Row],[First Name]]," ",PlayerList[[#This Row],[Surname]])</f>
        <v>Greg Jarvis</v>
      </c>
      <c r="AM1279" s="71">
        <f>PlayerList[[#This Row],[Code]]*1</f>
        <v>20826</v>
      </c>
      <c r="AN1279" s="71" t="str">
        <f>VLOOKUP(PlayerList[[#This Row],[NZCF ID]],$AP$2:$AQ$3850,2,FALSE)</f>
        <v>M</v>
      </c>
      <c r="AP1279" s="71">
        <v>22831</v>
      </c>
      <c r="AQ1279" s="71" t="s">
        <v>45</v>
      </c>
    </row>
    <row r="1280" spans="13:43" x14ac:dyDescent="0.3">
      <c r="M1280" s="75">
        <v>12826</v>
      </c>
      <c r="N1280" s="72" t="s">
        <v>1718</v>
      </c>
      <c r="O1280" s="72" t="s">
        <v>1719</v>
      </c>
      <c r="P1280" s="73" t="s">
        <v>74</v>
      </c>
      <c r="Q1280" s="74">
        <v>1957</v>
      </c>
      <c r="R1280" s="73" t="s">
        <v>119</v>
      </c>
      <c r="S1280" s="72"/>
      <c r="T1280" s="77">
        <v>1828</v>
      </c>
      <c r="U1280" s="76" t="s">
        <v>35</v>
      </c>
      <c r="V1280" s="77" t="s">
        <v>36</v>
      </c>
      <c r="W1280" s="77" t="s">
        <v>36</v>
      </c>
      <c r="X1280" s="77">
        <v>45</v>
      </c>
      <c r="Y1280" s="78" t="s">
        <v>1720</v>
      </c>
      <c r="Z1280" s="72"/>
      <c r="AA1280" s="77">
        <v>1900</v>
      </c>
      <c r="AB1280" s="76" t="s">
        <v>35</v>
      </c>
      <c r="AC1280" s="77" t="s">
        <v>36</v>
      </c>
      <c r="AD1280" s="77" t="s">
        <v>36</v>
      </c>
      <c r="AE1280" s="77">
        <v>24</v>
      </c>
      <c r="AF1280" s="78" t="s">
        <v>75</v>
      </c>
      <c r="AG1280" s="72"/>
      <c r="AH1280" s="77">
        <v>4303555</v>
      </c>
      <c r="AI1280" s="76" t="s">
        <v>52</v>
      </c>
      <c r="AJ1280" s="76" t="s">
        <v>36</v>
      </c>
      <c r="AK1280" t="str">
        <f>_xlfn.CONCAT(PlayerList[[#This Row],[First Name]]," ",PlayerList[[#This Row],[Surname]])</f>
        <v>Xhevdet Jashari</v>
      </c>
      <c r="AM1280" s="71">
        <f>PlayerList[[#This Row],[Code]]*1</f>
        <v>12826</v>
      </c>
      <c r="AN1280" s="71" t="str">
        <f>VLOOKUP(PlayerList[[#This Row],[NZCF ID]],$AP$2:$AQ$3850,2,FALSE)</f>
        <v>M</v>
      </c>
      <c r="AP1280" s="71">
        <v>20826</v>
      </c>
      <c r="AQ1280" s="71" t="s">
        <v>29</v>
      </c>
    </row>
    <row r="1281" spans="13:43" x14ac:dyDescent="0.3">
      <c r="M1281" s="75">
        <v>17746</v>
      </c>
      <c r="N1281" s="72" t="s">
        <v>1721</v>
      </c>
      <c r="O1281" s="72" t="s">
        <v>1722</v>
      </c>
      <c r="P1281" s="73" t="s">
        <v>252</v>
      </c>
      <c r="Q1281" s="74">
        <v>2006</v>
      </c>
      <c r="R1281" s="73" t="s">
        <v>135</v>
      </c>
      <c r="S1281" s="72"/>
      <c r="T1281" s="77">
        <v>1037</v>
      </c>
      <c r="U1281" s="76" t="s">
        <v>35</v>
      </c>
      <c r="V1281" s="77">
        <v>1</v>
      </c>
      <c r="W1281" s="77">
        <v>7</v>
      </c>
      <c r="X1281" s="77">
        <v>88</v>
      </c>
      <c r="Y1281" s="78" t="s">
        <v>4167</v>
      </c>
      <c r="Z1281" s="72"/>
      <c r="AA1281" s="77">
        <v>769</v>
      </c>
      <c r="AB1281" s="76" t="s">
        <v>35</v>
      </c>
      <c r="AC1281" s="77">
        <v>5</v>
      </c>
      <c r="AD1281" s="77">
        <v>27</v>
      </c>
      <c r="AE1281" s="77">
        <v>82</v>
      </c>
      <c r="AF1281" s="78" t="s">
        <v>4167</v>
      </c>
      <c r="AG1281" s="72"/>
      <c r="AH1281" s="77">
        <v>4329813</v>
      </c>
      <c r="AI1281" s="76" t="s">
        <v>52</v>
      </c>
      <c r="AJ1281" s="76" t="s">
        <v>36</v>
      </c>
      <c r="AK1281" t="str">
        <f>_xlfn.CONCAT(PlayerList[[#This Row],[First Name]]," ",PlayerList[[#This Row],[Surname]])</f>
        <v>Divjot Singh Jaswal</v>
      </c>
      <c r="AM1281" s="71">
        <f>PlayerList[[#This Row],[Code]]*1</f>
        <v>17746</v>
      </c>
      <c r="AN1281" s="71" t="str">
        <f>VLOOKUP(PlayerList[[#This Row],[NZCF ID]],$AP$2:$AQ$3850,2,FALSE)</f>
        <v>M</v>
      </c>
      <c r="AP1281" s="71">
        <v>12826</v>
      </c>
      <c r="AQ1281" s="71" t="s">
        <v>29</v>
      </c>
    </row>
    <row r="1282" spans="13:43" x14ac:dyDescent="0.3">
      <c r="M1282" s="75">
        <v>22825</v>
      </c>
      <c r="N1282" s="72" t="s">
        <v>1723</v>
      </c>
      <c r="O1282" s="72" t="s">
        <v>1724</v>
      </c>
      <c r="P1282" s="73" t="s">
        <v>354</v>
      </c>
      <c r="Q1282" s="74">
        <v>1987</v>
      </c>
      <c r="R1282" s="73" t="s">
        <v>35</v>
      </c>
      <c r="S1282" s="72"/>
      <c r="T1282" s="77">
        <v>875</v>
      </c>
      <c r="U1282" s="76" t="s">
        <v>50</v>
      </c>
      <c r="V1282" s="77" t="s">
        <v>36</v>
      </c>
      <c r="W1282" s="77" t="s">
        <v>36</v>
      </c>
      <c r="X1282" s="77">
        <v>4</v>
      </c>
      <c r="Y1282" s="78" t="s">
        <v>84</v>
      </c>
      <c r="Z1282" s="72"/>
      <c r="AA1282" s="77" t="s">
        <v>37</v>
      </c>
      <c r="AB1282" s="76" t="s">
        <v>35</v>
      </c>
      <c r="AC1282" s="77" t="s">
        <v>36</v>
      </c>
      <c r="AD1282" s="77" t="s">
        <v>36</v>
      </c>
      <c r="AE1282" s="77" t="s">
        <v>37</v>
      </c>
      <c r="AF1282" s="78" t="s">
        <v>38</v>
      </c>
      <c r="AG1282" s="72"/>
      <c r="AH1282" s="77" t="s">
        <v>69</v>
      </c>
      <c r="AI1282" s="76" t="s">
        <v>52</v>
      </c>
      <c r="AJ1282" s="76" t="s">
        <v>36</v>
      </c>
      <c r="AK1282" t="str">
        <f>_xlfn.CONCAT(PlayerList[[#This Row],[First Name]]," ",PlayerList[[#This Row],[Surname]])</f>
        <v>Hooman Javaheri</v>
      </c>
      <c r="AM1282" s="71">
        <f>PlayerList[[#This Row],[Code]]*1</f>
        <v>22825</v>
      </c>
      <c r="AN1282" s="71" t="str">
        <f>VLOOKUP(PlayerList[[#This Row],[NZCF ID]],$AP$2:$AQ$3850,2,FALSE)</f>
        <v>M</v>
      </c>
      <c r="AP1282" s="71">
        <v>17746</v>
      </c>
      <c r="AQ1282" s="71" t="s">
        <v>29</v>
      </c>
    </row>
    <row r="1283" spans="13:43" x14ac:dyDescent="0.3">
      <c r="M1283" s="75">
        <v>19952</v>
      </c>
      <c r="N1283" s="72" t="s">
        <v>1725</v>
      </c>
      <c r="O1283" s="72" t="s">
        <v>1726</v>
      </c>
      <c r="P1283" s="73" t="s">
        <v>167</v>
      </c>
      <c r="Q1283" s="74">
        <v>2015</v>
      </c>
      <c r="R1283" s="73" t="s">
        <v>135</v>
      </c>
      <c r="S1283" s="72"/>
      <c r="T1283" s="77" t="s">
        <v>34</v>
      </c>
      <c r="U1283" s="76" t="s">
        <v>35</v>
      </c>
      <c r="V1283" s="77" t="s">
        <v>36</v>
      </c>
      <c r="W1283" s="77" t="s">
        <v>36</v>
      </c>
      <c r="X1283" s="77" t="s">
        <v>37</v>
      </c>
      <c r="Y1283" s="78" t="s">
        <v>38</v>
      </c>
      <c r="Z1283" s="72"/>
      <c r="AA1283" s="77">
        <v>553</v>
      </c>
      <c r="AB1283" s="76" t="s">
        <v>50</v>
      </c>
      <c r="AC1283" s="77" t="s">
        <v>36</v>
      </c>
      <c r="AD1283" s="77" t="s">
        <v>36</v>
      </c>
      <c r="AE1283" s="77">
        <v>12</v>
      </c>
      <c r="AF1283" s="78" t="s">
        <v>61</v>
      </c>
      <c r="AG1283" s="72"/>
      <c r="AH1283" s="77" t="s">
        <v>69</v>
      </c>
      <c r="AI1283" s="76" t="s">
        <v>52</v>
      </c>
      <c r="AJ1283" s="76" t="s">
        <v>36</v>
      </c>
      <c r="AK1283" t="str">
        <f>_xlfn.CONCAT(PlayerList[[#This Row],[First Name]]," ",PlayerList[[#This Row],[Surname]])</f>
        <v>Arjun Jayakanth</v>
      </c>
      <c r="AM1283" s="71">
        <f>PlayerList[[#This Row],[Code]]*1</f>
        <v>19952</v>
      </c>
      <c r="AN1283" s="71" t="str">
        <f>VLOOKUP(PlayerList[[#This Row],[NZCF ID]],$AP$2:$AQ$3850,2,FALSE)</f>
        <v>M</v>
      </c>
      <c r="AP1283" s="71">
        <v>22825</v>
      </c>
      <c r="AQ1283" s="71" t="s">
        <v>29</v>
      </c>
    </row>
    <row r="1284" spans="13:43" x14ac:dyDescent="0.3">
      <c r="M1284" s="75">
        <v>17223</v>
      </c>
      <c r="N1284" s="72" t="s">
        <v>1727</v>
      </c>
      <c r="O1284" s="72" t="s">
        <v>1728</v>
      </c>
      <c r="P1284" s="73" t="s">
        <v>33</v>
      </c>
      <c r="Q1284" s="74">
        <v>2010</v>
      </c>
      <c r="R1284" s="73" t="s">
        <v>135</v>
      </c>
      <c r="S1284" s="72"/>
      <c r="T1284" s="77" t="s">
        <v>34</v>
      </c>
      <c r="U1284" s="76" t="s">
        <v>35</v>
      </c>
      <c r="V1284" s="77" t="s">
        <v>36</v>
      </c>
      <c r="W1284" s="77" t="s">
        <v>36</v>
      </c>
      <c r="X1284" s="77" t="s">
        <v>37</v>
      </c>
      <c r="Y1284" s="78" t="s">
        <v>38</v>
      </c>
      <c r="Z1284" s="72"/>
      <c r="AA1284" s="77">
        <v>441</v>
      </c>
      <c r="AB1284" s="76" t="s">
        <v>50</v>
      </c>
      <c r="AC1284" s="77" t="s">
        <v>36</v>
      </c>
      <c r="AD1284" s="77" t="s">
        <v>36</v>
      </c>
      <c r="AE1284" s="77">
        <v>6</v>
      </c>
      <c r="AF1284" s="78" t="s">
        <v>209</v>
      </c>
      <c r="AG1284" s="72"/>
      <c r="AH1284" s="77">
        <v>4312210</v>
      </c>
      <c r="AI1284" s="76" t="s">
        <v>52</v>
      </c>
      <c r="AJ1284" s="76" t="s">
        <v>36</v>
      </c>
      <c r="AK1284" t="str">
        <f>_xlfn.CONCAT(PlayerList[[#This Row],[First Name]]," ",PlayerList[[#This Row],[Surname]])</f>
        <v>Y Shenya Jayamanna</v>
      </c>
      <c r="AM1284" s="71">
        <f>PlayerList[[#This Row],[Code]]*1</f>
        <v>17223</v>
      </c>
      <c r="AN1284" s="71" t="str">
        <f>VLOOKUP(PlayerList[[#This Row],[NZCF ID]],$AP$2:$AQ$3850,2,FALSE)</f>
        <v>F</v>
      </c>
      <c r="AP1284" s="71">
        <v>19952</v>
      </c>
      <c r="AQ1284" s="71" t="s">
        <v>29</v>
      </c>
    </row>
    <row r="1285" spans="13:43" x14ac:dyDescent="0.3">
      <c r="M1285" s="75">
        <v>19025</v>
      </c>
      <c r="N1285" s="72" t="s">
        <v>1729</v>
      </c>
      <c r="O1285" s="72" t="s">
        <v>1730</v>
      </c>
      <c r="P1285" s="73" t="s">
        <v>83</v>
      </c>
      <c r="Q1285" s="74">
        <v>2011</v>
      </c>
      <c r="R1285" s="73" t="s">
        <v>135</v>
      </c>
      <c r="S1285" s="72"/>
      <c r="T1285" s="77">
        <v>657</v>
      </c>
      <c r="U1285" s="76" t="s">
        <v>50</v>
      </c>
      <c r="V1285" s="77" t="s">
        <v>36</v>
      </c>
      <c r="W1285" s="77" t="s">
        <v>36</v>
      </c>
      <c r="X1285" s="77">
        <v>4</v>
      </c>
      <c r="Y1285" s="78" t="s">
        <v>39</v>
      </c>
      <c r="Z1285" s="72"/>
      <c r="AA1285" s="77">
        <v>1344</v>
      </c>
      <c r="AB1285" s="76" t="s">
        <v>50</v>
      </c>
      <c r="AC1285" s="77" t="s">
        <v>36</v>
      </c>
      <c r="AD1285" s="77" t="s">
        <v>36</v>
      </c>
      <c r="AE1285" s="77">
        <v>3</v>
      </c>
      <c r="AF1285" s="78" t="s">
        <v>154</v>
      </c>
      <c r="AG1285" s="72"/>
      <c r="AH1285" s="77" t="s">
        <v>69</v>
      </c>
      <c r="AI1285" s="76" t="s">
        <v>52</v>
      </c>
      <c r="AJ1285" s="76" t="s">
        <v>36</v>
      </c>
      <c r="AK1285" t="str">
        <f>_xlfn.CONCAT(PlayerList[[#This Row],[First Name]]," ",PlayerList[[#This Row],[Surname]])</f>
        <v>Jaiganesh Jayath</v>
      </c>
      <c r="AM1285" s="71">
        <f>PlayerList[[#This Row],[Code]]*1</f>
        <v>19025</v>
      </c>
      <c r="AN1285" s="71" t="str">
        <f>VLOOKUP(PlayerList[[#This Row],[NZCF ID]],$AP$2:$AQ$3850,2,FALSE)</f>
        <v>M</v>
      </c>
      <c r="AP1285" s="71">
        <v>17223</v>
      </c>
      <c r="AQ1285" s="71" t="s">
        <v>45</v>
      </c>
    </row>
    <row r="1286" spans="13:43" x14ac:dyDescent="0.3">
      <c r="M1286" s="75">
        <v>20878</v>
      </c>
      <c r="N1286" s="72" t="s">
        <v>1731</v>
      </c>
      <c r="O1286" s="72" t="s">
        <v>1732</v>
      </c>
      <c r="P1286" s="73" t="s">
        <v>252</v>
      </c>
      <c r="Q1286" s="74">
        <v>2017</v>
      </c>
      <c r="R1286" s="73" t="s">
        <v>135</v>
      </c>
      <c r="S1286" s="72"/>
      <c r="T1286" s="77">
        <v>674</v>
      </c>
      <c r="U1286" s="76" t="s">
        <v>50</v>
      </c>
      <c r="V1286" s="77">
        <v>1</v>
      </c>
      <c r="W1286" s="77">
        <v>6</v>
      </c>
      <c r="X1286" s="77">
        <v>13</v>
      </c>
      <c r="Y1286" s="78" t="s">
        <v>4167</v>
      </c>
      <c r="Z1286" s="72"/>
      <c r="AA1286" s="77">
        <v>719</v>
      </c>
      <c r="AB1286" s="76" t="s">
        <v>35</v>
      </c>
      <c r="AC1286" s="77">
        <v>2</v>
      </c>
      <c r="AD1286" s="77">
        <v>8</v>
      </c>
      <c r="AE1286" s="77">
        <v>44</v>
      </c>
      <c r="AF1286" s="78" t="s">
        <v>4167</v>
      </c>
      <c r="AG1286" s="72"/>
      <c r="AH1286" s="77" t="s">
        <v>69</v>
      </c>
      <c r="AI1286" s="76" t="s">
        <v>52</v>
      </c>
      <c r="AJ1286" s="76" t="s">
        <v>36</v>
      </c>
      <c r="AK1286" t="str">
        <f>_xlfn.CONCAT(PlayerList[[#This Row],[First Name]]," ",PlayerList[[#This Row],[Surname]])</f>
        <v>Senadi Vinulya Jayathilaka</v>
      </c>
      <c r="AM1286" s="71">
        <f>PlayerList[[#This Row],[Code]]*1</f>
        <v>20878</v>
      </c>
      <c r="AN1286" s="71" t="str">
        <f>VLOOKUP(PlayerList[[#This Row],[NZCF ID]],$AP$2:$AQ$3850,2,FALSE)</f>
        <v>F</v>
      </c>
      <c r="AP1286" s="71">
        <v>19025</v>
      </c>
      <c r="AQ1286" s="71" t="s">
        <v>29</v>
      </c>
    </row>
    <row r="1287" spans="13:43" x14ac:dyDescent="0.3">
      <c r="M1287" s="75">
        <v>22837</v>
      </c>
      <c r="N1287" s="72" t="s">
        <v>1731</v>
      </c>
      <c r="O1287" s="72" t="s">
        <v>1733</v>
      </c>
      <c r="P1287" s="73" t="s">
        <v>252</v>
      </c>
      <c r="Q1287" s="74">
        <v>2014</v>
      </c>
      <c r="R1287" s="73" t="s">
        <v>135</v>
      </c>
      <c r="S1287" s="72"/>
      <c r="T1287" s="77">
        <v>672</v>
      </c>
      <c r="U1287" s="76" t="s">
        <v>50</v>
      </c>
      <c r="V1287" s="77">
        <v>1</v>
      </c>
      <c r="W1287" s="77">
        <v>2</v>
      </c>
      <c r="X1287" s="77">
        <v>6</v>
      </c>
      <c r="Y1287" s="78" t="s">
        <v>4167</v>
      </c>
      <c r="Z1287" s="72"/>
      <c r="AA1287" s="77" t="s">
        <v>37</v>
      </c>
      <c r="AB1287" s="76" t="s">
        <v>35</v>
      </c>
      <c r="AC1287" s="77" t="s">
        <v>36</v>
      </c>
      <c r="AD1287" s="77" t="s">
        <v>36</v>
      </c>
      <c r="AE1287" s="77" t="s">
        <v>37</v>
      </c>
      <c r="AF1287" s="78" t="s">
        <v>38</v>
      </c>
      <c r="AG1287" s="72"/>
      <c r="AH1287" s="77" t="s">
        <v>69</v>
      </c>
      <c r="AI1287" s="76" t="s">
        <v>52</v>
      </c>
      <c r="AJ1287" s="76" t="s">
        <v>36</v>
      </c>
      <c r="AK1287" t="str">
        <f>_xlfn.CONCAT(PlayerList[[#This Row],[First Name]]," ",PlayerList[[#This Row],[Surname]])</f>
        <v>Yenuli Jayathilaka</v>
      </c>
      <c r="AM1287" s="71">
        <f>PlayerList[[#This Row],[Code]]*1</f>
        <v>22837</v>
      </c>
      <c r="AN1287" s="71" t="str">
        <f>VLOOKUP(PlayerList[[#This Row],[NZCF ID]],$AP$2:$AQ$3850,2,FALSE)</f>
        <v>M</v>
      </c>
      <c r="AP1287" s="71">
        <v>20878</v>
      </c>
      <c r="AQ1287" s="71" t="s">
        <v>45</v>
      </c>
    </row>
    <row r="1288" spans="13:43" x14ac:dyDescent="0.3">
      <c r="M1288" s="75">
        <v>22844</v>
      </c>
      <c r="N1288" s="72" t="s">
        <v>4307</v>
      </c>
      <c r="O1288" s="72" t="s">
        <v>4308</v>
      </c>
      <c r="P1288" s="73" t="s">
        <v>33</v>
      </c>
      <c r="Q1288" s="74">
        <v>1973</v>
      </c>
      <c r="R1288" s="73" t="s">
        <v>124</v>
      </c>
      <c r="S1288" s="72"/>
      <c r="T1288" s="77" t="s">
        <v>34</v>
      </c>
      <c r="U1288" s="76" t="s">
        <v>35</v>
      </c>
      <c r="V1288" s="77" t="s">
        <v>36</v>
      </c>
      <c r="W1288" s="77" t="s">
        <v>36</v>
      </c>
      <c r="X1288" s="77" t="s">
        <v>37</v>
      </c>
      <c r="Y1288" s="78" t="s">
        <v>38</v>
      </c>
      <c r="Z1288" s="72"/>
      <c r="AA1288" s="77">
        <v>1322</v>
      </c>
      <c r="AB1288" s="76" t="s">
        <v>50</v>
      </c>
      <c r="AC1288" s="77" t="s">
        <v>36</v>
      </c>
      <c r="AD1288" s="77" t="s">
        <v>36</v>
      </c>
      <c r="AE1288" s="77">
        <v>6</v>
      </c>
      <c r="AF1288" s="78" t="s">
        <v>84</v>
      </c>
      <c r="AG1288" s="72"/>
      <c r="AH1288" s="77">
        <v>4332105</v>
      </c>
      <c r="AI1288" s="76" t="s">
        <v>52</v>
      </c>
      <c r="AJ1288" s="76" t="s">
        <v>36</v>
      </c>
      <c r="AK1288" t="str">
        <f>_xlfn.CONCAT(PlayerList[[#This Row],[First Name]]," ",PlayerList[[#This Row],[Surname]])</f>
        <v>Asanka Jayawardane</v>
      </c>
      <c r="AM1288" s="71">
        <f>PlayerList[[#This Row],[Code]]*1</f>
        <v>22844</v>
      </c>
      <c r="AN1288" s="71" t="str">
        <f>VLOOKUP(PlayerList[[#This Row],[NZCF ID]],$AP$2:$AQ$3850,2,FALSE)</f>
        <v>M</v>
      </c>
      <c r="AP1288" s="71">
        <v>22837</v>
      </c>
      <c r="AQ1288" s="71" t="s">
        <v>29</v>
      </c>
    </row>
    <row r="1289" spans="13:43" x14ac:dyDescent="0.3">
      <c r="M1289" s="75">
        <v>22845</v>
      </c>
      <c r="N1289" s="72" t="s">
        <v>4307</v>
      </c>
      <c r="O1289" s="72" t="s">
        <v>4309</v>
      </c>
      <c r="P1289" s="73" t="s">
        <v>33</v>
      </c>
      <c r="Q1289" s="74">
        <v>2005</v>
      </c>
      <c r="R1289" s="73" t="s">
        <v>135</v>
      </c>
      <c r="S1289" s="72"/>
      <c r="T1289" s="77" t="s">
        <v>34</v>
      </c>
      <c r="U1289" s="76" t="s">
        <v>35</v>
      </c>
      <c r="V1289" s="77" t="s">
        <v>36</v>
      </c>
      <c r="W1289" s="77" t="s">
        <v>36</v>
      </c>
      <c r="X1289" s="77" t="s">
        <v>37</v>
      </c>
      <c r="Y1289" s="78" t="s">
        <v>38</v>
      </c>
      <c r="Z1289" s="72"/>
      <c r="AA1289" s="77">
        <v>1104</v>
      </c>
      <c r="AB1289" s="76" t="s">
        <v>50</v>
      </c>
      <c r="AC1289" s="77" t="s">
        <v>36</v>
      </c>
      <c r="AD1289" s="77" t="s">
        <v>36</v>
      </c>
      <c r="AE1289" s="77">
        <v>5</v>
      </c>
      <c r="AF1289" s="78" t="s">
        <v>84</v>
      </c>
      <c r="AG1289" s="72"/>
      <c r="AH1289" s="77">
        <v>4332113</v>
      </c>
      <c r="AI1289" s="76" t="s">
        <v>52</v>
      </c>
      <c r="AJ1289" s="76" t="s">
        <v>36</v>
      </c>
      <c r="AK1289" t="str">
        <f>_xlfn.CONCAT(PlayerList[[#This Row],[First Name]]," ",PlayerList[[#This Row],[Surname]])</f>
        <v>Ravindu Jayawardane</v>
      </c>
      <c r="AM1289" s="71">
        <f>PlayerList[[#This Row],[Code]]*1</f>
        <v>22845</v>
      </c>
      <c r="AN1289" s="71" t="str">
        <f>VLOOKUP(PlayerList[[#This Row],[NZCF ID]],$AP$2:$AQ$3850,2,FALSE)</f>
        <v>M</v>
      </c>
      <c r="AP1289" s="71">
        <v>22844</v>
      </c>
      <c r="AQ1289" s="71" t="s">
        <v>29</v>
      </c>
    </row>
    <row r="1290" spans="13:43" x14ac:dyDescent="0.3">
      <c r="M1290" s="75">
        <v>16627</v>
      </c>
      <c r="N1290" s="72" t="s">
        <v>1734</v>
      </c>
      <c r="O1290" s="72" t="s">
        <v>1735</v>
      </c>
      <c r="P1290" s="73" t="s">
        <v>354</v>
      </c>
      <c r="Q1290" s="74">
        <v>2009</v>
      </c>
      <c r="R1290" s="73" t="s">
        <v>135</v>
      </c>
      <c r="S1290" s="72"/>
      <c r="T1290" s="77">
        <v>1299</v>
      </c>
      <c r="U1290" s="76" t="s">
        <v>35</v>
      </c>
      <c r="V1290" s="77" t="s">
        <v>36</v>
      </c>
      <c r="W1290" s="77" t="s">
        <v>36</v>
      </c>
      <c r="X1290" s="77">
        <v>30</v>
      </c>
      <c r="Y1290" s="78" t="s">
        <v>673</v>
      </c>
      <c r="Z1290" s="72"/>
      <c r="AA1290" s="77">
        <v>1085</v>
      </c>
      <c r="AB1290" s="76" t="s">
        <v>35</v>
      </c>
      <c r="AC1290" s="77" t="s">
        <v>36</v>
      </c>
      <c r="AD1290" s="77" t="s">
        <v>36</v>
      </c>
      <c r="AE1290" s="77">
        <v>73</v>
      </c>
      <c r="AF1290" s="78" t="s">
        <v>90</v>
      </c>
      <c r="AG1290" s="72"/>
      <c r="AH1290" s="77">
        <v>9974474</v>
      </c>
      <c r="AI1290" s="76" t="s">
        <v>382</v>
      </c>
      <c r="AJ1290" s="76" t="s">
        <v>36</v>
      </c>
      <c r="AK1290" t="str">
        <f>_xlfn.CONCAT(PlayerList[[#This Row],[First Name]]," ",PlayerList[[#This Row],[Surname]])</f>
        <v>Pasindu Y S Jayawickrama</v>
      </c>
      <c r="AM1290" s="71">
        <f>PlayerList[[#This Row],[Code]]*1</f>
        <v>16627</v>
      </c>
      <c r="AN1290" s="71" t="str">
        <f>VLOOKUP(PlayerList[[#This Row],[NZCF ID]],$AP$2:$AQ$3850,2,FALSE)</f>
        <v>M</v>
      </c>
      <c r="AP1290" s="71">
        <v>22845</v>
      </c>
      <c r="AQ1290" s="71" t="s">
        <v>29</v>
      </c>
    </row>
    <row r="1291" spans="13:43" x14ac:dyDescent="0.3">
      <c r="M1291" s="75">
        <v>17126</v>
      </c>
      <c r="N1291" s="72" t="s">
        <v>1734</v>
      </c>
      <c r="O1291" s="72" t="s">
        <v>1736</v>
      </c>
      <c r="P1291" s="73" t="s">
        <v>252</v>
      </c>
      <c r="Q1291" s="74">
        <v>1976</v>
      </c>
      <c r="R1291" s="73" t="s">
        <v>35</v>
      </c>
      <c r="S1291" s="72"/>
      <c r="T1291" s="77">
        <v>1204</v>
      </c>
      <c r="U1291" s="76" t="s">
        <v>50</v>
      </c>
      <c r="V1291" s="77" t="s">
        <v>36</v>
      </c>
      <c r="W1291" s="77" t="s">
        <v>36</v>
      </c>
      <c r="X1291" s="77">
        <v>10</v>
      </c>
      <c r="Y1291" s="78" t="s">
        <v>219</v>
      </c>
      <c r="Z1291" s="72"/>
      <c r="AA1291" s="77" t="s">
        <v>37</v>
      </c>
      <c r="AB1291" s="76" t="s">
        <v>35</v>
      </c>
      <c r="AC1291" s="77" t="s">
        <v>36</v>
      </c>
      <c r="AD1291" s="77" t="s">
        <v>36</v>
      </c>
      <c r="AE1291" s="77" t="s">
        <v>37</v>
      </c>
      <c r="AF1291" s="78" t="s">
        <v>38</v>
      </c>
      <c r="AG1291" s="72"/>
      <c r="AH1291" s="77" t="s">
        <v>69</v>
      </c>
      <c r="AI1291" s="76" t="s">
        <v>52</v>
      </c>
      <c r="AJ1291" s="76" t="s">
        <v>36</v>
      </c>
      <c r="AK1291" t="str">
        <f>_xlfn.CONCAT(PlayerList[[#This Row],[First Name]]," ",PlayerList[[#This Row],[Surname]])</f>
        <v>Sampath Jayawickrama</v>
      </c>
      <c r="AM1291" s="71">
        <f>PlayerList[[#This Row],[Code]]*1</f>
        <v>17126</v>
      </c>
      <c r="AN1291" s="71" t="str">
        <f>VLOOKUP(PlayerList[[#This Row],[NZCF ID]],$AP$2:$AQ$3850,2,FALSE)</f>
        <v>M</v>
      </c>
      <c r="AP1291" s="71">
        <v>16627</v>
      </c>
      <c r="AQ1291" s="71" t="s">
        <v>29</v>
      </c>
    </row>
    <row r="1292" spans="13:43" x14ac:dyDescent="0.3">
      <c r="M1292" s="75">
        <v>16735</v>
      </c>
      <c r="N1292" s="72" t="s">
        <v>1734</v>
      </c>
      <c r="O1292" s="72" t="s">
        <v>1737</v>
      </c>
      <c r="P1292" s="73" t="s">
        <v>252</v>
      </c>
      <c r="Q1292" s="74">
        <v>2011</v>
      </c>
      <c r="R1292" s="73" t="s">
        <v>135</v>
      </c>
      <c r="S1292" s="72"/>
      <c r="T1292" s="77">
        <v>589</v>
      </c>
      <c r="U1292" s="76" t="s">
        <v>50</v>
      </c>
      <c r="V1292" s="77" t="s">
        <v>36</v>
      </c>
      <c r="W1292" s="77" t="s">
        <v>36</v>
      </c>
      <c r="X1292" s="77">
        <v>10</v>
      </c>
      <c r="Y1292" s="78" t="s">
        <v>219</v>
      </c>
      <c r="Z1292" s="72"/>
      <c r="AA1292" s="77">
        <v>661</v>
      </c>
      <c r="AB1292" s="76" t="s">
        <v>35</v>
      </c>
      <c r="AC1292" s="77" t="s">
        <v>36</v>
      </c>
      <c r="AD1292" s="77" t="s">
        <v>36</v>
      </c>
      <c r="AE1292" s="77">
        <v>42</v>
      </c>
      <c r="AF1292" s="78" t="s">
        <v>90</v>
      </c>
      <c r="AG1292" s="72"/>
      <c r="AH1292" s="77">
        <v>9997709</v>
      </c>
      <c r="AI1292" s="76" t="s">
        <v>382</v>
      </c>
      <c r="AJ1292" s="76" t="s">
        <v>36</v>
      </c>
      <c r="AK1292" t="str">
        <f>_xlfn.CONCAT(PlayerList[[#This Row],[First Name]]," ",PlayerList[[#This Row],[Surname]])</f>
        <v>Vihandu V S Jayawickrama</v>
      </c>
      <c r="AM1292" s="71">
        <f>PlayerList[[#This Row],[Code]]*1</f>
        <v>16735</v>
      </c>
      <c r="AN1292" s="71" t="str">
        <f>VLOOKUP(PlayerList[[#This Row],[NZCF ID]],$AP$2:$AQ$3850,2,FALSE)</f>
        <v>M</v>
      </c>
      <c r="AP1292" s="71">
        <v>17126</v>
      </c>
      <c r="AQ1292" s="71" t="s">
        <v>29</v>
      </c>
    </row>
    <row r="1293" spans="13:43" x14ac:dyDescent="0.3">
      <c r="M1293" s="75">
        <v>20496</v>
      </c>
      <c r="N1293" s="72" t="s">
        <v>1738</v>
      </c>
      <c r="O1293" s="72" t="s">
        <v>1739</v>
      </c>
      <c r="P1293" s="73" t="s">
        <v>33</v>
      </c>
      <c r="Q1293" s="74">
        <v>2014</v>
      </c>
      <c r="R1293" s="73" t="s">
        <v>135</v>
      </c>
      <c r="S1293" s="72"/>
      <c r="T1293" s="77" t="s">
        <v>34</v>
      </c>
      <c r="U1293" s="76" t="s">
        <v>35</v>
      </c>
      <c r="V1293" s="77" t="s">
        <v>36</v>
      </c>
      <c r="W1293" s="77" t="s">
        <v>36</v>
      </c>
      <c r="X1293" s="77" t="s">
        <v>37</v>
      </c>
      <c r="Y1293" s="78" t="s">
        <v>38</v>
      </c>
      <c r="Z1293" s="72"/>
      <c r="AA1293" s="77">
        <v>779</v>
      </c>
      <c r="AB1293" s="76" t="s">
        <v>50</v>
      </c>
      <c r="AC1293" s="77" t="s">
        <v>36</v>
      </c>
      <c r="AD1293" s="77" t="s">
        <v>36</v>
      </c>
      <c r="AE1293" s="77">
        <v>14</v>
      </c>
      <c r="AF1293" s="78" t="s">
        <v>84</v>
      </c>
      <c r="AG1293" s="72"/>
      <c r="AH1293" s="77" t="s">
        <v>69</v>
      </c>
      <c r="AI1293" s="76" t="s">
        <v>52</v>
      </c>
      <c r="AJ1293" s="76" t="s">
        <v>36</v>
      </c>
      <c r="AK1293" t="str">
        <f>_xlfn.CONCAT(PlayerList[[#This Row],[First Name]]," ",PlayerList[[#This Row],[Surname]])</f>
        <v>Anjulan Jeganenthiran</v>
      </c>
      <c r="AM1293" s="71">
        <f>PlayerList[[#This Row],[Code]]*1</f>
        <v>20496</v>
      </c>
      <c r="AN1293" s="71" t="str">
        <f>VLOOKUP(PlayerList[[#This Row],[NZCF ID]],$AP$2:$AQ$3850,2,FALSE)</f>
        <v>M</v>
      </c>
      <c r="AP1293" s="71">
        <v>16735</v>
      </c>
      <c r="AQ1293" s="71" t="s">
        <v>29</v>
      </c>
    </row>
    <row r="1294" spans="13:43" x14ac:dyDescent="0.3">
      <c r="M1294" s="75">
        <v>17506</v>
      </c>
      <c r="N1294" s="72" t="s">
        <v>1740</v>
      </c>
      <c r="O1294" s="72" t="s">
        <v>555</v>
      </c>
      <c r="P1294" s="73" t="s">
        <v>83</v>
      </c>
      <c r="Q1294" s="74">
        <v>1951</v>
      </c>
      <c r="R1294" s="73" t="s">
        <v>119</v>
      </c>
      <c r="S1294" s="72"/>
      <c r="T1294" s="77">
        <v>1601</v>
      </c>
      <c r="U1294" s="76" t="s">
        <v>35</v>
      </c>
      <c r="V1294" s="77" t="s">
        <v>36</v>
      </c>
      <c r="W1294" s="77" t="s">
        <v>36</v>
      </c>
      <c r="X1294" s="77">
        <v>36</v>
      </c>
      <c r="Y1294" s="78" t="s">
        <v>116</v>
      </c>
      <c r="Z1294" s="72"/>
      <c r="AA1294" s="77">
        <v>1547</v>
      </c>
      <c r="AB1294" s="76" t="s">
        <v>35</v>
      </c>
      <c r="AC1294" s="77" t="s">
        <v>36</v>
      </c>
      <c r="AD1294" s="77" t="s">
        <v>36</v>
      </c>
      <c r="AE1294" s="77">
        <v>8</v>
      </c>
      <c r="AF1294" s="78" t="s">
        <v>90</v>
      </c>
      <c r="AG1294" s="72"/>
      <c r="AH1294" s="77">
        <v>4314026</v>
      </c>
      <c r="AI1294" s="76" t="s">
        <v>52</v>
      </c>
      <c r="AJ1294" s="76" t="s">
        <v>36</v>
      </c>
      <c r="AK1294" t="str">
        <f>_xlfn.CONCAT(PlayerList[[#This Row],[First Name]]," ",PlayerList[[#This Row],[Surname]])</f>
        <v>Archie Jelley</v>
      </c>
      <c r="AM1294" s="71">
        <f>PlayerList[[#This Row],[Code]]*1</f>
        <v>17506</v>
      </c>
      <c r="AN1294" s="71" t="str">
        <f>VLOOKUP(PlayerList[[#This Row],[NZCF ID]],$AP$2:$AQ$3850,2,FALSE)</f>
        <v>M</v>
      </c>
      <c r="AP1294" s="71">
        <v>20496</v>
      </c>
      <c r="AQ1294" s="71" t="s">
        <v>29</v>
      </c>
    </row>
    <row r="1295" spans="13:43" x14ac:dyDescent="0.3">
      <c r="M1295" s="75">
        <v>15700</v>
      </c>
      <c r="N1295" s="72" t="s">
        <v>1741</v>
      </c>
      <c r="O1295" s="72" t="s">
        <v>612</v>
      </c>
      <c r="P1295" s="73" t="s">
        <v>161</v>
      </c>
      <c r="Q1295" s="74">
        <v>2000</v>
      </c>
      <c r="R1295" s="73" t="s">
        <v>35</v>
      </c>
      <c r="S1295" s="72"/>
      <c r="T1295" s="77">
        <v>1905</v>
      </c>
      <c r="U1295" s="76" t="s">
        <v>35</v>
      </c>
      <c r="V1295" s="77" t="s">
        <v>36</v>
      </c>
      <c r="W1295" s="77" t="s">
        <v>36</v>
      </c>
      <c r="X1295" s="77">
        <v>106</v>
      </c>
      <c r="Y1295" s="78" t="s">
        <v>96</v>
      </c>
      <c r="Z1295" s="72"/>
      <c r="AA1295" s="77">
        <v>1886</v>
      </c>
      <c r="AB1295" s="76" t="s">
        <v>35</v>
      </c>
      <c r="AC1295" s="77" t="s">
        <v>36</v>
      </c>
      <c r="AD1295" s="77" t="s">
        <v>36</v>
      </c>
      <c r="AE1295" s="77">
        <v>97</v>
      </c>
      <c r="AF1295" s="78" t="s">
        <v>169</v>
      </c>
      <c r="AG1295" s="72"/>
      <c r="AH1295" s="77">
        <v>4306449</v>
      </c>
      <c r="AI1295" s="76" t="s">
        <v>52</v>
      </c>
      <c r="AJ1295" s="76" t="s">
        <v>36</v>
      </c>
      <c r="AK1295" t="str">
        <f>_xlfn.CONCAT(PlayerList[[#This Row],[First Name]]," ",PlayerList[[#This Row],[Surname]])</f>
        <v>Riley Jellyman</v>
      </c>
      <c r="AM1295" s="71">
        <f>PlayerList[[#This Row],[Code]]*1</f>
        <v>15700</v>
      </c>
      <c r="AN1295" s="71" t="str">
        <f>VLOOKUP(PlayerList[[#This Row],[NZCF ID]],$AP$2:$AQ$3850,2,FALSE)</f>
        <v>M</v>
      </c>
      <c r="AP1295" s="71">
        <v>17506</v>
      </c>
      <c r="AQ1295" s="71" t="s">
        <v>29</v>
      </c>
    </row>
    <row r="1296" spans="13:43" x14ac:dyDescent="0.3">
      <c r="M1296" s="75">
        <v>19369</v>
      </c>
      <c r="N1296" s="72" t="s">
        <v>1742</v>
      </c>
      <c r="O1296" s="72" t="s">
        <v>1659</v>
      </c>
      <c r="P1296" s="73" t="s">
        <v>33</v>
      </c>
      <c r="Q1296" s="74">
        <v>2010</v>
      </c>
      <c r="R1296" s="73" t="s">
        <v>135</v>
      </c>
      <c r="S1296" s="72"/>
      <c r="T1296" s="77" t="s">
        <v>34</v>
      </c>
      <c r="U1296" s="76" t="s">
        <v>35</v>
      </c>
      <c r="V1296" s="77" t="s">
        <v>36</v>
      </c>
      <c r="W1296" s="77" t="s">
        <v>36</v>
      </c>
      <c r="X1296" s="77" t="s">
        <v>37</v>
      </c>
      <c r="Y1296" s="78" t="s">
        <v>38</v>
      </c>
      <c r="Z1296" s="72"/>
      <c r="AA1296" s="77">
        <v>844</v>
      </c>
      <c r="AB1296" s="76" t="s">
        <v>50</v>
      </c>
      <c r="AC1296" s="77" t="s">
        <v>36</v>
      </c>
      <c r="AD1296" s="77" t="s">
        <v>36</v>
      </c>
      <c r="AE1296" s="77">
        <v>7</v>
      </c>
      <c r="AF1296" s="78" t="s">
        <v>96</v>
      </c>
      <c r="AG1296" s="72"/>
      <c r="AH1296" s="77" t="s">
        <v>69</v>
      </c>
      <c r="AI1296" s="76" t="s">
        <v>52</v>
      </c>
      <c r="AJ1296" s="76" t="s">
        <v>36</v>
      </c>
      <c r="AK1296" t="str">
        <f>_xlfn.CONCAT(PlayerList[[#This Row],[First Name]]," ",PlayerList[[#This Row],[Surname]])</f>
        <v>Shawn Jeng</v>
      </c>
      <c r="AM1296" s="71">
        <f>PlayerList[[#This Row],[Code]]*1</f>
        <v>19369</v>
      </c>
      <c r="AN1296" s="71" t="str">
        <f>VLOOKUP(PlayerList[[#This Row],[NZCF ID]],$AP$2:$AQ$3850,2,FALSE)</f>
        <v>M</v>
      </c>
      <c r="AP1296" s="71">
        <v>15700</v>
      </c>
      <c r="AQ1296" s="71" t="s">
        <v>29</v>
      </c>
    </row>
    <row r="1297" spans="13:43" x14ac:dyDescent="0.3">
      <c r="M1297" s="75">
        <v>20183</v>
      </c>
      <c r="N1297" s="72" t="s">
        <v>1743</v>
      </c>
      <c r="O1297" s="72" t="s">
        <v>1744</v>
      </c>
      <c r="P1297" s="73" t="s">
        <v>83</v>
      </c>
      <c r="Q1297" s="74">
        <v>1997</v>
      </c>
      <c r="R1297" s="73" t="s">
        <v>35</v>
      </c>
      <c r="S1297" s="72"/>
      <c r="T1297" s="77">
        <v>1404</v>
      </c>
      <c r="U1297" s="76" t="s">
        <v>50</v>
      </c>
      <c r="V1297" s="77" t="s">
        <v>36</v>
      </c>
      <c r="W1297" s="77" t="s">
        <v>36</v>
      </c>
      <c r="X1297" s="77">
        <v>7</v>
      </c>
      <c r="Y1297" s="78" t="s">
        <v>150</v>
      </c>
      <c r="Z1297" s="72"/>
      <c r="AA1297" s="77" t="s">
        <v>37</v>
      </c>
      <c r="AB1297" s="76" t="s">
        <v>35</v>
      </c>
      <c r="AC1297" s="77" t="s">
        <v>36</v>
      </c>
      <c r="AD1297" s="77" t="s">
        <v>36</v>
      </c>
      <c r="AE1297" s="77" t="s">
        <v>37</v>
      </c>
      <c r="AF1297" s="78" t="s">
        <v>38</v>
      </c>
      <c r="AG1297" s="72"/>
      <c r="AH1297" s="77">
        <v>2525461</v>
      </c>
      <c r="AI1297" s="76" t="s">
        <v>1745</v>
      </c>
      <c r="AJ1297" s="76" t="s">
        <v>36</v>
      </c>
      <c r="AK1297" t="str">
        <f>_xlfn.CONCAT(PlayerList[[#This Row],[First Name]]," ",PlayerList[[#This Row],[Surname]])</f>
        <v>Dara Jennings</v>
      </c>
      <c r="AM1297" s="71">
        <f>PlayerList[[#This Row],[Code]]*1</f>
        <v>20183</v>
      </c>
      <c r="AN1297" s="71" t="str">
        <f>VLOOKUP(PlayerList[[#This Row],[NZCF ID]],$AP$2:$AQ$3850,2,FALSE)</f>
        <v>M</v>
      </c>
      <c r="AP1297" s="71">
        <v>19369</v>
      </c>
      <c r="AQ1297" s="71" t="s">
        <v>29</v>
      </c>
    </row>
    <row r="1298" spans="13:43" x14ac:dyDescent="0.3">
      <c r="M1298" s="75">
        <v>12342</v>
      </c>
      <c r="N1298" s="72" t="s">
        <v>1746</v>
      </c>
      <c r="O1298" s="72" t="s">
        <v>1747</v>
      </c>
      <c r="P1298" s="73" t="s">
        <v>252</v>
      </c>
      <c r="Q1298" s="74">
        <v>1976</v>
      </c>
      <c r="R1298" s="73" t="s">
        <v>35</v>
      </c>
      <c r="S1298" s="72"/>
      <c r="T1298" s="77">
        <v>1516</v>
      </c>
      <c r="U1298" s="76" t="s">
        <v>35</v>
      </c>
      <c r="V1298" s="77">
        <v>1</v>
      </c>
      <c r="W1298" s="77">
        <v>2</v>
      </c>
      <c r="X1298" s="77">
        <v>108</v>
      </c>
      <c r="Y1298" s="78" t="s">
        <v>4167</v>
      </c>
      <c r="Z1298" s="72"/>
      <c r="AA1298" s="77">
        <v>1515</v>
      </c>
      <c r="AB1298" s="76" t="s">
        <v>35</v>
      </c>
      <c r="AC1298" s="77">
        <v>1</v>
      </c>
      <c r="AD1298" s="77">
        <v>4</v>
      </c>
      <c r="AE1298" s="77">
        <v>19</v>
      </c>
      <c r="AF1298" s="78" t="s">
        <v>4167</v>
      </c>
      <c r="AG1298" s="72"/>
      <c r="AH1298" s="77" t="s">
        <v>69</v>
      </c>
      <c r="AI1298" s="76" t="s">
        <v>52</v>
      </c>
      <c r="AJ1298" s="76" t="s">
        <v>36</v>
      </c>
      <c r="AK1298" t="str">
        <f>_xlfn.CONCAT(PlayerList[[#This Row],[First Name]]," ",PlayerList[[#This Row],[Surname]])</f>
        <v>Chun Uk Jeong</v>
      </c>
      <c r="AM1298" s="71">
        <f>PlayerList[[#This Row],[Code]]*1</f>
        <v>12342</v>
      </c>
      <c r="AN1298" s="71" t="str">
        <f>VLOOKUP(PlayerList[[#This Row],[NZCF ID]],$AP$2:$AQ$3850,2,FALSE)</f>
        <v>M</v>
      </c>
      <c r="AP1298" s="71">
        <v>20183</v>
      </c>
      <c r="AQ1298" s="71" t="s">
        <v>29</v>
      </c>
    </row>
    <row r="1299" spans="13:43" x14ac:dyDescent="0.3">
      <c r="M1299" s="75">
        <v>20640</v>
      </c>
      <c r="N1299" s="72" t="s">
        <v>1749</v>
      </c>
      <c r="O1299" s="72" t="s">
        <v>185</v>
      </c>
      <c r="P1299" s="73" t="s">
        <v>33</v>
      </c>
      <c r="Q1299" s="74">
        <v>2017</v>
      </c>
      <c r="R1299" s="73" t="s">
        <v>135</v>
      </c>
      <c r="S1299" s="72"/>
      <c r="T1299" s="77" t="s">
        <v>34</v>
      </c>
      <c r="U1299" s="76" t="s">
        <v>35</v>
      </c>
      <c r="V1299" s="77" t="s">
        <v>36</v>
      </c>
      <c r="W1299" s="77" t="s">
        <v>36</v>
      </c>
      <c r="X1299" s="77" t="s">
        <v>37</v>
      </c>
      <c r="Y1299" s="78" t="s">
        <v>38</v>
      </c>
      <c r="Z1299" s="72"/>
      <c r="AA1299" s="77">
        <v>417</v>
      </c>
      <c r="AB1299" s="76" t="s">
        <v>50</v>
      </c>
      <c r="AC1299" s="77" t="s">
        <v>36</v>
      </c>
      <c r="AD1299" s="77" t="s">
        <v>36</v>
      </c>
      <c r="AE1299" s="77">
        <v>5</v>
      </c>
      <c r="AF1299" s="78" t="s">
        <v>61</v>
      </c>
      <c r="AG1299" s="72"/>
      <c r="AH1299" s="77">
        <v>4329872</v>
      </c>
      <c r="AI1299" s="76" t="s">
        <v>52</v>
      </c>
      <c r="AJ1299" s="76" t="s">
        <v>36</v>
      </c>
      <c r="AK1299" t="str">
        <f>_xlfn.CONCAT(PlayerList[[#This Row],[First Name]]," ",PlayerList[[#This Row],[Surname]])</f>
        <v>Albert Jerin</v>
      </c>
      <c r="AM1299" s="71">
        <f>PlayerList[[#This Row],[Code]]*1</f>
        <v>20640</v>
      </c>
      <c r="AN1299" s="71" t="str">
        <f>VLOOKUP(PlayerList[[#This Row],[NZCF ID]],$AP$2:$AQ$3850,2,FALSE)</f>
        <v>M</v>
      </c>
      <c r="AP1299" s="71">
        <v>12342</v>
      </c>
      <c r="AQ1299" s="71" t="s">
        <v>29</v>
      </c>
    </row>
    <row r="1300" spans="13:43" x14ac:dyDescent="0.3">
      <c r="M1300" s="75">
        <v>20639</v>
      </c>
      <c r="N1300" s="72" t="s">
        <v>1749</v>
      </c>
      <c r="O1300" s="72" t="s">
        <v>802</v>
      </c>
      <c r="P1300" s="73" t="s">
        <v>33</v>
      </c>
      <c r="Q1300" s="74">
        <v>2013</v>
      </c>
      <c r="R1300" s="73" t="s">
        <v>135</v>
      </c>
      <c r="S1300" s="72"/>
      <c r="T1300" s="77" t="s">
        <v>34</v>
      </c>
      <c r="U1300" s="76" t="s">
        <v>35</v>
      </c>
      <c r="V1300" s="77" t="s">
        <v>36</v>
      </c>
      <c r="W1300" s="77" t="s">
        <v>36</v>
      </c>
      <c r="X1300" s="77" t="s">
        <v>37</v>
      </c>
      <c r="Y1300" s="78" t="s">
        <v>38</v>
      </c>
      <c r="Z1300" s="72"/>
      <c r="AA1300" s="77">
        <v>465</v>
      </c>
      <c r="AB1300" s="76" t="s">
        <v>50</v>
      </c>
      <c r="AC1300" s="77" t="s">
        <v>36</v>
      </c>
      <c r="AD1300" s="77" t="s">
        <v>36</v>
      </c>
      <c r="AE1300" s="77">
        <v>6</v>
      </c>
      <c r="AF1300" s="78" t="s">
        <v>61</v>
      </c>
      <c r="AG1300" s="72"/>
      <c r="AH1300" s="77">
        <v>4329880</v>
      </c>
      <c r="AI1300" s="76" t="s">
        <v>52</v>
      </c>
      <c r="AJ1300" s="76" t="s">
        <v>36</v>
      </c>
      <c r="AK1300" t="str">
        <f>_xlfn.CONCAT(PlayerList[[#This Row],[First Name]]," ",PlayerList[[#This Row],[Surname]])</f>
        <v>Alexa Jerin</v>
      </c>
      <c r="AM1300" s="71">
        <f>PlayerList[[#This Row],[Code]]*1</f>
        <v>20639</v>
      </c>
      <c r="AN1300" s="71" t="str">
        <f>VLOOKUP(PlayerList[[#This Row],[NZCF ID]],$AP$2:$AQ$3850,2,FALSE)</f>
        <v>F</v>
      </c>
      <c r="AP1300" s="71">
        <v>20640</v>
      </c>
      <c r="AQ1300" s="71" t="s">
        <v>29</v>
      </c>
    </row>
    <row r="1301" spans="13:43" x14ac:dyDescent="0.3">
      <c r="M1301" s="75">
        <v>20987</v>
      </c>
      <c r="N1301" s="72" t="s">
        <v>1750</v>
      </c>
      <c r="O1301" s="72" t="s">
        <v>1685</v>
      </c>
      <c r="P1301" s="73" t="s">
        <v>33</v>
      </c>
      <c r="Q1301" s="74">
        <v>2008</v>
      </c>
      <c r="R1301" s="73" t="s">
        <v>135</v>
      </c>
      <c r="S1301" s="72"/>
      <c r="T1301" s="77" t="s">
        <v>34</v>
      </c>
      <c r="U1301" s="76" t="s">
        <v>35</v>
      </c>
      <c r="V1301" s="77" t="s">
        <v>36</v>
      </c>
      <c r="W1301" s="77" t="s">
        <v>36</v>
      </c>
      <c r="X1301" s="77" t="s">
        <v>37</v>
      </c>
      <c r="Y1301" s="78" t="s">
        <v>38</v>
      </c>
      <c r="Z1301" s="72"/>
      <c r="AA1301" s="77">
        <v>1168</v>
      </c>
      <c r="AB1301" s="76" t="s">
        <v>35</v>
      </c>
      <c r="AC1301" s="77">
        <v>2</v>
      </c>
      <c r="AD1301" s="77">
        <v>12</v>
      </c>
      <c r="AE1301" s="77">
        <v>23</v>
      </c>
      <c r="AF1301" s="78" t="s">
        <v>4167</v>
      </c>
      <c r="AG1301" s="72"/>
      <c r="AH1301" s="77">
        <v>4331672</v>
      </c>
      <c r="AI1301" s="76" t="s">
        <v>52</v>
      </c>
      <c r="AJ1301" s="76" t="s">
        <v>36</v>
      </c>
      <c r="AK1301" t="str">
        <f>_xlfn.CONCAT(PlayerList[[#This Row],[First Name]]," ",PlayerList[[#This Row],[Surname]])</f>
        <v>Roman Jhammat</v>
      </c>
      <c r="AM1301" s="71">
        <f>PlayerList[[#This Row],[Code]]*1</f>
        <v>20987</v>
      </c>
      <c r="AN1301" s="71" t="str">
        <f>VLOOKUP(PlayerList[[#This Row],[NZCF ID]],$AP$2:$AQ$3850,2,FALSE)</f>
        <v>M</v>
      </c>
      <c r="AP1301" s="71">
        <v>20639</v>
      </c>
      <c r="AQ1301" s="71" t="s">
        <v>45</v>
      </c>
    </row>
    <row r="1302" spans="13:43" x14ac:dyDescent="0.3">
      <c r="M1302" s="75">
        <v>22815</v>
      </c>
      <c r="N1302" s="72" t="s">
        <v>1751</v>
      </c>
      <c r="O1302" s="72" t="s">
        <v>1752</v>
      </c>
      <c r="P1302" s="73" t="s">
        <v>74</v>
      </c>
      <c r="Q1302" s="74">
        <v>2017</v>
      </c>
      <c r="R1302" s="73" t="s">
        <v>135</v>
      </c>
      <c r="S1302" s="72"/>
      <c r="T1302" s="77" t="s">
        <v>34</v>
      </c>
      <c r="U1302" s="76" t="s">
        <v>35</v>
      </c>
      <c r="V1302" s="77" t="s">
        <v>36</v>
      </c>
      <c r="W1302" s="77" t="s">
        <v>36</v>
      </c>
      <c r="X1302" s="77" t="s">
        <v>37</v>
      </c>
      <c r="Y1302" s="78" t="s">
        <v>38</v>
      </c>
      <c r="Z1302" s="72"/>
      <c r="AA1302" s="77">
        <v>400</v>
      </c>
      <c r="AB1302" s="76" t="s">
        <v>50</v>
      </c>
      <c r="AC1302" s="77" t="s">
        <v>36</v>
      </c>
      <c r="AD1302" s="77" t="s">
        <v>36</v>
      </c>
      <c r="AE1302" s="77">
        <v>6</v>
      </c>
      <c r="AF1302" s="78" t="s">
        <v>84</v>
      </c>
      <c r="AG1302" s="72"/>
      <c r="AH1302" s="77" t="s">
        <v>69</v>
      </c>
      <c r="AI1302" s="76" t="s">
        <v>52</v>
      </c>
      <c r="AJ1302" s="76" t="s">
        <v>36</v>
      </c>
      <c r="AK1302" t="str">
        <f>_xlfn.CONCAT(PlayerList[[#This Row],[First Name]]," ",PlayerList[[#This Row],[Surname]])</f>
        <v>Asensio Ji</v>
      </c>
      <c r="AM1302" s="71">
        <f>PlayerList[[#This Row],[Code]]*1</f>
        <v>22815</v>
      </c>
      <c r="AN1302" s="71" t="str">
        <f>VLOOKUP(PlayerList[[#This Row],[NZCF ID]],$AP$2:$AQ$3850,2,FALSE)</f>
        <v>M</v>
      </c>
      <c r="AP1302" s="71">
        <v>20987</v>
      </c>
      <c r="AQ1302" s="71" t="s">
        <v>29</v>
      </c>
    </row>
    <row r="1303" spans="13:43" x14ac:dyDescent="0.3">
      <c r="M1303" s="75">
        <v>17552</v>
      </c>
      <c r="N1303" s="72" t="s">
        <v>1751</v>
      </c>
      <c r="O1303" s="72" t="s">
        <v>454</v>
      </c>
      <c r="P1303" s="73" t="s">
        <v>33</v>
      </c>
      <c r="Q1303" s="74">
        <v>1996</v>
      </c>
      <c r="R1303" s="73" t="s">
        <v>35</v>
      </c>
      <c r="S1303" s="72"/>
      <c r="T1303" s="77" t="s">
        <v>34</v>
      </c>
      <c r="U1303" s="76" t="s">
        <v>35</v>
      </c>
      <c r="V1303" s="77" t="s">
        <v>36</v>
      </c>
      <c r="W1303" s="77" t="s">
        <v>36</v>
      </c>
      <c r="X1303" s="77" t="s">
        <v>37</v>
      </c>
      <c r="Y1303" s="78" t="s">
        <v>38</v>
      </c>
      <c r="Z1303" s="72"/>
      <c r="AA1303" s="77">
        <v>506</v>
      </c>
      <c r="AB1303" s="76" t="s">
        <v>50</v>
      </c>
      <c r="AC1303" s="77" t="s">
        <v>36</v>
      </c>
      <c r="AD1303" s="77" t="s">
        <v>36</v>
      </c>
      <c r="AE1303" s="77">
        <v>7</v>
      </c>
      <c r="AF1303" s="78" t="s">
        <v>209</v>
      </c>
      <c r="AG1303" s="72"/>
      <c r="AH1303" s="77">
        <v>4314409</v>
      </c>
      <c r="AI1303" s="76" t="s">
        <v>52</v>
      </c>
      <c r="AJ1303" s="76" t="s">
        <v>36</v>
      </c>
      <c r="AK1303" t="str">
        <f>_xlfn.CONCAT(PlayerList[[#This Row],[First Name]]," ",PlayerList[[#This Row],[Surname]])</f>
        <v>Joanna Ji</v>
      </c>
      <c r="AM1303" s="71">
        <f>PlayerList[[#This Row],[Code]]*1</f>
        <v>17552</v>
      </c>
      <c r="AN1303" s="71" t="str">
        <f>VLOOKUP(PlayerList[[#This Row],[NZCF ID]],$AP$2:$AQ$3850,2,FALSE)</f>
        <v>F</v>
      </c>
      <c r="AP1303" s="71">
        <v>22815</v>
      </c>
      <c r="AQ1303" s="71" t="s">
        <v>29</v>
      </c>
    </row>
    <row r="1304" spans="13:43" x14ac:dyDescent="0.3">
      <c r="M1304" s="75">
        <v>19994</v>
      </c>
      <c r="N1304" s="72" t="s">
        <v>444</v>
      </c>
      <c r="O1304" s="72" t="s">
        <v>1753</v>
      </c>
      <c r="P1304" s="73" t="s">
        <v>229</v>
      </c>
      <c r="Q1304" s="74">
        <v>2014</v>
      </c>
      <c r="R1304" s="73" t="s">
        <v>135</v>
      </c>
      <c r="S1304" s="72"/>
      <c r="T1304" s="77" t="s">
        <v>34</v>
      </c>
      <c r="U1304" s="76" t="s">
        <v>35</v>
      </c>
      <c r="V1304" s="77" t="s">
        <v>36</v>
      </c>
      <c r="W1304" s="77" t="s">
        <v>36</v>
      </c>
      <c r="X1304" s="77" t="s">
        <v>37</v>
      </c>
      <c r="Y1304" s="78" t="s">
        <v>38</v>
      </c>
      <c r="Z1304" s="72"/>
      <c r="AA1304" s="77">
        <v>583</v>
      </c>
      <c r="AB1304" s="76" t="s">
        <v>50</v>
      </c>
      <c r="AC1304" s="77" t="s">
        <v>36</v>
      </c>
      <c r="AD1304" s="77" t="s">
        <v>36</v>
      </c>
      <c r="AE1304" s="77">
        <v>5</v>
      </c>
      <c r="AF1304" s="78" t="s">
        <v>169</v>
      </c>
      <c r="AG1304" s="72"/>
      <c r="AH1304" s="77" t="s">
        <v>69</v>
      </c>
      <c r="AI1304" s="76" t="s">
        <v>52</v>
      </c>
      <c r="AJ1304" s="76" t="s">
        <v>36</v>
      </c>
      <c r="AK1304" t="str">
        <f>_xlfn.CONCAT(PlayerList[[#This Row],[First Name]]," ",PlayerList[[#This Row],[Surname]])</f>
        <v>Edwin Jia</v>
      </c>
      <c r="AM1304" s="71">
        <f>PlayerList[[#This Row],[Code]]*1</f>
        <v>19994</v>
      </c>
      <c r="AN1304" s="71" t="str">
        <f>VLOOKUP(PlayerList[[#This Row],[NZCF ID]],$AP$2:$AQ$3850,2,FALSE)</f>
        <v>M</v>
      </c>
      <c r="AP1304" s="71">
        <v>17552</v>
      </c>
      <c r="AQ1304" s="71" t="s">
        <v>45</v>
      </c>
    </row>
    <row r="1305" spans="13:43" x14ac:dyDescent="0.3">
      <c r="M1305" s="75">
        <v>20100</v>
      </c>
      <c r="N1305" s="72" t="s">
        <v>444</v>
      </c>
      <c r="O1305" s="72" t="s">
        <v>1754</v>
      </c>
      <c r="P1305" s="73" t="s">
        <v>33</v>
      </c>
      <c r="Q1305" s="74">
        <v>2016</v>
      </c>
      <c r="R1305" s="73" t="s">
        <v>135</v>
      </c>
      <c r="S1305" s="72"/>
      <c r="T1305" s="77" t="s">
        <v>34</v>
      </c>
      <c r="U1305" s="76" t="s">
        <v>35</v>
      </c>
      <c r="V1305" s="77" t="s">
        <v>36</v>
      </c>
      <c r="W1305" s="77" t="s">
        <v>36</v>
      </c>
      <c r="X1305" s="77" t="s">
        <v>37</v>
      </c>
      <c r="Y1305" s="78" t="s">
        <v>38</v>
      </c>
      <c r="Z1305" s="72"/>
      <c r="AA1305" s="77">
        <v>706</v>
      </c>
      <c r="AB1305" s="76" t="s">
        <v>35</v>
      </c>
      <c r="AC1305" s="77" t="s">
        <v>36</v>
      </c>
      <c r="AD1305" s="77" t="s">
        <v>36</v>
      </c>
      <c r="AE1305" s="77">
        <v>42</v>
      </c>
      <c r="AF1305" s="78" t="s">
        <v>84</v>
      </c>
      <c r="AG1305" s="72"/>
      <c r="AH1305" s="77" t="s">
        <v>69</v>
      </c>
      <c r="AI1305" s="76" t="s">
        <v>52</v>
      </c>
      <c r="AJ1305" s="76" t="s">
        <v>36</v>
      </c>
      <c r="AK1305" t="str">
        <f>_xlfn.CONCAT(PlayerList[[#This Row],[First Name]]," ",PlayerList[[#This Row],[Surname]])</f>
        <v>Elsa Jia</v>
      </c>
      <c r="AM1305" s="71">
        <f>PlayerList[[#This Row],[Code]]*1</f>
        <v>20100</v>
      </c>
      <c r="AN1305" s="71" t="str">
        <f>VLOOKUP(PlayerList[[#This Row],[NZCF ID]],$AP$2:$AQ$3850,2,FALSE)</f>
        <v>F</v>
      </c>
      <c r="AP1305" s="71">
        <v>19994</v>
      </c>
      <c r="AQ1305" s="71" t="s">
        <v>29</v>
      </c>
    </row>
    <row r="1306" spans="13:43" x14ac:dyDescent="0.3">
      <c r="M1306" s="75">
        <v>14024</v>
      </c>
      <c r="N1306" s="72" t="s">
        <v>444</v>
      </c>
      <c r="O1306" s="72" t="s">
        <v>1519</v>
      </c>
      <c r="P1306" s="73" t="s">
        <v>167</v>
      </c>
      <c r="Q1306" s="74">
        <v>1999</v>
      </c>
      <c r="R1306" s="73" t="s">
        <v>35</v>
      </c>
      <c r="S1306" s="72"/>
      <c r="T1306" s="77">
        <v>1856</v>
      </c>
      <c r="U1306" s="76" t="s">
        <v>35</v>
      </c>
      <c r="V1306" s="77" t="s">
        <v>36</v>
      </c>
      <c r="W1306" s="77" t="s">
        <v>36</v>
      </c>
      <c r="X1306" s="77">
        <v>231</v>
      </c>
      <c r="Y1306" s="78" t="s">
        <v>1045</v>
      </c>
      <c r="Z1306" s="72"/>
      <c r="AA1306" s="77">
        <v>1795</v>
      </c>
      <c r="AB1306" s="76" t="s">
        <v>35</v>
      </c>
      <c r="AC1306" s="77" t="s">
        <v>36</v>
      </c>
      <c r="AD1306" s="77" t="s">
        <v>36</v>
      </c>
      <c r="AE1306" s="77">
        <v>237</v>
      </c>
      <c r="AF1306" s="78" t="s">
        <v>896</v>
      </c>
      <c r="AG1306" s="72"/>
      <c r="AH1306" s="77">
        <v>4304535</v>
      </c>
      <c r="AI1306" s="76" t="s">
        <v>52</v>
      </c>
      <c r="AJ1306" s="76" t="s">
        <v>36</v>
      </c>
      <c r="AK1306" t="str">
        <f>_xlfn.CONCAT(PlayerList[[#This Row],[First Name]]," ",PlayerList[[#This Row],[Surname]])</f>
        <v>Hao Jia</v>
      </c>
      <c r="AM1306" s="71">
        <f>PlayerList[[#This Row],[Code]]*1</f>
        <v>14024</v>
      </c>
      <c r="AN1306" s="71" t="str">
        <f>VLOOKUP(PlayerList[[#This Row],[NZCF ID]],$AP$2:$AQ$3850,2,FALSE)</f>
        <v>M</v>
      </c>
      <c r="AP1306" s="71">
        <v>20100</v>
      </c>
      <c r="AQ1306" s="71" t="s">
        <v>45</v>
      </c>
    </row>
    <row r="1307" spans="13:43" x14ac:dyDescent="0.3">
      <c r="M1307" s="75">
        <v>20874</v>
      </c>
      <c r="N1307" s="72" t="s">
        <v>444</v>
      </c>
      <c r="O1307" s="72" t="s">
        <v>1755</v>
      </c>
      <c r="P1307" s="73" t="s">
        <v>33</v>
      </c>
      <c r="Q1307" s="74">
        <v>2012</v>
      </c>
      <c r="R1307" s="73" t="s">
        <v>135</v>
      </c>
      <c r="S1307" s="72"/>
      <c r="T1307" s="77" t="s">
        <v>34</v>
      </c>
      <c r="U1307" s="76" t="s">
        <v>35</v>
      </c>
      <c r="V1307" s="77" t="s">
        <v>36</v>
      </c>
      <c r="W1307" s="77" t="s">
        <v>36</v>
      </c>
      <c r="X1307" s="77" t="s">
        <v>37</v>
      </c>
      <c r="Y1307" s="78" t="s">
        <v>38</v>
      </c>
      <c r="Z1307" s="72"/>
      <c r="AA1307" s="77">
        <v>620</v>
      </c>
      <c r="AB1307" s="76" t="s">
        <v>50</v>
      </c>
      <c r="AC1307" s="77" t="s">
        <v>36</v>
      </c>
      <c r="AD1307" s="77" t="s">
        <v>36</v>
      </c>
      <c r="AE1307" s="77">
        <v>6</v>
      </c>
      <c r="AF1307" s="78" t="s">
        <v>60</v>
      </c>
      <c r="AG1307" s="72"/>
      <c r="AH1307" s="77">
        <v>331110187</v>
      </c>
      <c r="AI1307" s="76" t="s">
        <v>1076</v>
      </c>
      <c r="AJ1307" s="76" t="s">
        <v>36</v>
      </c>
      <c r="AK1307" t="str">
        <f>_xlfn.CONCAT(PlayerList[[#This Row],[First Name]]," ",PlayerList[[#This Row],[Surname]])</f>
        <v>Jingyuan Jia</v>
      </c>
      <c r="AM1307" s="71">
        <f>PlayerList[[#This Row],[Code]]*1</f>
        <v>20874</v>
      </c>
      <c r="AN1307" s="71" t="str">
        <f>VLOOKUP(PlayerList[[#This Row],[NZCF ID]],$AP$2:$AQ$3850,2,FALSE)</f>
        <v>F</v>
      </c>
      <c r="AP1307" s="71">
        <v>14024</v>
      </c>
      <c r="AQ1307" s="71" t="s">
        <v>29</v>
      </c>
    </row>
    <row r="1308" spans="13:43" x14ac:dyDescent="0.3">
      <c r="M1308" s="75">
        <v>18200</v>
      </c>
      <c r="N1308" s="72" t="s">
        <v>444</v>
      </c>
      <c r="O1308" s="72" t="s">
        <v>573</v>
      </c>
      <c r="P1308" s="73" t="s">
        <v>33</v>
      </c>
      <c r="Q1308" s="74">
        <v>2012</v>
      </c>
      <c r="R1308" s="73" t="s">
        <v>135</v>
      </c>
      <c r="S1308" s="72"/>
      <c r="T1308" s="77" t="s">
        <v>34</v>
      </c>
      <c r="U1308" s="76" t="s">
        <v>35</v>
      </c>
      <c r="V1308" s="77" t="s">
        <v>36</v>
      </c>
      <c r="W1308" s="77" t="s">
        <v>36</v>
      </c>
      <c r="X1308" s="77" t="s">
        <v>37</v>
      </c>
      <c r="Y1308" s="78" t="s">
        <v>38</v>
      </c>
      <c r="Z1308" s="72"/>
      <c r="AA1308" s="77">
        <v>838</v>
      </c>
      <c r="AB1308" s="76" t="s">
        <v>50</v>
      </c>
      <c r="AC1308" s="77" t="s">
        <v>36</v>
      </c>
      <c r="AD1308" s="77" t="s">
        <v>36</v>
      </c>
      <c r="AE1308" s="77">
        <v>6</v>
      </c>
      <c r="AF1308" s="78" t="s">
        <v>219</v>
      </c>
      <c r="AG1308" s="72"/>
      <c r="AH1308" s="77" t="s">
        <v>69</v>
      </c>
      <c r="AI1308" s="76" t="s">
        <v>52</v>
      </c>
      <c r="AJ1308" s="76" t="s">
        <v>36</v>
      </c>
      <c r="AK1308" t="str">
        <f>_xlfn.CONCAT(PlayerList[[#This Row],[First Name]]," ",PlayerList[[#This Row],[Surname]])</f>
        <v>Joseph Jia</v>
      </c>
      <c r="AM1308" s="71">
        <f>PlayerList[[#This Row],[Code]]*1</f>
        <v>18200</v>
      </c>
      <c r="AN1308" s="71" t="str">
        <f>VLOOKUP(PlayerList[[#This Row],[NZCF ID]],$AP$2:$AQ$3850,2,FALSE)</f>
        <v>M</v>
      </c>
      <c r="AP1308" s="71">
        <v>20874</v>
      </c>
      <c r="AQ1308" s="71" t="s">
        <v>45</v>
      </c>
    </row>
    <row r="1309" spans="13:43" x14ac:dyDescent="0.3">
      <c r="M1309" s="75">
        <v>19147</v>
      </c>
      <c r="N1309" s="72" t="s">
        <v>444</v>
      </c>
      <c r="O1309" s="72" t="s">
        <v>573</v>
      </c>
      <c r="P1309" s="73" t="s">
        <v>33</v>
      </c>
      <c r="Q1309" s="74">
        <v>2014</v>
      </c>
      <c r="R1309" s="73" t="s">
        <v>135</v>
      </c>
      <c r="S1309" s="72"/>
      <c r="T1309" s="77">
        <v>1103</v>
      </c>
      <c r="U1309" s="76" t="s">
        <v>50</v>
      </c>
      <c r="V1309" s="77" t="s">
        <v>36</v>
      </c>
      <c r="W1309" s="77" t="s">
        <v>36</v>
      </c>
      <c r="X1309" s="77">
        <v>11</v>
      </c>
      <c r="Y1309" s="78" t="s">
        <v>60</v>
      </c>
      <c r="Z1309" s="72"/>
      <c r="AA1309" s="77">
        <v>1009</v>
      </c>
      <c r="AB1309" s="76" t="s">
        <v>35</v>
      </c>
      <c r="AC1309" s="77" t="s">
        <v>36</v>
      </c>
      <c r="AD1309" s="77" t="s">
        <v>36</v>
      </c>
      <c r="AE1309" s="77">
        <v>81</v>
      </c>
      <c r="AF1309" s="78" t="s">
        <v>84</v>
      </c>
      <c r="AG1309" s="72"/>
      <c r="AH1309" s="77">
        <v>4325001</v>
      </c>
      <c r="AI1309" s="76" t="s">
        <v>52</v>
      </c>
      <c r="AJ1309" s="76" t="s">
        <v>36</v>
      </c>
      <c r="AK1309" t="str">
        <f>_xlfn.CONCAT(PlayerList[[#This Row],[First Name]]," ",PlayerList[[#This Row],[Surname]])</f>
        <v>Joseph Jia</v>
      </c>
      <c r="AM1309" s="71">
        <f>PlayerList[[#This Row],[Code]]*1</f>
        <v>19147</v>
      </c>
      <c r="AN1309" s="71" t="str">
        <f>VLOOKUP(PlayerList[[#This Row],[NZCF ID]],$AP$2:$AQ$3850,2,FALSE)</f>
        <v>M</v>
      </c>
      <c r="AP1309" s="71">
        <v>18200</v>
      </c>
      <c r="AQ1309" s="71" t="s">
        <v>29</v>
      </c>
    </row>
    <row r="1310" spans="13:43" x14ac:dyDescent="0.3">
      <c r="M1310" s="75">
        <v>20831</v>
      </c>
      <c r="N1310" s="72" t="s">
        <v>444</v>
      </c>
      <c r="O1310" s="72" t="s">
        <v>1756</v>
      </c>
      <c r="P1310" s="73" t="s">
        <v>33</v>
      </c>
      <c r="Q1310" s="74">
        <v>2015</v>
      </c>
      <c r="R1310" s="73" t="s">
        <v>135</v>
      </c>
      <c r="S1310" s="72"/>
      <c r="T1310" s="77" t="s">
        <v>34</v>
      </c>
      <c r="U1310" s="76" t="s">
        <v>35</v>
      </c>
      <c r="V1310" s="77" t="s">
        <v>36</v>
      </c>
      <c r="W1310" s="77" t="s">
        <v>36</v>
      </c>
      <c r="X1310" s="77" t="s">
        <v>37</v>
      </c>
      <c r="Y1310" s="78" t="s">
        <v>38</v>
      </c>
      <c r="Z1310" s="72"/>
      <c r="AA1310" s="77">
        <v>648</v>
      </c>
      <c r="AB1310" s="76" t="s">
        <v>50</v>
      </c>
      <c r="AC1310" s="77" t="s">
        <v>36</v>
      </c>
      <c r="AD1310" s="77" t="s">
        <v>36</v>
      </c>
      <c r="AE1310" s="77">
        <v>11</v>
      </c>
      <c r="AF1310" s="78" t="s">
        <v>60</v>
      </c>
      <c r="AG1310" s="72"/>
      <c r="AH1310" s="77">
        <v>331105418</v>
      </c>
      <c r="AI1310" s="76" t="s">
        <v>1076</v>
      </c>
      <c r="AJ1310" s="76" t="s">
        <v>36</v>
      </c>
      <c r="AK1310" t="str">
        <f>_xlfn.CONCAT(PlayerList[[#This Row],[First Name]]," ",PlayerList[[#This Row],[Surname]])</f>
        <v>Shanshi Jia</v>
      </c>
      <c r="AM1310" s="71">
        <f>PlayerList[[#This Row],[Code]]*1</f>
        <v>20831</v>
      </c>
      <c r="AN1310" s="71" t="str">
        <f>VLOOKUP(PlayerList[[#This Row],[NZCF ID]],$AP$2:$AQ$3850,2,FALSE)</f>
        <v>M</v>
      </c>
      <c r="AP1310" s="71">
        <v>19147</v>
      </c>
      <c r="AQ1310" s="71" t="s">
        <v>29</v>
      </c>
    </row>
    <row r="1311" spans="13:43" x14ac:dyDescent="0.3">
      <c r="M1311" s="75">
        <v>19459</v>
      </c>
      <c r="N1311" s="72" t="s">
        <v>444</v>
      </c>
      <c r="O1311" s="72" t="s">
        <v>1757</v>
      </c>
      <c r="P1311" s="73" t="s">
        <v>33</v>
      </c>
      <c r="Q1311" s="74">
        <v>2012</v>
      </c>
      <c r="R1311" s="73" t="s">
        <v>135</v>
      </c>
      <c r="S1311" s="72"/>
      <c r="T1311" s="77" t="s">
        <v>34</v>
      </c>
      <c r="U1311" s="76" t="s">
        <v>35</v>
      </c>
      <c r="V1311" s="77" t="s">
        <v>36</v>
      </c>
      <c r="W1311" s="77" t="s">
        <v>36</v>
      </c>
      <c r="X1311" s="77" t="s">
        <v>37</v>
      </c>
      <c r="Y1311" s="78" t="s">
        <v>38</v>
      </c>
      <c r="Z1311" s="72"/>
      <c r="AA1311" s="77">
        <v>655</v>
      </c>
      <c r="AB1311" s="76" t="s">
        <v>50</v>
      </c>
      <c r="AC1311" s="77" t="s">
        <v>36</v>
      </c>
      <c r="AD1311" s="77" t="s">
        <v>36</v>
      </c>
      <c r="AE1311" s="77">
        <v>7</v>
      </c>
      <c r="AF1311" s="78" t="s">
        <v>96</v>
      </c>
      <c r="AG1311" s="72"/>
      <c r="AH1311" s="77" t="s">
        <v>69</v>
      </c>
      <c r="AI1311" s="76" t="s">
        <v>52</v>
      </c>
      <c r="AJ1311" s="76" t="s">
        <v>36</v>
      </c>
      <c r="AK1311" t="str">
        <f>_xlfn.CONCAT(PlayerList[[#This Row],[First Name]]," ",PlayerList[[#This Row],[Surname]])</f>
        <v>Zhi Xuan (Shawn) Jia</v>
      </c>
      <c r="AM1311" s="71">
        <f>PlayerList[[#This Row],[Code]]*1</f>
        <v>19459</v>
      </c>
      <c r="AN1311" s="71" t="str">
        <f>VLOOKUP(PlayerList[[#This Row],[NZCF ID]],$AP$2:$AQ$3850,2,FALSE)</f>
        <v>M</v>
      </c>
      <c r="AP1311" s="71">
        <v>20831</v>
      </c>
      <c r="AQ1311" s="71" t="s">
        <v>29</v>
      </c>
    </row>
    <row r="1312" spans="13:43" x14ac:dyDescent="0.3">
      <c r="M1312" s="75">
        <v>17101</v>
      </c>
      <c r="N1312" s="72" t="s">
        <v>1758</v>
      </c>
      <c r="O1312" s="72" t="s">
        <v>1759</v>
      </c>
      <c r="P1312" s="73" t="s">
        <v>167</v>
      </c>
      <c r="Q1312" s="74">
        <v>2008</v>
      </c>
      <c r="R1312" s="73" t="s">
        <v>135</v>
      </c>
      <c r="S1312" s="72"/>
      <c r="T1312" s="77">
        <v>1335</v>
      </c>
      <c r="U1312" s="76" t="s">
        <v>35</v>
      </c>
      <c r="V1312" s="77" t="s">
        <v>36</v>
      </c>
      <c r="W1312" s="77" t="s">
        <v>36</v>
      </c>
      <c r="X1312" s="77">
        <v>93</v>
      </c>
      <c r="Y1312" s="78" t="s">
        <v>219</v>
      </c>
      <c r="Z1312" s="72"/>
      <c r="AA1312" s="77">
        <v>1094</v>
      </c>
      <c r="AB1312" s="76" t="s">
        <v>35</v>
      </c>
      <c r="AC1312" s="77" t="s">
        <v>36</v>
      </c>
      <c r="AD1312" s="77" t="s">
        <v>36</v>
      </c>
      <c r="AE1312" s="77">
        <v>62</v>
      </c>
      <c r="AF1312" s="78" t="s">
        <v>51</v>
      </c>
      <c r="AG1312" s="72"/>
      <c r="AH1312" s="77">
        <v>4311922</v>
      </c>
      <c r="AI1312" s="76" t="s">
        <v>52</v>
      </c>
      <c r="AJ1312" s="76" t="s">
        <v>36</v>
      </c>
      <c r="AK1312" t="str">
        <f>_xlfn.CONCAT(PlayerList[[#This Row],[First Name]]," ",PlayerList[[#This Row],[Surname]])</f>
        <v>Bevis Jiang</v>
      </c>
      <c r="AM1312" s="71">
        <f>PlayerList[[#This Row],[Code]]*1</f>
        <v>17101</v>
      </c>
      <c r="AN1312" s="71" t="str">
        <f>VLOOKUP(PlayerList[[#This Row],[NZCF ID]],$AP$2:$AQ$3850,2,FALSE)</f>
        <v>M</v>
      </c>
      <c r="AP1312" s="71">
        <v>19459</v>
      </c>
      <c r="AQ1312" s="71" t="s">
        <v>29</v>
      </c>
    </row>
    <row r="1313" spans="13:43" x14ac:dyDescent="0.3">
      <c r="M1313" s="75">
        <v>18749</v>
      </c>
      <c r="N1313" s="72" t="s">
        <v>1758</v>
      </c>
      <c r="O1313" s="72" t="s">
        <v>458</v>
      </c>
      <c r="P1313" s="73" t="s">
        <v>167</v>
      </c>
      <c r="Q1313" s="74">
        <v>2011</v>
      </c>
      <c r="R1313" s="73" t="s">
        <v>135</v>
      </c>
      <c r="S1313" s="72"/>
      <c r="T1313" s="77" t="s">
        <v>34</v>
      </c>
      <c r="U1313" s="76" t="s">
        <v>35</v>
      </c>
      <c r="V1313" s="77" t="s">
        <v>36</v>
      </c>
      <c r="W1313" s="77" t="s">
        <v>36</v>
      </c>
      <c r="X1313" s="77" t="s">
        <v>37</v>
      </c>
      <c r="Y1313" s="78" t="s">
        <v>38</v>
      </c>
      <c r="Z1313" s="72"/>
      <c r="AA1313" s="77">
        <v>916</v>
      </c>
      <c r="AB1313" s="76" t="s">
        <v>35</v>
      </c>
      <c r="AC1313" s="77" t="s">
        <v>36</v>
      </c>
      <c r="AD1313" s="77" t="s">
        <v>36</v>
      </c>
      <c r="AE1313" s="77">
        <v>57</v>
      </c>
      <c r="AF1313" s="78" t="s">
        <v>61</v>
      </c>
      <c r="AG1313" s="72"/>
      <c r="AH1313" s="77">
        <v>4325010</v>
      </c>
      <c r="AI1313" s="76" t="s">
        <v>52</v>
      </c>
      <c r="AJ1313" s="76" t="s">
        <v>36</v>
      </c>
      <c r="AK1313" t="str">
        <f>_xlfn.CONCAT(PlayerList[[#This Row],[First Name]]," ",PlayerList[[#This Row],[Surname]])</f>
        <v>Charlie Jiang</v>
      </c>
      <c r="AM1313" s="71">
        <f>PlayerList[[#This Row],[Code]]*1</f>
        <v>18749</v>
      </c>
      <c r="AN1313" s="71" t="str">
        <f>VLOOKUP(PlayerList[[#This Row],[NZCF ID]],$AP$2:$AQ$3850,2,FALSE)</f>
        <v>M</v>
      </c>
      <c r="AP1313" s="71">
        <v>17101</v>
      </c>
      <c r="AQ1313" s="71" t="s">
        <v>29</v>
      </c>
    </row>
    <row r="1314" spans="13:43" x14ac:dyDescent="0.3">
      <c r="M1314" s="75">
        <v>20038</v>
      </c>
      <c r="N1314" s="72" t="s">
        <v>1758</v>
      </c>
      <c r="O1314" s="72" t="s">
        <v>1760</v>
      </c>
      <c r="P1314" s="73" t="s">
        <v>167</v>
      </c>
      <c r="Q1314" s="74">
        <v>1978</v>
      </c>
      <c r="R1314" s="73" t="s">
        <v>35</v>
      </c>
      <c r="S1314" s="72"/>
      <c r="T1314" s="77">
        <v>1185</v>
      </c>
      <c r="U1314" s="76" t="s">
        <v>35</v>
      </c>
      <c r="V1314" s="77" t="s">
        <v>36</v>
      </c>
      <c r="W1314" s="77" t="s">
        <v>36</v>
      </c>
      <c r="X1314" s="77">
        <v>32</v>
      </c>
      <c r="Y1314" s="78" t="s">
        <v>84</v>
      </c>
      <c r="Z1314" s="72"/>
      <c r="AA1314" s="77">
        <v>1470</v>
      </c>
      <c r="AB1314" s="76" t="s">
        <v>50</v>
      </c>
      <c r="AC1314" s="77" t="s">
        <v>36</v>
      </c>
      <c r="AD1314" s="77" t="s">
        <v>36</v>
      </c>
      <c r="AE1314" s="77">
        <v>6</v>
      </c>
      <c r="AF1314" s="78" t="s">
        <v>75</v>
      </c>
      <c r="AG1314" s="72"/>
      <c r="AH1314" s="77">
        <v>4325877</v>
      </c>
      <c r="AI1314" s="76" t="s">
        <v>52</v>
      </c>
      <c r="AJ1314" s="76" t="s">
        <v>36</v>
      </c>
      <c r="AK1314" t="str">
        <f>_xlfn.CONCAT(PlayerList[[#This Row],[First Name]]," ",PlayerList[[#This Row],[Surname]])</f>
        <v>James Feng Jiang</v>
      </c>
      <c r="AM1314" s="71">
        <f>PlayerList[[#This Row],[Code]]*1</f>
        <v>20038</v>
      </c>
      <c r="AN1314" s="71" t="str">
        <f>VLOOKUP(PlayerList[[#This Row],[NZCF ID]],$AP$2:$AQ$3850,2,FALSE)</f>
        <v>M</v>
      </c>
      <c r="AP1314" s="71">
        <v>18749</v>
      </c>
      <c r="AQ1314" s="71" t="s">
        <v>29</v>
      </c>
    </row>
    <row r="1315" spans="13:43" x14ac:dyDescent="0.3">
      <c r="M1315" s="75">
        <v>19142</v>
      </c>
      <c r="N1315" s="72" t="s">
        <v>1758</v>
      </c>
      <c r="O1315" s="72" t="s">
        <v>1761</v>
      </c>
      <c r="P1315" s="73" t="s">
        <v>74</v>
      </c>
      <c r="Q1315" s="74">
        <v>2012</v>
      </c>
      <c r="R1315" s="73" t="s">
        <v>135</v>
      </c>
      <c r="S1315" s="72"/>
      <c r="T1315" s="77">
        <v>666</v>
      </c>
      <c r="U1315" s="76" t="s">
        <v>50</v>
      </c>
      <c r="V1315" s="77" t="s">
        <v>36</v>
      </c>
      <c r="W1315" s="77" t="s">
        <v>36</v>
      </c>
      <c r="X1315" s="77">
        <v>5</v>
      </c>
      <c r="Y1315" s="78" t="s">
        <v>154</v>
      </c>
      <c r="Z1315" s="72"/>
      <c r="AA1315" s="77">
        <v>1120</v>
      </c>
      <c r="AB1315" s="76" t="s">
        <v>50</v>
      </c>
      <c r="AC1315" s="77" t="s">
        <v>36</v>
      </c>
      <c r="AD1315" s="77" t="s">
        <v>36</v>
      </c>
      <c r="AE1315" s="77">
        <v>7</v>
      </c>
      <c r="AF1315" s="78" t="s">
        <v>84</v>
      </c>
      <c r="AG1315" s="72"/>
      <c r="AH1315" s="77">
        <v>4322223</v>
      </c>
      <c r="AI1315" s="76" t="s">
        <v>52</v>
      </c>
      <c r="AJ1315" s="76" t="s">
        <v>36</v>
      </c>
      <c r="AK1315" t="str">
        <f>_xlfn.CONCAT(PlayerList[[#This Row],[First Name]]," ",PlayerList[[#This Row],[Surname]])</f>
        <v>Junchen Jiang</v>
      </c>
      <c r="AM1315" s="71">
        <f>PlayerList[[#This Row],[Code]]*1</f>
        <v>19142</v>
      </c>
      <c r="AN1315" s="71" t="str">
        <f>VLOOKUP(PlayerList[[#This Row],[NZCF ID]],$AP$2:$AQ$3850,2,FALSE)</f>
        <v>M</v>
      </c>
      <c r="AP1315" s="71">
        <v>20038</v>
      </c>
      <c r="AQ1315" s="71" t="s">
        <v>29</v>
      </c>
    </row>
    <row r="1316" spans="13:43" x14ac:dyDescent="0.3">
      <c r="M1316" s="75">
        <v>18182</v>
      </c>
      <c r="N1316" s="72" t="s">
        <v>1758</v>
      </c>
      <c r="O1316" s="72" t="s">
        <v>1762</v>
      </c>
      <c r="P1316" s="73" t="s">
        <v>167</v>
      </c>
      <c r="Q1316" s="74">
        <v>2013</v>
      </c>
      <c r="R1316" s="73" t="s">
        <v>135</v>
      </c>
      <c r="S1316" s="72"/>
      <c r="T1316" s="77">
        <v>1676</v>
      </c>
      <c r="U1316" s="76" t="s">
        <v>35</v>
      </c>
      <c r="V1316" s="77">
        <v>3</v>
      </c>
      <c r="W1316" s="77">
        <v>17</v>
      </c>
      <c r="X1316" s="77">
        <v>364</v>
      </c>
      <c r="Y1316" s="78" t="s">
        <v>4167</v>
      </c>
      <c r="Z1316" s="72"/>
      <c r="AA1316" s="77">
        <v>1497</v>
      </c>
      <c r="AB1316" s="76" t="s">
        <v>35</v>
      </c>
      <c r="AC1316" s="77">
        <v>3</v>
      </c>
      <c r="AD1316" s="77">
        <v>18</v>
      </c>
      <c r="AE1316" s="77">
        <v>271</v>
      </c>
      <c r="AF1316" s="78" t="s">
        <v>4167</v>
      </c>
      <c r="AG1316" s="72"/>
      <c r="AH1316" s="77">
        <v>4317726</v>
      </c>
      <c r="AI1316" s="76" t="s">
        <v>52</v>
      </c>
      <c r="AJ1316" s="76" t="s">
        <v>36</v>
      </c>
      <c r="AK1316" t="str">
        <f>_xlfn.CONCAT(PlayerList[[#This Row],[First Name]]," ",PlayerList[[#This Row],[Surname]])</f>
        <v>Patrick Di Jiang</v>
      </c>
      <c r="AM1316" s="71">
        <f>PlayerList[[#This Row],[Code]]*1</f>
        <v>18182</v>
      </c>
      <c r="AN1316" s="71" t="str">
        <f>VLOOKUP(PlayerList[[#This Row],[NZCF ID]],$AP$2:$AQ$3850,2,FALSE)</f>
        <v>M</v>
      </c>
      <c r="AP1316" s="71">
        <v>19142</v>
      </c>
      <c r="AQ1316" s="71" t="s">
        <v>29</v>
      </c>
    </row>
    <row r="1317" spans="13:43" x14ac:dyDescent="0.3">
      <c r="M1317" s="75">
        <v>14197</v>
      </c>
      <c r="N1317" s="72" t="s">
        <v>1758</v>
      </c>
      <c r="O1317" s="72" t="s">
        <v>345</v>
      </c>
      <c r="P1317" s="73" t="s">
        <v>354</v>
      </c>
      <c r="Q1317" s="74">
        <v>2001</v>
      </c>
      <c r="R1317" s="73" t="s">
        <v>35</v>
      </c>
      <c r="S1317" s="72"/>
      <c r="T1317" s="77">
        <v>1504</v>
      </c>
      <c r="U1317" s="76" t="s">
        <v>35</v>
      </c>
      <c r="V1317" s="77" t="s">
        <v>36</v>
      </c>
      <c r="W1317" s="77" t="s">
        <v>36</v>
      </c>
      <c r="X1317" s="77">
        <v>147</v>
      </c>
      <c r="Y1317" s="78" t="s">
        <v>1304</v>
      </c>
      <c r="Z1317" s="72"/>
      <c r="AA1317" s="77">
        <v>1718</v>
      </c>
      <c r="AB1317" s="76" t="s">
        <v>35</v>
      </c>
      <c r="AC1317" s="77" t="s">
        <v>36</v>
      </c>
      <c r="AD1317" s="77" t="s">
        <v>36</v>
      </c>
      <c r="AE1317" s="77">
        <v>188</v>
      </c>
      <c r="AF1317" s="78" t="s">
        <v>209</v>
      </c>
      <c r="AG1317" s="72"/>
      <c r="AH1317" s="77">
        <v>4304659</v>
      </c>
      <c r="AI1317" s="76" t="s">
        <v>52</v>
      </c>
      <c r="AJ1317" s="76" t="s">
        <v>36</v>
      </c>
      <c r="AK1317" t="str">
        <f>_xlfn.CONCAT(PlayerList[[#This Row],[First Name]]," ",PlayerList[[#This Row],[Surname]])</f>
        <v>Richard Jiang</v>
      </c>
      <c r="AM1317" s="71">
        <f>PlayerList[[#This Row],[Code]]*1</f>
        <v>14197</v>
      </c>
      <c r="AN1317" s="71" t="str">
        <f>VLOOKUP(PlayerList[[#This Row],[NZCF ID]],$AP$2:$AQ$3850,2,FALSE)</f>
        <v>M</v>
      </c>
      <c r="AP1317" s="71">
        <v>18182</v>
      </c>
      <c r="AQ1317" s="71" t="s">
        <v>29</v>
      </c>
    </row>
    <row r="1318" spans="13:43" x14ac:dyDescent="0.3">
      <c r="M1318" s="75">
        <v>17298</v>
      </c>
      <c r="N1318" s="72" t="s">
        <v>1758</v>
      </c>
      <c r="O1318" s="72" t="s">
        <v>1763</v>
      </c>
      <c r="P1318" s="73" t="s">
        <v>354</v>
      </c>
      <c r="Q1318" s="74">
        <v>2011</v>
      </c>
      <c r="R1318" s="73" t="s">
        <v>135</v>
      </c>
      <c r="S1318" s="72"/>
      <c r="T1318" s="77">
        <v>1003</v>
      </c>
      <c r="U1318" s="76" t="s">
        <v>50</v>
      </c>
      <c r="V1318" s="77" t="s">
        <v>36</v>
      </c>
      <c r="W1318" s="77" t="s">
        <v>36</v>
      </c>
      <c r="X1318" s="77">
        <v>18</v>
      </c>
      <c r="Y1318" s="78" t="s">
        <v>154</v>
      </c>
      <c r="Z1318" s="72"/>
      <c r="AA1318" s="77">
        <v>600</v>
      </c>
      <c r="AB1318" s="76" t="s">
        <v>50</v>
      </c>
      <c r="AC1318" s="77" t="s">
        <v>36</v>
      </c>
      <c r="AD1318" s="77" t="s">
        <v>36</v>
      </c>
      <c r="AE1318" s="77">
        <v>13</v>
      </c>
      <c r="AF1318" s="78" t="s">
        <v>90</v>
      </c>
      <c r="AG1318" s="72"/>
      <c r="AH1318" s="77" t="s">
        <v>69</v>
      </c>
      <c r="AI1318" s="76" t="s">
        <v>52</v>
      </c>
      <c r="AJ1318" s="76" t="s">
        <v>36</v>
      </c>
      <c r="AK1318" t="str">
        <f>_xlfn.CONCAT(PlayerList[[#This Row],[First Name]]," ",PlayerList[[#This Row],[Surname]])</f>
        <v>Ronnie Jiang</v>
      </c>
      <c r="AM1318" s="71">
        <f>PlayerList[[#This Row],[Code]]*1</f>
        <v>17298</v>
      </c>
      <c r="AN1318" s="71" t="str">
        <f>VLOOKUP(PlayerList[[#This Row],[NZCF ID]],$AP$2:$AQ$3850,2,FALSE)</f>
        <v>M</v>
      </c>
      <c r="AP1318" s="71">
        <v>14197</v>
      </c>
      <c r="AQ1318" s="71" t="s">
        <v>29</v>
      </c>
    </row>
    <row r="1319" spans="13:43" x14ac:dyDescent="0.3">
      <c r="M1319" s="75">
        <v>18633</v>
      </c>
      <c r="N1319" s="72" t="s">
        <v>1758</v>
      </c>
      <c r="O1319" s="72" t="s">
        <v>1764</v>
      </c>
      <c r="P1319" s="73" t="s">
        <v>167</v>
      </c>
      <c r="Q1319" s="74">
        <v>2013</v>
      </c>
      <c r="R1319" s="73" t="s">
        <v>135</v>
      </c>
      <c r="S1319" s="72"/>
      <c r="T1319" s="77" t="s">
        <v>34</v>
      </c>
      <c r="U1319" s="76" t="s">
        <v>35</v>
      </c>
      <c r="V1319" s="77" t="s">
        <v>36</v>
      </c>
      <c r="W1319" s="77" t="s">
        <v>36</v>
      </c>
      <c r="X1319" s="77" t="s">
        <v>37</v>
      </c>
      <c r="Y1319" s="78" t="s">
        <v>38</v>
      </c>
      <c r="Z1319" s="72"/>
      <c r="AA1319" s="77">
        <v>1495</v>
      </c>
      <c r="AB1319" s="76" t="s">
        <v>35</v>
      </c>
      <c r="AC1319" s="77" t="s">
        <v>36</v>
      </c>
      <c r="AD1319" s="77" t="s">
        <v>36</v>
      </c>
      <c r="AE1319" s="77">
        <v>48</v>
      </c>
      <c r="AF1319" s="78" t="s">
        <v>39</v>
      </c>
      <c r="AG1319" s="72"/>
      <c r="AH1319" s="77">
        <v>4320786</v>
      </c>
      <c r="AI1319" s="76" t="s">
        <v>52</v>
      </c>
      <c r="AJ1319" s="76" t="s">
        <v>36</v>
      </c>
      <c r="AK1319" t="str">
        <f>_xlfn.CONCAT(PlayerList[[#This Row],[First Name]]," ",PlayerList[[#This Row],[Surname]])</f>
        <v>Wei (William) Jiang</v>
      </c>
      <c r="AM1319" s="71">
        <f>PlayerList[[#This Row],[Code]]*1</f>
        <v>18633</v>
      </c>
      <c r="AN1319" s="71" t="str">
        <f>VLOOKUP(PlayerList[[#This Row],[NZCF ID]],$AP$2:$AQ$3850,2,FALSE)</f>
        <v>M</v>
      </c>
      <c r="AP1319" s="71">
        <v>17298</v>
      </c>
      <c r="AQ1319" s="71" t="s">
        <v>29</v>
      </c>
    </row>
    <row r="1320" spans="13:43" x14ac:dyDescent="0.3">
      <c r="M1320" s="75">
        <v>18187</v>
      </c>
      <c r="N1320" s="72" t="s">
        <v>1765</v>
      </c>
      <c r="O1320" s="72" t="s">
        <v>1766</v>
      </c>
      <c r="P1320" s="73" t="s">
        <v>167</v>
      </c>
      <c r="Q1320" s="74">
        <v>2013</v>
      </c>
      <c r="R1320" s="73" t="s">
        <v>135</v>
      </c>
      <c r="S1320" s="72"/>
      <c r="T1320" s="77" t="s">
        <v>34</v>
      </c>
      <c r="U1320" s="76" t="s">
        <v>35</v>
      </c>
      <c r="V1320" s="77" t="s">
        <v>36</v>
      </c>
      <c r="W1320" s="77" t="s">
        <v>36</v>
      </c>
      <c r="X1320" s="77" t="s">
        <v>37</v>
      </c>
      <c r="Y1320" s="78" t="s">
        <v>38</v>
      </c>
      <c r="Z1320" s="72"/>
      <c r="AA1320" s="77">
        <v>386</v>
      </c>
      <c r="AB1320" s="76" t="s">
        <v>35</v>
      </c>
      <c r="AC1320" s="77" t="s">
        <v>36</v>
      </c>
      <c r="AD1320" s="77" t="s">
        <v>36</v>
      </c>
      <c r="AE1320" s="77">
        <v>46</v>
      </c>
      <c r="AF1320" s="78" t="s">
        <v>51</v>
      </c>
      <c r="AG1320" s="72"/>
      <c r="AH1320" s="77">
        <v>4320034</v>
      </c>
      <c r="AI1320" s="76" t="s">
        <v>52</v>
      </c>
      <c r="AJ1320" s="76" t="s">
        <v>36</v>
      </c>
      <c r="AK1320" t="str">
        <f>_xlfn.CONCAT(PlayerList[[#This Row],[First Name]]," ",PlayerList[[#This Row],[Surname]])</f>
        <v>Hugo Ziyi Jiao</v>
      </c>
      <c r="AM1320" s="71">
        <f>PlayerList[[#This Row],[Code]]*1</f>
        <v>18187</v>
      </c>
      <c r="AN1320" s="71" t="str">
        <f>VLOOKUP(PlayerList[[#This Row],[NZCF ID]],$AP$2:$AQ$3850,2,FALSE)</f>
        <v>M</v>
      </c>
      <c r="AP1320" s="71">
        <v>18633</v>
      </c>
      <c r="AQ1320" s="71" t="s">
        <v>29</v>
      </c>
    </row>
    <row r="1321" spans="13:43" x14ac:dyDescent="0.3">
      <c r="M1321" s="75">
        <v>18255</v>
      </c>
      <c r="N1321" s="72" t="s">
        <v>1360</v>
      </c>
      <c r="O1321" s="72" t="s">
        <v>1767</v>
      </c>
      <c r="P1321" s="73" t="s">
        <v>258</v>
      </c>
      <c r="Q1321" s="74">
        <v>2012</v>
      </c>
      <c r="R1321" s="73" t="s">
        <v>135</v>
      </c>
      <c r="S1321" s="72"/>
      <c r="T1321" s="77">
        <v>523</v>
      </c>
      <c r="U1321" s="76" t="s">
        <v>50</v>
      </c>
      <c r="V1321" s="77" t="s">
        <v>36</v>
      </c>
      <c r="W1321" s="77" t="s">
        <v>36</v>
      </c>
      <c r="X1321" s="77">
        <v>6</v>
      </c>
      <c r="Y1321" s="78" t="s">
        <v>219</v>
      </c>
      <c r="Z1321" s="72"/>
      <c r="AA1321" s="77">
        <v>880</v>
      </c>
      <c r="AB1321" s="76" t="s">
        <v>35</v>
      </c>
      <c r="AC1321" s="77">
        <v>1</v>
      </c>
      <c r="AD1321" s="77">
        <v>6</v>
      </c>
      <c r="AE1321" s="77">
        <v>153</v>
      </c>
      <c r="AF1321" s="78" t="s">
        <v>4167</v>
      </c>
      <c r="AG1321" s="72"/>
      <c r="AH1321" s="77">
        <v>4320042</v>
      </c>
      <c r="AI1321" s="76" t="s">
        <v>52</v>
      </c>
      <c r="AJ1321" s="76" t="s">
        <v>36</v>
      </c>
      <c r="AK1321" t="str">
        <f>_xlfn.CONCAT(PlayerList[[#This Row],[First Name]]," ",PlayerList[[#This Row],[Surname]])</f>
        <v>Jeffrey Jie</v>
      </c>
      <c r="AM1321" s="71">
        <f>PlayerList[[#This Row],[Code]]*1</f>
        <v>18255</v>
      </c>
      <c r="AN1321" s="71" t="str">
        <f>VLOOKUP(PlayerList[[#This Row],[NZCF ID]],$AP$2:$AQ$3850,2,FALSE)</f>
        <v>M</v>
      </c>
      <c r="AP1321" s="71">
        <v>18187</v>
      </c>
      <c r="AQ1321" s="71" t="s">
        <v>29</v>
      </c>
    </row>
    <row r="1322" spans="13:43" x14ac:dyDescent="0.3">
      <c r="M1322" s="75">
        <v>21055</v>
      </c>
      <c r="N1322" s="72" t="s">
        <v>1360</v>
      </c>
      <c r="O1322" s="72" t="s">
        <v>1768</v>
      </c>
      <c r="P1322" s="73" t="s">
        <v>33</v>
      </c>
      <c r="Q1322" s="74">
        <v>2016</v>
      </c>
      <c r="R1322" s="73" t="s">
        <v>135</v>
      </c>
      <c r="S1322" s="72"/>
      <c r="T1322" s="77" t="s">
        <v>34</v>
      </c>
      <c r="U1322" s="76" t="s">
        <v>35</v>
      </c>
      <c r="V1322" s="77" t="s">
        <v>36</v>
      </c>
      <c r="W1322" s="77" t="s">
        <v>36</v>
      </c>
      <c r="X1322" s="77" t="s">
        <v>37</v>
      </c>
      <c r="Y1322" s="78" t="s">
        <v>38</v>
      </c>
      <c r="Z1322" s="72"/>
      <c r="AA1322" s="77">
        <v>400</v>
      </c>
      <c r="AB1322" s="76" t="s">
        <v>50</v>
      </c>
      <c r="AC1322" s="77">
        <v>1</v>
      </c>
      <c r="AD1322" s="77">
        <v>4</v>
      </c>
      <c r="AE1322" s="77">
        <v>10</v>
      </c>
      <c r="AF1322" s="78" t="s">
        <v>4167</v>
      </c>
      <c r="AG1322" s="72"/>
      <c r="AH1322" s="77" t="s">
        <v>69</v>
      </c>
      <c r="AI1322" s="76" t="s">
        <v>52</v>
      </c>
      <c r="AJ1322" s="76" t="s">
        <v>36</v>
      </c>
      <c r="AK1322" t="str">
        <f>_xlfn.CONCAT(PlayerList[[#This Row],[First Name]]," ",PlayerList[[#This Row],[Surname]])</f>
        <v>Jiaxuan Jie</v>
      </c>
      <c r="AM1322" s="71">
        <f>PlayerList[[#This Row],[Code]]*1</f>
        <v>21055</v>
      </c>
      <c r="AN1322" s="71" t="str">
        <f>VLOOKUP(PlayerList[[#This Row],[NZCF ID]],$AP$2:$AQ$3850,2,FALSE)</f>
        <v>M</v>
      </c>
      <c r="AP1322" s="71">
        <v>18255</v>
      </c>
      <c r="AQ1322" s="71" t="s">
        <v>29</v>
      </c>
    </row>
    <row r="1323" spans="13:43" x14ac:dyDescent="0.3">
      <c r="M1323" s="75">
        <v>20796</v>
      </c>
      <c r="N1323" s="72" t="s">
        <v>1769</v>
      </c>
      <c r="O1323" s="72" t="s">
        <v>1195</v>
      </c>
      <c r="P1323" s="73" t="s">
        <v>83</v>
      </c>
      <c r="Q1323" s="74">
        <v>1986</v>
      </c>
      <c r="R1323" s="73" t="s">
        <v>35</v>
      </c>
      <c r="S1323" s="72"/>
      <c r="T1323" s="77">
        <v>1575</v>
      </c>
      <c r="U1323" s="76" t="s">
        <v>50</v>
      </c>
      <c r="V1323" s="77">
        <v>1</v>
      </c>
      <c r="W1323" s="77">
        <v>8</v>
      </c>
      <c r="X1323" s="77">
        <v>16</v>
      </c>
      <c r="Y1323" s="78" t="s">
        <v>4167</v>
      </c>
      <c r="Z1323" s="72"/>
      <c r="AA1323" s="77">
        <v>1765</v>
      </c>
      <c r="AB1323" s="76" t="s">
        <v>50</v>
      </c>
      <c r="AC1323" s="77" t="s">
        <v>36</v>
      </c>
      <c r="AD1323" s="77" t="s">
        <v>36</v>
      </c>
      <c r="AE1323" s="77">
        <v>8</v>
      </c>
      <c r="AF1323" s="78" t="s">
        <v>60</v>
      </c>
      <c r="AG1323" s="72"/>
      <c r="AH1323" s="77" t="s">
        <v>69</v>
      </c>
      <c r="AI1323" s="76" t="s">
        <v>52</v>
      </c>
      <c r="AJ1323" s="76" t="s">
        <v>36</v>
      </c>
      <c r="AK1323" t="str">
        <f>_xlfn.CONCAT(PlayerList[[#This Row],[First Name]]," ",PlayerList[[#This Row],[Surname]])</f>
        <v>Justin Jimenez</v>
      </c>
      <c r="AM1323" s="71">
        <f>PlayerList[[#This Row],[Code]]*1</f>
        <v>20796</v>
      </c>
      <c r="AN1323" s="71" t="str">
        <f>VLOOKUP(PlayerList[[#This Row],[NZCF ID]],$AP$2:$AQ$3850,2,FALSE)</f>
        <v>M</v>
      </c>
      <c r="AP1323" s="71">
        <v>21055</v>
      </c>
      <c r="AQ1323" s="71" t="s">
        <v>29</v>
      </c>
    </row>
    <row r="1324" spans="13:43" x14ac:dyDescent="0.3">
      <c r="M1324" s="75">
        <v>20290</v>
      </c>
      <c r="N1324" s="72" t="s">
        <v>798</v>
      </c>
      <c r="O1324" s="72" t="s">
        <v>1770</v>
      </c>
      <c r="P1324" s="73" t="s">
        <v>33</v>
      </c>
      <c r="Q1324" s="74">
        <v>2013</v>
      </c>
      <c r="R1324" s="73" t="s">
        <v>135</v>
      </c>
      <c r="S1324" s="72"/>
      <c r="T1324" s="77" t="s">
        <v>34</v>
      </c>
      <c r="U1324" s="76" t="s">
        <v>35</v>
      </c>
      <c r="V1324" s="77" t="s">
        <v>36</v>
      </c>
      <c r="W1324" s="77" t="s">
        <v>36</v>
      </c>
      <c r="X1324" s="77" t="s">
        <v>37</v>
      </c>
      <c r="Y1324" s="78" t="s">
        <v>38</v>
      </c>
      <c r="Z1324" s="72"/>
      <c r="AA1324" s="77">
        <v>400</v>
      </c>
      <c r="AB1324" s="76" t="s">
        <v>50</v>
      </c>
      <c r="AC1324" s="77" t="s">
        <v>36</v>
      </c>
      <c r="AD1324" s="77" t="s">
        <v>36</v>
      </c>
      <c r="AE1324" s="77">
        <v>12</v>
      </c>
      <c r="AF1324" s="78" t="s">
        <v>51</v>
      </c>
      <c r="AG1324" s="72"/>
      <c r="AH1324" s="77">
        <v>4327152</v>
      </c>
      <c r="AI1324" s="76" t="s">
        <v>52</v>
      </c>
      <c r="AJ1324" s="76" t="s">
        <v>36</v>
      </c>
      <c r="AK1324" t="str">
        <f>_xlfn.CONCAT(PlayerList[[#This Row],[First Name]]," ",PlayerList[[#This Row],[Surname]])</f>
        <v>Bianca (Luxi) Jin</v>
      </c>
      <c r="AM1324" s="71">
        <f>PlayerList[[#This Row],[Code]]*1</f>
        <v>20290</v>
      </c>
      <c r="AN1324" s="71" t="str">
        <f>VLOOKUP(PlayerList[[#This Row],[NZCF ID]],$AP$2:$AQ$3850,2,FALSE)</f>
        <v>F</v>
      </c>
      <c r="AP1324" s="71">
        <v>20796</v>
      </c>
      <c r="AQ1324" s="71" t="s">
        <v>29</v>
      </c>
    </row>
    <row r="1325" spans="13:43" x14ac:dyDescent="0.3">
      <c r="M1325" s="75">
        <v>20366</v>
      </c>
      <c r="N1325" s="72" t="s">
        <v>798</v>
      </c>
      <c r="O1325" s="72" t="s">
        <v>850</v>
      </c>
      <c r="P1325" s="73" t="s">
        <v>33</v>
      </c>
      <c r="Q1325" s="74">
        <v>2013</v>
      </c>
      <c r="R1325" s="73" t="s">
        <v>135</v>
      </c>
      <c r="S1325" s="72"/>
      <c r="T1325" s="77" t="s">
        <v>34</v>
      </c>
      <c r="U1325" s="76" t="s">
        <v>35</v>
      </c>
      <c r="V1325" s="77" t="s">
        <v>36</v>
      </c>
      <c r="W1325" s="77" t="s">
        <v>36</v>
      </c>
      <c r="X1325" s="77" t="s">
        <v>37</v>
      </c>
      <c r="Y1325" s="78" t="s">
        <v>38</v>
      </c>
      <c r="Z1325" s="72"/>
      <c r="AA1325" s="77">
        <v>912</v>
      </c>
      <c r="AB1325" s="76" t="s">
        <v>35</v>
      </c>
      <c r="AC1325" s="77" t="s">
        <v>36</v>
      </c>
      <c r="AD1325" s="77" t="s">
        <v>36</v>
      </c>
      <c r="AE1325" s="77">
        <v>54</v>
      </c>
      <c r="AF1325" s="78" t="s">
        <v>60</v>
      </c>
      <c r="AG1325" s="72"/>
      <c r="AH1325" s="77">
        <v>4329082</v>
      </c>
      <c r="AI1325" s="76" t="s">
        <v>52</v>
      </c>
      <c r="AJ1325" s="76" t="s">
        <v>36</v>
      </c>
      <c r="AK1325" t="str">
        <f>_xlfn.CONCAT(PlayerList[[#This Row],[First Name]]," ",PlayerList[[#This Row],[Surname]])</f>
        <v>Coen Jin</v>
      </c>
      <c r="AM1325" s="71">
        <f>PlayerList[[#This Row],[Code]]*1</f>
        <v>20366</v>
      </c>
      <c r="AN1325" s="71" t="str">
        <f>VLOOKUP(PlayerList[[#This Row],[NZCF ID]],$AP$2:$AQ$3850,2,FALSE)</f>
        <v>M</v>
      </c>
      <c r="AP1325" s="71">
        <v>20290</v>
      </c>
      <c r="AQ1325" s="71" t="s">
        <v>45</v>
      </c>
    </row>
    <row r="1326" spans="13:43" x14ac:dyDescent="0.3">
      <c r="M1326" s="75">
        <v>16608</v>
      </c>
      <c r="N1326" s="72" t="s">
        <v>798</v>
      </c>
      <c r="O1326" s="72" t="s">
        <v>1771</v>
      </c>
      <c r="P1326" s="73" t="s">
        <v>33</v>
      </c>
      <c r="Q1326" s="74">
        <v>2010</v>
      </c>
      <c r="R1326" s="73" t="s">
        <v>135</v>
      </c>
      <c r="S1326" s="72"/>
      <c r="T1326" s="77" t="s">
        <v>34</v>
      </c>
      <c r="U1326" s="76" t="s">
        <v>35</v>
      </c>
      <c r="V1326" s="77" t="s">
        <v>36</v>
      </c>
      <c r="W1326" s="77" t="s">
        <v>36</v>
      </c>
      <c r="X1326" s="77" t="s">
        <v>37</v>
      </c>
      <c r="Y1326" s="78" t="s">
        <v>38</v>
      </c>
      <c r="Z1326" s="72"/>
      <c r="AA1326" s="77">
        <v>543</v>
      </c>
      <c r="AB1326" s="76" t="s">
        <v>35</v>
      </c>
      <c r="AC1326" s="77" t="s">
        <v>36</v>
      </c>
      <c r="AD1326" s="77" t="s">
        <v>36</v>
      </c>
      <c r="AE1326" s="77">
        <v>44</v>
      </c>
      <c r="AF1326" s="78" t="s">
        <v>232</v>
      </c>
      <c r="AG1326" s="72"/>
      <c r="AH1326" s="77">
        <v>4309391</v>
      </c>
      <c r="AI1326" s="76" t="s">
        <v>52</v>
      </c>
      <c r="AJ1326" s="76" t="s">
        <v>36</v>
      </c>
      <c r="AK1326" t="str">
        <f>_xlfn.CONCAT(PlayerList[[#This Row],[First Name]]," ",PlayerList[[#This Row],[Surname]])</f>
        <v>Darius Jin</v>
      </c>
      <c r="AM1326" s="71">
        <f>PlayerList[[#This Row],[Code]]*1</f>
        <v>16608</v>
      </c>
      <c r="AN1326" s="71" t="str">
        <f>VLOOKUP(PlayerList[[#This Row],[NZCF ID]],$AP$2:$AQ$3850,2,FALSE)</f>
        <v>M</v>
      </c>
      <c r="AP1326" s="71">
        <v>20366</v>
      </c>
      <c r="AQ1326" s="71" t="s">
        <v>29</v>
      </c>
    </row>
    <row r="1327" spans="13:43" x14ac:dyDescent="0.3">
      <c r="M1327" s="75">
        <v>17776</v>
      </c>
      <c r="N1327" s="72" t="s">
        <v>798</v>
      </c>
      <c r="O1327" s="72" t="s">
        <v>1195</v>
      </c>
      <c r="P1327" s="73" t="s">
        <v>33</v>
      </c>
      <c r="Q1327" s="74">
        <v>2011</v>
      </c>
      <c r="R1327" s="73" t="s">
        <v>135</v>
      </c>
      <c r="S1327" s="72"/>
      <c r="T1327" s="77" t="s">
        <v>34</v>
      </c>
      <c r="U1327" s="76" t="s">
        <v>35</v>
      </c>
      <c r="V1327" s="77" t="s">
        <v>36</v>
      </c>
      <c r="W1327" s="77" t="s">
        <v>36</v>
      </c>
      <c r="X1327" s="77" t="s">
        <v>37</v>
      </c>
      <c r="Y1327" s="78" t="s">
        <v>38</v>
      </c>
      <c r="Z1327" s="72"/>
      <c r="AA1327" s="77">
        <v>875</v>
      </c>
      <c r="AB1327" s="76" t="s">
        <v>50</v>
      </c>
      <c r="AC1327" s="77" t="s">
        <v>36</v>
      </c>
      <c r="AD1327" s="77" t="s">
        <v>36</v>
      </c>
      <c r="AE1327" s="77">
        <v>13</v>
      </c>
      <c r="AF1327" s="78" t="s">
        <v>96</v>
      </c>
      <c r="AG1327" s="72"/>
      <c r="AH1327" s="77" t="s">
        <v>69</v>
      </c>
      <c r="AI1327" s="76" t="s">
        <v>52</v>
      </c>
      <c r="AJ1327" s="76" t="s">
        <v>36</v>
      </c>
      <c r="AK1327" t="str">
        <f>_xlfn.CONCAT(PlayerList[[#This Row],[First Name]]," ",PlayerList[[#This Row],[Surname]])</f>
        <v>Justin Jin</v>
      </c>
      <c r="AM1327" s="71">
        <f>PlayerList[[#This Row],[Code]]*1</f>
        <v>17776</v>
      </c>
      <c r="AN1327" s="71" t="str">
        <f>VLOOKUP(PlayerList[[#This Row],[NZCF ID]],$AP$2:$AQ$3850,2,FALSE)</f>
        <v>M</v>
      </c>
      <c r="AP1327" s="71">
        <v>16608</v>
      </c>
      <c r="AQ1327" s="71" t="s">
        <v>29</v>
      </c>
    </row>
    <row r="1328" spans="13:43" x14ac:dyDescent="0.3">
      <c r="M1328" s="75">
        <v>17202</v>
      </c>
      <c r="N1328" s="72" t="s">
        <v>798</v>
      </c>
      <c r="O1328" s="72" t="s">
        <v>1772</v>
      </c>
      <c r="P1328" s="73" t="s">
        <v>258</v>
      </c>
      <c r="Q1328" s="74">
        <v>2011</v>
      </c>
      <c r="R1328" s="73" t="s">
        <v>135</v>
      </c>
      <c r="S1328" s="72"/>
      <c r="T1328" s="77">
        <v>1124</v>
      </c>
      <c r="U1328" s="76" t="s">
        <v>50</v>
      </c>
      <c r="V1328" s="77" t="s">
        <v>36</v>
      </c>
      <c r="W1328" s="77" t="s">
        <v>36</v>
      </c>
      <c r="X1328" s="77">
        <v>7</v>
      </c>
      <c r="Y1328" s="78" t="s">
        <v>281</v>
      </c>
      <c r="Z1328" s="72"/>
      <c r="AA1328" s="77">
        <v>1178</v>
      </c>
      <c r="AB1328" s="76" t="s">
        <v>35</v>
      </c>
      <c r="AC1328" s="77" t="s">
        <v>36</v>
      </c>
      <c r="AD1328" s="77" t="s">
        <v>36</v>
      </c>
      <c r="AE1328" s="77">
        <v>142</v>
      </c>
      <c r="AF1328" s="78" t="s">
        <v>84</v>
      </c>
      <c r="AG1328" s="72"/>
      <c r="AH1328" s="77">
        <v>4312627</v>
      </c>
      <c r="AI1328" s="76" t="s">
        <v>52</v>
      </c>
      <c r="AJ1328" s="76" t="s">
        <v>36</v>
      </c>
      <c r="AK1328" t="str">
        <f>_xlfn.CONCAT(PlayerList[[#This Row],[First Name]]," ",PlayerList[[#This Row],[Surname]])</f>
        <v>Kai Bo (Bosco) Jin</v>
      </c>
      <c r="AM1328" s="71">
        <f>PlayerList[[#This Row],[Code]]*1</f>
        <v>17202</v>
      </c>
      <c r="AN1328" s="71" t="str">
        <f>VLOOKUP(PlayerList[[#This Row],[NZCF ID]],$AP$2:$AQ$3850,2,FALSE)</f>
        <v>M</v>
      </c>
      <c r="AP1328" s="71">
        <v>17776</v>
      </c>
      <c r="AQ1328" s="71" t="s">
        <v>29</v>
      </c>
    </row>
    <row r="1329" spans="13:43" x14ac:dyDescent="0.3">
      <c r="M1329" s="75">
        <v>16066</v>
      </c>
      <c r="N1329" s="72" t="s">
        <v>798</v>
      </c>
      <c r="O1329" s="72" t="s">
        <v>504</v>
      </c>
      <c r="P1329" s="73" t="s">
        <v>167</v>
      </c>
      <c r="Q1329" s="74">
        <v>2005</v>
      </c>
      <c r="R1329" s="73" t="s">
        <v>135</v>
      </c>
      <c r="S1329" s="72"/>
      <c r="T1329" s="77">
        <v>990</v>
      </c>
      <c r="U1329" s="76" t="s">
        <v>35</v>
      </c>
      <c r="V1329" s="77" t="s">
        <v>36</v>
      </c>
      <c r="W1329" s="77" t="s">
        <v>36</v>
      </c>
      <c r="X1329" s="77">
        <v>24</v>
      </c>
      <c r="Y1329" s="78" t="s">
        <v>673</v>
      </c>
      <c r="Z1329" s="72"/>
      <c r="AA1329" s="77">
        <v>1066</v>
      </c>
      <c r="AB1329" s="76" t="s">
        <v>35</v>
      </c>
      <c r="AC1329" s="77" t="s">
        <v>36</v>
      </c>
      <c r="AD1329" s="77" t="s">
        <v>36</v>
      </c>
      <c r="AE1329" s="77">
        <v>31</v>
      </c>
      <c r="AF1329" s="78" t="s">
        <v>673</v>
      </c>
      <c r="AG1329" s="72"/>
      <c r="AH1329" s="77">
        <v>4311124</v>
      </c>
      <c r="AI1329" s="76" t="s">
        <v>52</v>
      </c>
      <c r="AJ1329" s="76" t="s">
        <v>36</v>
      </c>
      <c r="AK1329" t="str">
        <f>_xlfn.CONCAT(PlayerList[[#This Row],[First Name]]," ",PlayerList[[#This Row],[Surname]])</f>
        <v>Nathan Jin</v>
      </c>
      <c r="AM1329" s="71">
        <f>PlayerList[[#This Row],[Code]]*1</f>
        <v>16066</v>
      </c>
      <c r="AN1329" s="71" t="str">
        <f>VLOOKUP(PlayerList[[#This Row],[NZCF ID]],$AP$2:$AQ$3850,2,FALSE)</f>
        <v>M</v>
      </c>
      <c r="AP1329" s="71">
        <v>17202</v>
      </c>
      <c r="AQ1329" s="71" t="s">
        <v>29</v>
      </c>
    </row>
    <row r="1330" spans="13:43" x14ac:dyDescent="0.3">
      <c r="M1330" s="75">
        <v>20321</v>
      </c>
      <c r="N1330" s="72" t="s">
        <v>798</v>
      </c>
      <c r="O1330" s="72" t="s">
        <v>761</v>
      </c>
      <c r="P1330" s="73" t="s">
        <v>161</v>
      </c>
      <c r="Q1330" s="74">
        <v>2015</v>
      </c>
      <c r="R1330" s="73" t="s">
        <v>135</v>
      </c>
      <c r="S1330" s="72"/>
      <c r="T1330" s="77" t="s">
        <v>34</v>
      </c>
      <c r="U1330" s="76" t="s">
        <v>35</v>
      </c>
      <c r="V1330" s="77" t="s">
        <v>36</v>
      </c>
      <c r="W1330" s="77" t="s">
        <v>36</v>
      </c>
      <c r="X1330" s="77" t="s">
        <v>37</v>
      </c>
      <c r="Y1330" s="78" t="s">
        <v>38</v>
      </c>
      <c r="Z1330" s="72"/>
      <c r="AA1330" s="77">
        <v>1030</v>
      </c>
      <c r="AB1330" s="76" t="s">
        <v>35</v>
      </c>
      <c r="AC1330" s="77">
        <v>3</v>
      </c>
      <c r="AD1330" s="77">
        <v>18</v>
      </c>
      <c r="AE1330" s="77">
        <v>54</v>
      </c>
      <c r="AF1330" s="78" t="s">
        <v>4167</v>
      </c>
      <c r="AG1330" s="72"/>
      <c r="AH1330" s="77" t="s">
        <v>69</v>
      </c>
      <c r="AI1330" s="76" t="s">
        <v>52</v>
      </c>
      <c r="AJ1330" s="76" t="s">
        <v>36</v>
      </c>
      <c r="AK1330" t="str">
        <f>_xlfn.CONCAT(PlayerList[[#This Row],[First Name]]," ",PlayerList[[#This Row],[Surname]])</f>
        <v>Oscar Jin</v>
      </c>
      <c r="AM1330" s="71">
        <f>PlayerList[[#This Row],[Code]]*1</f>
        <v>20321</v>
      </c>
      <c r="AN1330" s="71" t="str">
        <f>VLOOKUP(PlayerList[[#This Row],[NZCF ID]],$AP$2:$AQ$3850,2,FALSE)</f>
        <v>M</v>
      </c>
      <c r="AP1330" s="71">
        <v>16066</v>
      </c>
      <c r="AQ1330" s="71" t="s">
        <v>29</v>
      </c>
    </row>
    <row r="1331" spans="13:43" x14ac:dyDescent="0.3">
      <c r="M1331" s="75">
        <v>16339</v>
      </c>
      <c r="N1331" s="72" t="s">
        <v>798</v>
      </c>
      <c r="O1331" s="72" t="s">
        <v>1224</v>
      </c>
      <c r="P1331" s="73" t="s">
        <v>74</v>
      </c>
      <c r="Q1331" s="74">
        <v>2003</v>
      </c>
      <c r="R1331" s="73" t="s">
        <v>35</v>
      </c>
      <c r="S1331" s="72"/>
      <c r="T1331" s="77">
        <v>1503</v>
      </c>
      <c r="U1331" s="76" t="s">
        <v>35</v>
      </c>
      <c r="V1331" s="77" t="s">
        <v>36</v>
      </c>
      <c r="W1331" s="77" t="s">
        <v>36</v>
      </c>
      <c r="X1331" s="77">
        <v>53</v>
      </c>
      <c r="Y1331" s="78" t="s">
        <v>673</v>
      </c>
      <c r="Z1331" s="72"/>
      <c r="AA1331" s="77">
        <v>1113</v>
      </c>
      <c r="AB1331" s="76" t="s">
        <v>35</v>
      </c>
      <c r="AC1331" s="77" t="s">
        <v>36</v>
      </c>
      <c r="AD1331" s="77" t="s">
        <v>36</v>
      </c>
      <c r="AE1331" s="77">
        <v>68</v>
      </c>
      <c r="AF1331" s="78" t="s">
        <v>560</v>
      </c>
      <c r="AG1331" s="72"/>
      <c r="AH1331" s="77">
        <v>4308956</v>
      </c>
      <c r="AI1331" s="76" t="s">
        <v>52</v>
      </c>
      <c r="AJ1331" s="76" t="s">
        <v>36</v>
      </c>
      <c r="AK1331" t="str">
        <f>_xlfn.CONCAT(PlayerList[[#This Row],[First Name]]," ",PlayerList[[#This Row],[Surname]])</f>
        <v>Owen Jin</v>
      </c>
      <c r="AM1331" s="71">
        <f>PlayerList[[#This Row],[Code]]*1</f>
        <v>16339</v>
      </c>
      <c r="AN1331" s="71" t="str">
        <f>VLOOKUP(PlayerList[[#This Row],[NZCF ID]],$AP$2:$AQ$3850,2,FALSE)</f>
        <v>M</v>
      </c>
      <c r="AP1331" s="71">
        <v>20321</v>
      </c>
      <c r="AQ1331" s="71" t="s">
        <v>29</v>
      </c>
    </row>
    <row r="1332" spans="13:43" x14ac:dyDescent="0.3">
      <c r="M1332" s="75">
        <v>20794</v>
      </c>
      <c r="N1332" s="72" t="s">
        <v>798</v>
      </c>
      <c r="O1332" s="72" t="s">
        <v>1773</v>
      </c>
      <c r="P1332" s="73" t="s">
        <v>33</v>
      </c>
      <c r="Q1332" s="74">
        <v>2007</v>
      </c>
      <c r="R1332" s="73" t="s">
        <v>135</v>
      </c>
      <c r="S1332" s="72"/>
      <c r="T1332" s="77" t="s">
        <v>34</v>
      </c>
      <c r="U1332" s="76" t="s">
        <v>35</v>
      </c>
      <c r="V1332" s="77" t="s">
        <v>36</v>
      </c>
      <c r="W1332" s="77" t="s">
        <v>36</v>
      </c>
      <c r="X1332" s="77" t="s">
        <v>37</v>
      </c>
      <c r="Y1332" s="78" t="s">
        <v>38</v>
      </c>
      <c r="Z1332" s="72"/>
      <c r="AA1332" s="77">
        <v>1075</v>
      </c>
      <c r="AB1332" s="76" t="s">
        <v>50</v>
      </c>
      <c r="AC1332" s="77" t="s">
        <v>36</v>
      </c>
      <c r="AD1332" s="77" t="s">
        <v>36</v>
      </c>
      <c r="AE1332" s="77">
        <v>6</v>
      </c>
      <c r="AF1332" s="78" t="s">
        <v>39</v>
      </c>
      <c r="AG1332" s="72"/>
      <c r="AH1332" s="77">
        <v>4330234</v>
      </c>
      <c r="AI1332" s="76" t="s">
        <v>52</v>
      </c>
      <c r="AJ1332" s="76" t="s">
        <v>36</v>
      </c>
      <c r="AK1332" t="str">
        <f>_xlfn.CONCAT(PlayerList[[#This Row],[First Name]]," ",PlayerList[[#This Row],[Surname]])</f>
        <v>Qicong Jin</v>
      </c>
      <c r="AM1332" s="71">
        <f>PlayerList[[#This Row],[Code]]*1</f>
        <v>20794</v>
      </c>
      <c r="AN1332" s="71" t="str">
        <f>VLOOKUP(PlayerList[[#This Row],[NZCF ID]],$AP$2:$AQ$3850,2,FALSE)</f>
        <v>M</v>
      </c>
      <c r="AP1332" s="71">
        <v>16339</v>
      </c>
      <c r="AQ1332" s="71" t="s">
        <v>29</v>
      </c>
    </row>
    <row r="1333" spans="13:43" x14ac:dyDescent="0.3">
      <c r="M1333" s="75">
        <v>17556</v>
      </c>
      <c r="N1333" s="72" t="s">
        <v>798</v>
      </c>
      <c r="O1333" s="72" t="s">
        <v>1774</v>
      </c>
      <c r="P1333" s="73" t="s">
        <v>354</v>
      </c>
      <c r="Q1333" s="74">
        <v>2012</v>
      </c>
      <c r="R1333" s="73" t="s">
        <v>135</v>
      </c>
      <c r="S1333" s="72"/>
      <c r="T1333" s="77" t="s">
        <v>34</v>
      </c>
      <c r="U1333" s="76" t="s">
        <v>35</v>
      </c>
      <c r="V1333" s="77" t="s">
        <v>36</v>
      </c>
      <c r="W1333" s="77" t="s">
        <v>36</v>
      </c>
      <c r="X1333" s="77" t="s">
        <v>37</v>
      </c>
      <c r="Y1333" s="78" t="s">
        <v>38</v>
      </c>
      <c r="Z1333" s="72"/>
      <c r="AA1333" s="77">
        <v>680</v>
      </c>
      <c r="AB1333" s="76" t="s">
        <v>50</v>
      </c>
      <c r="AC1333" s="77" t="s">
        <v>36</v>
      </c>
      <c r="AD1333" s="77" t="s">
        <v>36</v>
      </c>
      <c r="AE1333" s="77">
        <v>19</v>
      </c>
      <c r="AF1333" s="78" t="s">
        <v>96</v>
      </c>
      <c r="AG1333" s="72"/>
      <c r="AH1333" s="77">
        <v>4314417</v>
      </c>
      <c r="AI1333" s="76" t="s">
        <v>52</v>
      </c>
      <c r="AJ1333" s="76" t="s">
        <v>36</v>
      </c>
      <c r="AK1333" t="str">
        <f>_xlfn.CONCAT(PlayerList[[#This Row],[First Name]]," ",PlayerList[[#This Row],[Surname]])</f>
        <v>Sissi Jin</v>
      </c>
      <c r="AM1333" s="71">
        <f>PlayerList[[#This Row],[Code]]*1</f>
        <v>17556</v>
      </c>
      <c r="AN1333" s="71" t="str">
        <f>VLOOKUP(PlayerList[[#This Row],[NZCF ID]],$AP$2:$AQ$3850,2,FALSE)</f>
        <v>F</v>
      </c>
      <c r="AP1333" s="71">
        <v>20794</v>
      </c>
      <c r="AQ1333" s="71" t="s">
        <v>29</v>
      </c>
    </row>
    <row r="1334" spans="13:43" x14ac:dyDescent="0.3">
      <c r="M1334" s="75">
        <v>19540</v>
      </c>
      <c r="N1334" s="72" t="s">
        <v>798</v>
      </c>
      <c r="O1334" s="72" t="s">
        <v>1775</v>
      </c>
      <c r="P1334" s="73" t="s">
        <v>74</v>
      </c>
      <c r="Q1334" s="74">
        <v>2007</v>
      </c>
      <c r="R1334" s="73" t="s">
        <v>135</v>
      </c>
      <c r="S1334" s="72"/>
      <c r="T1334" s="77">
        <v>1949</v>
      </c>
      <c r="U1334" s="76" t="s">
        <v>35</v>
      </c>
      <c r="V1334" s="77" t="s">
        <v>36</v>
      </c>
      <c r="W1334" s="77" t="s">
        <v>36</v>
      </c>
      <c r="X1334" s="77">
        <v>134</v>
      </c>
      <c r="Y1334" s="78" t="s">
        <v>84</v>
      </c>
      <c r="Z1334" s="72"/>
      <c r="AA1334" s="77">
        <v>1899</v>
      </c>
      <c r="AB1334" s="76" t="s">
        <v>35</v>
      </c>
      <c r="AC1334" s="77">
        <v>1</v>
      </c>
      <c r="AD1334" s="77">
        <v>6</v>
      </c>
      <c r="AE1334" s="77">
        <v>145</v>
      </c>
      <c r="AF1334" s="78" t="s">
        <v>4167</v>
      </c>
      <c r="AG1334" s="72"/>
      <c r="AH1334" s="77">
        <v>4324900</v>
      </c>
      <c r="AI1334" s="76" t="s">
        <v>52</v>
      </c>
      <c r="AJ1334" s="76" t="s">
        <v>36</v>
      </c>
      <c r="AK1334" t="str">
        <f>_xlfn.CONCAT(PlayerList[[#This Row],[First Name]]," ",PlayerList[[#This Row],[Surname]])</f>
        <v>Yanbo Jin</v>
      </c>
      <c r="AM1334" s="71">
        <f>PlayerList[[#This Row],[Code]]*1</f>
        <v>19540</v>
      </c>
      <c r="AN1334" s="71" t="str">
        <f>VLOOKUP(PlayerList[[#This Row],[NZCF ID]],$AP$2:$AQ$3850,2,FALSE)</f>
        <v>M</v>
      </c>
      <c r="AP1334" s="71">
        <v>17556</v>
      </c>
      <c r="AQ1334" s="71" t="s">
        <v>45</v>
      </c>
    </row>
    <row r="1335" spans="13:43" x14ac:dyDescent="0.3">
      <c r="M1335" s="75">
        <v>17779</v>
      </c>
      <c r="N1335" s="72" t="s">
        <v>798</v>
      </c>
      <c r="O1335" s="72" t="s">
        <v>1776</v>
      </c>
      <c r="P1335" s="73" t="s">
        <v>33</v>
      </c>
      <c r="Q1335" s="74">
        <v>2012</v>
      </c>
      <c r="R1335" s="73" t="s">
        <v>135</v>
      </c>
      <c r="S1335" s="72"/>
      <c r="T1335" s="77" t="s">
        <v>34</v>
      </c>
      <c r="U1335" s="76" t="s">
        <v>35</v>
      </c>
      <c r="V1335" s="77" t="s">
        <v>36</v>
      </c>
      <c r="W1335" s="77" t="s">
        <v>36</v>
      </c>
      <c r="X1335" s="77" t="s">
        <v>37</v>
      </c>
      <c r="Y1335" s="78" t="s">
        <v>38</v>
      </c>
      <c r="Z1335" s="72"/>
      <c r="AA1335" s="77">
        <v>524</v>
      </c>
      <c r="AB1335" s="76" t="s">
        <v>50</v>
      </c>
      <c r="AC1335" s="77" t="s">
        <v>36</v>
      </c>
      <c r="AD1335" s="77" t="s">
        <v>36</v>
      </c>
      <c r="AE1335" s="77">
        <v>6</v>
      </c>
      <c r="AF1335" s="78" t="s">
        <v>105</v>
      </c>
      <c r="AG1335" s="72"/>
      <c r="AH1335" s="77" t="s">
        <v>69</v>
      </c>
      <c r="AI1335" s="76" t="s">
        <v>52</v>
      </c>
      <c r="AJ1335" s="76" t="s">
        <v>36</v>
      </c>
      <c r="AK1335" t="str">
        <f>_xlfn.CONCAT(PlayerList[[#This Row],[First Name]]," ",PlayerList[[#This Row],[Surname]])</f>
        <v>Zoe Jin</v>
      </c>
      <c r="AM1335" s="71">
        <f>PlayerList[[#This Row],[Code]]*1</f>
        <v>17779</v>
      </c>
      <c r="AN1335" s="71" t="str">
        <f>VLOOKUP(PlayerList[[#This Row],[NZCF ID]],$AP$2:$AQ$3850,2,FALSE)</f>
        <v>F</v>
      </c>
      <c r="AP1335" s="71">
        <v>19540</v>
      </c>
      <c r="AQ1335" s="71" t="s">
        <v>29</v>
      </c>
    </row>
    <row r="1336" spans="13:43" x14ac:dyDescent="0.3">
      <c r="M1336" s="75">
        <v>18680</v>
      </c>
      <c r="N1336" s="72" t="s">
        <v>1777</v>
      </c>
      <c r="O1336" s="72" t="s">
        <v>1778</v>
      </c>
      <c r="P1336" s="73" t="s">
        <v>252</v>
      </c>
      <c r="Q1336" s="74">
        <v>2011</v>
      </c>
      <c r="R1336" s="73" t="s">
        <v>135</v>
      </c>
      <c r="S1336" s="72"/>
      <c r="T1336" s="77" t="s">
        <v>34</v>
      </c>
      <c r="U1336" s="76" t="s">
        <v>35</v>
      </c>
      <c r="V1336" s="77" t="s">
        <v>36</v>
      </c>
      <c r="W1336" s="77" t="s">
        <v>36</v>
      </c>
      <c r="X1336" s="77" t="s">
        <v>37</v>
      </c>
      <c r="Y1336" s="78" t="s">
        <v>38</v>
      </c>
      <c r="Z1336" s="72"/>
      <c r="AA1336" s="77">
        <v>768</v>
      </c>
      <c r="AB1336" s="76" t="s">
        <v>50</v>
      </c>
      <c r="AC1336" s="77" t="s">
        <v>36</v>
      </c>
      <c r="AD1336" s="77" t="s">
        <v>36</v>
      </c>
      <c r="AE1336" s="77">
        <v>7</v>
      </c>
      <c r="AF1336" s="78" t="s">
        <v>61</v>
      </c>
      <c r="AG1336" s="72"/>
      <c r="AH1336" s="77">
        <v>4320735</v>
      </c>
      <c r="AI1336" s="76" t="s">
        <v>52</v>
      </c>
      <c r="AJ1336" s="76" t="s">
        <v>36</v>
      </c>
      <c r="AK1336" t="str">
        <f>_xlfn.CONCAT(PlayerList[[#This Row],[First Name]]," ",PlayerList[[#This Row],[Surname]])</f>
        <v>Aaradhya Jindal</v>
      </c>
      <c r="AM1336" s="71">
        <f>PlayerList[[#This Row],[Code]]*1</f>
        <v>18680</v>
      </c>
      <c r="AN1336" s="71" t="str">
        <f>VLOOKUP(PlayerList[[#This Row],[NZCF ID]],$AP$2:$AQ$3850,2,FALSE)</f>
        <v>M</v>
      </c>
      <c r="AP1336" s="71">
        <v>17779</v>
      </c>
      <c r="AQ1336" s="71" t="s">
        <v>45</v>
      </c>
    </row>
    <row r="1337" spans="13:43" x14ac:dyDescent="0.3">
      <c r="M1337" s="75">
        <v>20822</v>
      </c>
      <c r="N1337" s="72" t="s">
        <v>1779</v>
      </c>
      <c r="O1337" s="72" t="s">
        <v>1780</v>
      </c>
      <c r="P1337" s="73" t="s">
        <v>74</v>
      </c>
      <c r="Q1337" s="74">
        <v>2009</v>
      </c>
      <c r="R1337" s="73" t="s">
        <v>135</v>
      </c>
      <c r="S1337" s="72"/>
      <c r="T1337" s="77">
        <v>1007</v>
      </c>
      <c r="U1337" s="76" t="s">
        <v>50</v>
      </c>
      <c r="V1337" s="77" t="s">
        <v>36</v>
      </c>
      <c r="W1337" s="77" t="s">
        <v>36</v>
      </c>
      <c r="X1337" s="77">
        <v>7</v>
      </c>
      <c r="Y1337" s="78" t="s">
        <v>39</v>
      </c>
      <c r="Z1337" s="72"/>
      <c r="AA1337" s="77" t="s">
        <v>37</v>
      </c>
      <c r="AB1337" s="76" t="s">
        <v>35</v>
      </c>
      <c r="AC1337" s="77" t="s">
        <v>36</v>
      </c>
      <c r="AD1337" s="77" t="s">
        <v>36</v>
      </c>
      <c r="AE1337" s="77" t="s">
        <v>37</v>
      </c>
      <c r="AF1337" s="78" t="s">
        <v>38</v>
      </c>
      <c r="AG1337" s="72"/>
      <c r="AH1337" s="77">
        <v>4330668</v>
      </c>
      <c r="AI1337" s="76" t="s">
        <v>52</v>
      </c>
      <c r="AJ1337" s="76" t="s">
        <v>36</v>
      </c>
      <c r="AK1337" t="str">
        <f>_xlfn.CONCAT(PlayerList[[#This Row],[First Name]]," ",PlayerList[[#This Row],[Surname]])</f>
        <v>Adwaith Jith</v>
      </c>
      <c r="AM1337" s="71">
        <f>PlayerList[[#This Row],[Code]]*1</f>
        <v>20822</v>
      </c>
      <c r="AN1337" s="71" t="str">
        <f>VLOOKUP(PlayerList[[#This Row],[NZCF ID]],$AP$2:$AQ$3850,2,FALSE)</f>
        <v>M</v>
      </c>
      <c r="AP1337" s="71">
        <v>18680</v>
      </c>
      <c r="AQ1337" s="71" t="s">
        <v>29</v>
      </c>
    </row>
    <row r="1338" spans="13:43" x14ac:dyDescent="0.3">
      <c r="M1338" s="75">
        <v>10990</v>
      </c>
      <c r="N1338" s="72" t="s">
        <v>685</v>
      </c>
      <c r="O1338" s="72" t="s">
        <v>340</v>
      </c>
      <c r="P1338" s="73" t="s">
        <v>335</v>
      </c>
      <c r="Q1338" s="74">
        <v>1963</v>
      </c>
      <c r="R1338" s="73" t="s">
        <v>124</v>
      </c>
      <c r="S1338" s="72"/>
      <c r="T1338" s="77">
        <v>1479</v>
      </c>
      <c r="U1338" s="76" t="s">
        <v>35</v>
      </c>
      <c r="V1338" s="77">
        <v>3</v>
      </c>
      <c r="W1338" s="77">
        <v>15</v>
      </c>
      <c r="X1338" s="77">
        <v>279</v>
      </c>
      <c r="Y1338" s="78" t="s">
        <v>4167</v>
      </c>
      <c r="Z1338" s="72"/>
      <c r="AA1338" s="77">
        <v>1608</v>
      </c>
      <c r="AB1338" s="76" t="s">
        <v>35</v>
      </c>
      <c r="AC1338" s="77">
        <v>1</v>
      </c>
      <c r="AD1338" s="77">
        <v>6</v>
      </c>
      <c r="AE1338" s="77">
        <v>50</v>
      </c>
      <c r="AF1338" s="78" t="s">
        <v>4167</v>
      </c>
      <c r="AG1338" s="72"/>
      <c r="AH1338" s="77">
        <v>4310802</v>
      </c>
      <c r="AI1338" s="76" t="s">
        <v>52</v>
      </c>
      <c r="AJ1338" s="76" t="s">
        <v>36</v>
      </c>
      <c r="AK1338" t="str">
        <f>_xlfn.CONCAT(PlayerList[[#This Row],[First Name]]," ",PlayerList[[#This Row],[Surname]])</f>
        <v>Chris Joel</v>
      </c>
      <c r="AM1338" s="71">
        <f>PlayerList[[#This Row],[Code]]*1</f>
        <v>10990</v>
      </c>
      <c r="AN1338" s="71" t="str">
        <f>VLOOKUP(PlayerList[[#This Row],[NZCF ID]],$AP$2:$AQ$3850,2,FALSE)</f>
        <v>M</v>
      </c>
      <c r="AP1338" s="71">
        <v>20822</v>
      </c>
      <c r="AQ1338" s="71" t="s">
        <v>29</v>
      </c>
    </row>
    <row r="1339" spans="13:43" x14ac:dyDescent="0.3">
      <c r="M1339" s="75">
        <v>20851</v>
      </c>
      <c r="N1339" s="72" t="s">
        <v>1040</v>
      </c>
      <c r="O1339" s="72" t="s">
        <v>1781</v>
      </c>
      <c r="P1339" s="73" t="s">
        <v>442</v>
      </c>
      <c r="Q1339" s="74">
        <v>2014</v>
      </c>
      <c r="R1339" s="73" t="s">
        <v>135</v>
      </c>
      <c r="S1339" s="72"/>
      <c r="T1339" s="77" t="s">
        <v>34</v>
      </c>
      <c r="U1339" s="76" t="s">
        <v>35</v>
      </c>
      <c r="V1339" s="77" t="s">
        <v>36</v>
      </c>
      <c r="W1339" s="77" t="s">
        <v>36</v>
      </c>
      <c r="X1339" s="77" t="s">
        <v>37</v>
      </c>
      <c r="Y1339" s="78" t="s">
        <v>38</v>
      </c>
      <c r="Z1339" s="72"/>
      <c r="AA1339" s="77">
        <v>915</v>
      </c>
      <c r="AB1339" s="76" t="s">
        <v>50</v>
      </c>
      <c r="AC1339" s="77" t="s">
        <v>36</v>
      </c>
      <c r="AD1339" s="77" t="s">
        <v>36</v>
      </c>
      <c r="AE1339" s="77">
        <v>10</v>
      </c>
      <c r="AF1339" s="78" t="s">
        <v>84</v>
      </c>
      <c r="AG1339" s="72"/>
      <c r="AH1339" s="77">
        <v>4330803</v>
      </c>
      <c r="AI1339" s="76" t="s">
        <v>52</v>
      </c>
      <c r="AJ1339" s="76" t="s">
        <v>36</v>
      </c>
      <c r="AK1339" t="str">
        <f>_xlfn.CONCAT(PlayerList[[#This Row],[First Name]]," ",PlayerList[[#This Row],[Surname]])</f>
        <v>Austin C John</v>
      </c>
      <c r="AM1339" s="71">
        <f>PlayerList[[#This Row],[Code]]*1</f>
        <v>20851</v>
      </c>
      <c r="AN1339" s="71" t="str">
        <f>VLOOKUP(PlayerList[[#This Row],[NZCF ID]],$AP$2:$AQ$3850,2,FALSE)</f>
        <v>M</v>
      </c>
      <c r="AP1339" s="71">
        <v>10990</v>
      </c>
      <c r="AQ1339" s="71" t="s">
        <v>29</v>
      </c>
    </row>
    <row r="1340" spans="13:43" x14ac:dyDescent="0.3">
      <c r="M1340" s="75">
        <v>21012</v>
      </c>
      <c r="N1340" s="72" t="s">
        <v>1040</v>
      </c>
      <c r="O1340" s="72" t="s">
        <v>1782</v>
      </c>
      <c r="P1340" s="73" t="s">
        <v>67</v>
      </c>
      <c r="Q1340" s="74">
        <v>2015</v>
      </c>
      <c r="R1340" s="73" t="s">
        <v>135</v>
      </c>
      <c r="S1340" s="72"/>
      <c r="T1340" s="77" t="s">
        <v>34</v>
      </c>
      <c r="U1340" s="76" t="s">
        <v>35</v>
      </c>
      <c r="V1340" s="77" t="s">
        <v>36</v>
      </c>
      <c r="W1340" s="77" t="s">
        <v>36</v>
      </c>
      <c r="X1340" s="77" t="s">
        <v>37</v>
      </c>
      <c r="Y1340" s="78" t="s">
        <v>38</v>
      </c>
      <c r="Z1340" s="72"/>
      <c r="AA1340" s="77">
        <v>831</v>
      </c>
      <c r="AB1340" s="76" t="s">
        <v>50</v>
      </c>
      <c r="AC1340" s="77" t="s">
        <v>36</v>
      </c>
      <c r="AD1340" s="77" t="s">
        <v>36</v>
      </c>
      <c r="AE1340" s="77">
        <v>6</v>
      </c>
      <c r="AF1340" s="78" t="s">
        <v>60</v>
      </c>
      <c r="AG1340" s="72"/>
      <c r="AH1340" s="77">
        <v>4331826</v>
      </c>
      <c r="AI1340" s="76" t="s">
        <v>52</v>
      </c>
      <c r="AJ1340" s="76" t="s">
        <v>36</v>
      </c>
      <c r="AK1340" t="str">
        <f>_xlfn.CONCAT(PlayerList[[#This Row],[First Name]]," ",PlayerList[[#This Row],[Surname]])</f>
        <v>Jovin John</v>
      </c>
      <c r="AM1340" s="71">
        <f>PlayerList[[#This Row],[Code]]*1</f>
        <v>21012</v>
      </c>
      <c r="AN1340" s="71" t="str">
        <f>VLOOKUP(PlayerList[[#This Row],[NZCF ID]],$AP$2:$AQ$3850,2,FALSE)</f>
        <v>M</v>
      </c>
      <c r="AP1340" s="71">
        <v>20851</v>
      </c>
      <c r="AQ1340" s="71" t="s">
        <v>29</v>
      </c>
    </row>
    <row r="1341" spans="13:43" x14ac:dyDescent="0.3">
      <c r="M1341" s="75">
        <v>11234</v>
      </c>
      <c r="N1341" s="72" t="s">
        <v>1783</v>
      </c>
      <c r="O1341" s="72" t="s">
        <v>1784</v>
      </c>
      <c r="P1341" s="73" t="s">
        <v>167</v>
      </c>
      <c r="Q1341" s="74">
        <v>1975</v>
      </c>
      <c r="R1341" s="73" t="s">
        <v>124</v>
      </c>
      <c r="S1341" s="72"/>
      <c r="T1341" s="77">
        <v>1511</v>
      </c>
      <c r="U1341" s="76" t="s">
        <v>35</v>
      </c>
      <c r="V1341" s="77">
        <v>1</v>
      </c>
      <c r="W1341" s="77">
        <v>4</v>
      </c>
      <c r="X1341" s="77">
        <v>598</v>
      </c>
      <c r="Y1341" s="78" t="s">
        <v>4167</v>
      </c>
      <c r="Z1341" s="72"/>
      <c r="AA1341" s="77">
        <v>1473</v>
      </c>
      <c r="AB1341" s="76" t="s">
        <v>35</v>
      </c>
      <c r="AC1341" s="77">
        <v>1</v>
      </c>
      <c r="AD1341" s="77">
        <v>6</v>
      </c>
      <c r="AE1341" s="77">
        <v>648</v>
      </c>
      <c r="AF1341" s="78" t="s">
        <v>4167</v>
      </c>
      <c r="AG1341" s="72"/>
      <c r="AH1341" s="77">
        <v>4303296</v>
      </c>
      <c r="AI1341" s="76" t="s">
        <v>52</v>
      </c>
      <c r="AJ1341" s="76" t="s">
        <v>36</v>
      </c>
      <c r="AK1341" t="str">
        <f>_xlfn.CONCAT(PlayerList[[#This Row],[First Name]]," ",PlayerList[[#This Row],[Surname]])</f>
        <v>Daniel P Johns</v>
      </c>
      <c r="AM1341" s="71">
        <f>PlayerList[[#This Row],[Code]]*1</f>
        <v>11234</v>
      </c>
      <c r="AN1341" s="71" t="str">
        <f>VLOOKUP(PlayerList[[#This Row],[NZCF ID]],$AP$2:$AQ$3850,2,FALSE)</f>
        <v>M</v>
      </c>
      <c r="AP1341" s="71">
        <v>21012</v>
      </c>
      <c r="AQ1341" s="71" t="s">
        <v>29</v>
      </c>
    </row>
    <row r="1342" spans="13:43" x14ac:dyDescent="0.3">
      <c r="M1342" s="75">
        <v>18004</v>
      </c>
      <c r="N1342" s="72" t="s">
        <v>1785</v>
      </c>
      <c r="O1342" s="72" t="s">
        <v>1786</v>
      </c>
      <c r="P1342" s="73" t="s">
        <v>252</v>
      </c>
      <c r="Q1342" s="74">
        <v>2008</v>
      </c>
      <c r="R1342" s="73" t="s">
        <v>135</v>
      </c>
      <c r="S1342" s="72"/>
      <c r="T1342" s="77">
        <v>728</v>
      </c>
      <c r="U1342" s="76" t="s">
        <v>50</v>
      </c>
      <c r="V1342" s="77" t="s">
        <v>36</v>
      </c>
      <c r="W1342" s="77" t="s">
        <v>36</v>
      </c>
      <c r="X1342" s="77">
        <v>4</v>
      </c>
      <c r="Y1342" s="78" t="s">
        <v>90</v>
      </c>
      <c r="Z1342" s="72"/>
      <c r="AA1342" s="77" t="s">
        <v>37</v>
      </c>
      <c r="AB1342" s="76" t="s">
        <v>35</v>
      </c>
      <c r="AC1342" s="77" t="s">
        <v>36</v>
      </c>
      <c r="AD1342" s="77" t="s">
        <v>36</v>
      </c>
      <c r="AE1342" s="77" t="s">
        <v>37</v>
      </c>
      <c r="AF1342" s="78" t="s">
        <v>38</v>
      </c>
      <c r="AG1342" s="72"/>
      <c r="AH1342" s="77" t="s">
        <v>69</v>
      </c>
      <c r="AI1342" s="76" t="s">
        <v>52</v>
      </c>
      <c r="AJ1342" s="76" t="s">
        <v>36</v>
      </c>
      <c r="AK1342" t="str">
        <f>_xlfn.CONCAT(PlayerList[[#This Row],[First Name]]," ",PlayerList[[#This Row],[Surname]])</f>
        <v>Cash Johnson</v>
      </c>
      <c r="AM1342" s="71">
        <f>PlayerList[[#This Row],[Code]]*1</f>
        <v>18004</v>
      </c>
      <c r="AN1342" s="71" t="str">
        <f>VLOOKUP(PlayerList[[#This Row],[NZCF ID]],$AP$2:$AQ$3850,2,FALSE)</f>
        <v>M</v>
      </c>
      <c r="AP1342" s="71">
        <v>11234</v>
      </c>
      <c r="AQ1342" s="71" t="s">
        <v>29</v>
      </c>
    </row>
    <row r="1343" spans="13:43" x14ac:dyDescent="0.3">
      <c r="M1343" s="75">
        <v>10632</v>
      </c>
      <c r="N1343" s="72" t="s">
        <v>1785</v>
      </c>
      <c r="O1343" s="72" t="s">
        <v>1787</v>
      </c>
      <c r="P1343" s="73" t="s">
        <v>115</v>
      </c>
      <c r="Q1343" s="74">
        <v>1970</v>
      </c>
      <c r="R1343" s="73" t="s">
        <v>124</v>
      </c>
      <c r="S1343" s="72"/>
      <c r="T1343" s="77">
        <v>1954</v>
      </c>
      <c r="U1343" s="76" t="s">
        <v>35</v>
      </c>
      <c r="V1343" s="77">
        <v>3</v>
      </c>
      <c r="W1343" s="77">
        <v>11</v>
      </c>
      <c r="X1343" s="77">
        <v>931</v>
      </c>
      <c r="Y1343" s="78" t="s">
        <v>4167</v>
      </c>
      <c r="Z1343" s="72"/>
      <c r="AA1343" s="77">
        <v>1883</v>
      </c>
      <c r="AB1343" s="76" t="s">
        <v>35</v>
      </c>
      <c r="AC1343" s="77" t="s">
        <v>36</v>
      </c>
      <c r="AD1343" s="77" t="s">
        <v>36</v>
      </c>
      <c r="AE1343" s="77">
        <v>687</v>
      </c>
      <c r="AF1343" s="78" t="s">
        <v>84</v>
      </c>
      <c r="AG1343" s="72"/>
      <c r="AH1343" s="77">
        <v>4301480</v>
      </c>
      <c r="AI1343" s="76" t="s">
        <v>52</v>
      </c>
      <c r="AJ1343" s="76" t="s">
        <v>36</v>
      </c>
      <c r="AK1343" t="str">
        <f>_xlfn.CONCAT(PlayerList[[#This Row],[First Name]]," ",PlayerList[[#This Row],[Surname]])</f>
        <v>Quentin J F Johnson</v>
      </c>
      <c r="AM1343" s="71">
        <f>PlayerList[[#This Row],[Code]]*1</f>
        <v>10632</v>
      </c>
      <c r="AN1343" s="71" t="str">
        <f>VLOOKUP(PlayerList[[#This Row],[NZCF ID]],$AP$2:$AQ$3850,2,FALSE)</f>
        <v>M</v>
      </c>
      <c r="AP1343" s="71">
        <v>18004</v>
      </c>
      <c r="AQ1343" s="71" t="s">
        <v>29</v>
      </c>
    </row>
    <row r="1344" spans="13:43" x14ac:dyDescent="0.3">
      <c r="M1344" s="75">
        <v>20714</v>
      </c>
      <c r="N1344" s="72" t="s">
        <v>1788</v>
      </c>
      <c r="O1344" s="72" t="s">
        <v>208</v>
      </c>
      <c r="P1344" s="73" t="s">
        <v>167</v>
      </c>
      <c r="Q1344" s="74">
        <v>2013</v>
      </c>
      <c r="R1344" s="73" t="s">
        <v>135</v>
      </c>
      <c r="S1344" s="72"/>
      <c r="T1344" s="77">
        <v>846</v>
      </c>
      <c r="U1344" s="76" t="s">
        <v>50</v>
      </c>
      <c r="V1344" s="77" t="s">
        <v>36</v>
      </c>
      <c r="W1344" s="77" t="s">
        <v>36</v>
      </c>
      <c r="X1344" s="77">
        <v>4</v>
      </c>
      <c r="Y1344" s="78" t="s">
        <v>39</v>
      </c>
      <c r="Z1344" s="72"/>
      <c r="AA1344" s="77" t="s">
        <v>37</v>
      </c>
      <c r="AB1344" s="76" t="s">
        <v>35</v>
      </c>
      <c r="AC1344" s="77" t="s">
        <v>36</v>
      </c>
      <c r="AD1344" s="77" t="s">
        <v>36</v>
      </c>
      <c r="AE1344" s="77" t="s">
        <v>37</v>
      </c>
      <c r="AF1344" s="78" t="s">
        <v>38</v>
      </c>
      <c r="AG1344" s="72"/>
      <c r="AH1344" s="77">
        <v>4330480</v>
      </c>
      <c r="AI1344" s="76" t="s">
        <v>52</v>
      </c>
      <c r="AJ1344" s="76" t="s">
        <v>36</v>
      </c>
      <c r="AK1344" t="str">
        <f>_xlfn.CONCAT(PlayerList[[#This Row],[First Name]]," ",PlayerList[[#This Row],[Surname]])</f>
        <v>Alexander Johnston</v>
      </c>
      <c r="AM1344" s="71">
        <f>PlayerList[[#This Row],[Code]]*1</f>
        <v>20714</v>
      </c>
      <c r="AN1344" s="71" t="str">
        <f>VLOOKUP(PlayerList[[#This Row],[NZCF ID]],$AP$2:$AQ$3850,2,FALSE)</f>
        <v>M</v>
      </c>
      <c r="AP1344" s="71">
        <v>10632</v>
      </c>
      <c r="AQ1344" s="71" t="s">
        <v>29</v>
      </c>
    </row>
    <row r="1345" spans="13:43" x14ac:dyDescent="0.3">
      <c r="M1345" s="75">
        <v>17844</v>
      </c>
      <c r="N1345" s="72" t="s">
        <v>1788</v>
      </c>
      <c r="O1345" s="72" t="s">
        <v>283</v>
      </c>
      <c r="P1345" s="73" t="s">
        <v>426</v>
      </c>
      <c r="Q1345" s="74" t="s">
        <v>37</v>
      </c>
      <c r="R1345" s="73" t="s">
        <v>35</v>
      </c>
      <c r="S1345" s="72"/>
      <c r="T1345" s="77" t="s">
        <v>34</v>
      </c>
      <c r="U1345" s="76" t="s">
        <v>35</v>
      </c>
      <c r="V1345" s="77" t="s">
        <v>36</v>
      </c>
      <c r="W1345" s="77" t="s">
        <v>36</v>
      </c>
      <c r="X1345" s="77" t="s">
        <v>37</v>
      </c>
      <c r="Y1345" s="78" t="s">
        <v>38</v>
      </c>
      <c r="Z1345" s="72"/>
      <c r="AA1345" s="77">
        <v>1191</v>
      </c>
      <c r="AB1345" s="76" t="s">
        <v>50</v>
      </c>
      <c r="AC1345" s="77" t="s">
        <v>36</v>
      </c>
      <c r="AD1345" s="77" t="s">
        <v>36</v>
      </c>
      <c r="AE1345" s="77">
        <v>8</v>
      </c>
      <c r="AF1345" s="78" t="s">
        <v>105</v>
      </c>
      <c r="AG1345" s="72"/>
      <c r="AH1345" s="77" t="s">
        <v>69</v>
      </c>
      <c r="AI1345" s="76" t="s">
        <v>52</v>
      </c>
      <c r="AJ1345" s="76" t="s">
        <v>36</v>
      </c>
      <c r="AK1345" t="str">
        <f>_xlfn.CONCAT(PlayerList[[#This Row],[First Name]]," ",PlayerList[[#This Row],[Surname]])</f>
        <v>George Johnston</v>
      </c>
      <c r="AM1345" s="71">
        <f>PlayerList[[#This Row],[Code]]*1</f>
        <v>17844</v>
      </c>
      <c r="AN1345" s="71" t="str">
        <f>VLOOKUP(PlayerList[[#This Row],[NZCF ID]],$AP$2:$AQ$3850,2,FALSE)</f>
        <v>M</v>
      </c>
      <c r="AP1345" s="71">
        <v>20714</v>
      </c>
      <c r="AQ1345" s="71" t="s">
        <v>29</v>
      </c>
    </row>
    <row r="1346" spans="13:43" x14ac:dyDescent="0.3">
      <c r="M1346" s="75">
        <v>22780</v>
      </c>
      <c r="N1346" s="72" t="s">
        <v>1788</v>
      </c>
      <c r="O1346" s="72" t="s">
        <v>1789</v>
      </c>
      <c r="P1346" s="73" t="s">
        <v>33</v>
      </c>
      <c r="Q1346" s="74">
        <v>2012</v>
      </c>
      <c r="R1346" s="73" t="s">
        <v>135</v>
      </c>
      <c r="S1346" s="72"/>
      <c r="T1346" s="77" t="s">
        <v>34</v>
      </c>
      <c r="U1346" s="76" t="s">
        <v>35</v>
      </c>
      <c r="V1346" s="77" t="s">
        <v>36</v>
      </c>
      <c r="W1346" s="77" t="s">
        <v>36</v>
      </c>
      <c r="X1346" s="77" t="s">
        <v>37</v>
      </c>
      <c r="Y1346" s="78" t="s">
        <v>38</v>
      </c>
      <c r="Z1346" s="72"/>
      <c r="AA1346" s="77">
        <v>591</v>
      </c>
      <c r="AB1346" s="76" t="s">
        <v>50</v>
      </c>
      <c r="AC1346" s="77" t="s">
        <v>36</v>
      </c>
      <c r="AD1346" s="77" t="s">
        <v>36</v>
      </c>
      <c r="AE1346" s="77">
        <v>7</v>
      </c>
      <c r="AF1346" s="78" t="s">
        <v>84</v>
      </c>
      <c r="AG1346" s="72"/>
      <c r="AH1346" s="77" t="s">
        <v>69</v>
      </c>
      <c r="AI1346" s="76" t="s">
        <v>52</v>
      </c>
      <c r="AJ1346" s="76" t="s">
        <v>36</v>
      </c>
      <c r="AK1346" t="str">
        <f>_xlfn.CONCAT(PlayerList[[#This Row],[First Name]]," ",PlayerList[[#This Row],[Surname]])</f>
        <v>Sol Johnston</v>
      </c>
      <c r="AM1346" s="71">
        <f>PlayerList[[#This Row],[Code]]*1</f>
        <v>22780</v>
      </c>
      <c r="AN1346" s="71" t="str">
        <f>VLOOKUP(PlayerList[[#This Row],[NZCF ID]],$AP$2:$AQ$3850,2,FALSE)</f>
        <v>M</v>
      </c>
      <c r="AP1346" s="71">
        <v>17844</v>
      </c>
      <c r="AQ1346" s="71" t="s">
        <v>29</v>
      </c>
    </row>
    <row r="1347" spans="13:43" x14ac:dyDescent="0.3">
      <c r="M1347" s="75">
        <v>19367</v>
      </c>
      <c r="N1347" s="72" t="s">
        <v>1790</v>
      </c>
      <c r="O1347" s="72" t="s">
        <v>1791</v>
      </c>
      <c r="P1347" s="73" t="s">
        <v>33</v>
      </c>
      <c r="Q1347" s="74">
        <v>2011</v>
      </c>
      <c r="R1347" s="73" t="s">
        <v>135</v>
      </c>
      <c r="S1347" s="72"/>
      <c r="T1347" s="77" t="s">
        <v>34</v>
      </c>
      <c r="U1347" s="76" t="s">
        <v>35</v>
      </c>
      <c r="V1347" s="77" t="s">
        <v>36</v>
      </c>
      <c r="W1347" s="77" t="s">
        <v>36</v>
      </c>
      <c r="X1347" s="77" t="s">
        <v>37</v>
      </c>
      <c r="Y1347" s="78" t="s">
        <v>38</v>
      </c>
      <c r="Z1347" s="72"/>
      <c r="AA1347" s="77">
        <v>400</v>
      </c>
      <c r="AB1347" s="76" t="s">
        <v>50</v>
      </c>
      <c r="AC1347" s="77" t="s">
        <v>36</v>
      </c>
      <c r="AD1347" s="77" t="s">
        <v>36</v>
      </c>
      <c r="AE1347" s="77">
        <v>6</v>
      </c>
      <c r="AF1347" s="78" t="s">
        <v>169</v>
      </c>
      <c r="AG1347" s="72"/>
      <c r="AH1347" s="77">
        <v>4325990</v>
      </c>
      <c r="AI1347" s="76" t="s">
        <v>52</v>
      </c>
      <c r="AJ1347" s="76" t="s">
        <v>36</v>
      </c>
      <c r="AK1347" t="str">
        <f>_xlfn.CONCAT(PlayerList[[#This Row],[First Name]]," ",PlayerList[[#This Row],[Surname]])</f>
        <v>Hannah Maria Jomis</v>
      </c>
      <c r="AM1347" s="71">
        <f>PlayerList[[#This Row],[Code]]*1</f>
        <v>19367</v>
      </c>
      <c r="AN1347" s="71" t="str">
        <f>VLOOKUP(PlayerList[[#This Row],[NZCF ID]],$AP$2:$AQ$3850,2,FALSE)</f>
        <v>F</v>
      </c>
      <c r="AP1347" s="71">
        <v>22780</v>
      </c>
      <c r="AQ1347" s="71" t="s">
        <v>29</v>
      </c>
    </row>
    <row r="1348" spans="13:43" x14ac:dyDescent="0.3">
      <c r="M1348" s="75">
        <v>17587</v>
      </c>
      <c r="N1348" s="72" t="s">
        <v>1792</v>
      </c>
      <c r="O1348" s="72" t="s">
        <v>1793</v>
      </c>
      <c r="P1348" s="73" t="s">
        <v>49</v>
      </c>
      <c r="Q1348" s="74">
        <v>2008</v>
      </c>
      <c r="R1348" s="73" t="s">
        <v>135</v>
      </c>
      <c r="S1348" s="72"/>
      <c r="T1348" s="77" t="s">
        <v>34</v>
      </c>
      <c r="U1348" s="76" t="s">
        <v>35</v>
      </c>
      <c r="V1348" s="77" t="s">
        <v>36</v>
      </c>
      <c r="W1348" s="77" t="s">
        <v>36</v>
      </c>
      <c r="X1348" s="77" t="s">
        <v>37</v>
      </c>
      <c r="Y1348" s="78" t="s">
        <v>38</v>
      </c>
      <c r="Z1348" s="72"/>
      <c r="AA1348" s="77">
        <v>803</v>
      </c>
      <c r="AB1348" s="76" t="s">
        <v>50</v>
      </c>
      <c r="AC1348" s="77" t="s">
        <v>36</v>
      </c>
      <c r="AD1348" s="77" t="s">
        <v>36</v>
      </c>
      <c r="AE1348" s="77">
        <v>17</v>
      </c>
      <c r="AF1348" s="78" t="s">
        <v>169</v>
      </c>
      <c r="AG1348" s="72"/>
      <c r="AH1348" s="77">
        <v>4325834</v>
      </c>
      <c r="AI1348" s="76" t="s">
        <v>52</v>
      </c>
      <c r="AJ1348" s="76" t="s">
        <v>36</v>
      </c>
      <c r="AK1348" t="str">
        <f>_xlfn.CONCAT(PlayerList[[#This Row],[First Name]]," ",PlayerList[[#This Row],[Surname]])</f>
        <v>Alfie Jones</v>
      </c>
      <c r="AM1348" s="71">
        <f>PlayerList[[#This Row],[Code]]*1</f>
        <v>17587</v>
      </c>
      <c r="AN1348" s="71" t="str">
        <f>VLOOKUP(PlayerList[[#This Row],[NZCF ID]],$AP$2:$AQ$3850,2,FALSE)</f>
        <v>M</v>
      </c>
      <c r="AP1348" s="71">
        <v>19367</v>
      </c>
      <c r="AQ1348" s="71" t="s">
        <v>45</v>
      </c>
    </row>
    <row r="1349" spans="13:43" x14ac:dyDescent="0.3">
      <c r="M1349" s="75">
        <v>16312</v>
      </c>
      <c r="N1349" s="72" t="s">
        <v>1792</v>
      </c>
      <c r="O1349" s="72" t="s">
        <v>1587</v>
      </c>
      <c r="P1349" s="73" t="s">
        <v>83</v>
      </c>
      <c r="Q1349" s="74">
        <v>1998</v>
      </c>
      <c r="R1349" s="73" t="s">
        <v>35</v>
      </c>
      <c r="S1349" s="72"/>
      <c r="T1349" s="77">
        <v>1372</v>
      </c>
      <c r="U1349" s="76" t="s">
        <v>35</v>
      </c>
      <c r="V1349" s="77" t="s">
        <v>36</v>
      </c>
      <c r="W1349" s="77" t="s">
        <v>36</v>
      </c>
      <c r="X1349" s="77">
        <v>81</v>
      </c>
      <c r="Y1349" s="78" t="s">
        <v>154</v>
      </c>
      <c r="Z1349" s="72"/>
      <c r="AA1349" s="77">
        <v>1310</v>
      </c>
      <c r="AB1349" s="76" t="s">
        <v>35</v>
      </c>
      <c r="AC1349" s="77" t="s">
        <v>36</v>
      </c>
      <c r="AD1349" s="77" t="s">
        <v>36</v>
      </c>
      <c r="AE1349" s="77">
        <v>76</v>
      </c>
      <c r="AF1349" s="78" t="s">
        <v>60</v>
      </c>
      <c r="AG1349" s="72"/>
      <c r="AH1349" s="77">
        <v>4314123</v>
      </c>
      <c r="AI1349" s="76" t="s">
        <v>52</v>
      </c>
      <c r="AJ1349" s="76" t="s">
        <v>36</v>
      </c>
      <c r="AK1349" t="str">
        <f>_xlfn.CONCAT(PlayerList[[#This Row],[First Name]]," ",PlayerList[[#This Row],[Surname]])</f>
        <v>Christopher Jones</v>
      </c>
      <c r="AM1349" s="71">
        <f>PlayerList[[#This Row],[Code]]*1</f>
        <v>16312</v>
      </c>
      <c r="AN1349" s="71" t="str">
        <f>VLOOKUP(PlayerList[[#This Row],[NZCF ID]],$AP$2:$AQ$3850,2,FALSE)</f>
        <v>M</v>
      </c>
      <c r="AP1349" s="71">
        <v>17587</v>
      </c>
      <c r="AQ1349" s="71" t="s">
        <v>29</v>
      </c>
    </row>
    <row r="1350" spans="13:43" x14ac:dyDescent="0.3">
      <c r="M1350" s="75">
        <v>20797</v>
      </c>
      <c r="N1350" s="72" t="s">
        <v>1792</v>
      </c>
      <c r="O1350" s="72" t="s">
        <v>1485</v>
      </c>
      <c r="P1350" s="73" t="s">
        <v>83</v>
      </c>
      <c r="Q1350" s="74">
        <v>1971</v>
      </c>
      <c r="R1350" s="73" t="s">
        <v>124</v>
      </c>
      <c r="S1350" s="72"/>
      <c r="T1350" s="77">
        <v>821</v>
      </c>
      <c r="U1350" s="76" t="s">
        <v>50</v>
      </c>
      <c r="V1350" s="77" t="s">
        <v>36</v>
      </c>
      <c r="W1350" s="77" t="s">
        <v>36</v>
      </c>
      <c r="X1350" s="77">
        <v>5</v>
      </c>
      <c r="Y1350" s="78" t="s">
        <v>39</v>
      </c>
      <c r="Z1350" s="72"/>
      <c r="AA1350" s="77" t="s">
        <v>37</v>
      </c>
      <c r="AB1350" s="76" t="s">
        <v>35</v>
      </c>
      <c r="AC1350" s="77" t="s">
        <v>36</v>
      </c>
      <c r="AD1350" s="77" t="s">
        <v>36</v>
      </c>
      <c r="AE1350" s="77" t="s">
        <v>37</v>
      </c>
      <c r="AF1350" s="78" t="s">
        <v>38</v>
      </c>
      <c r="AG1350" s="72"/>
      <c r="AH1350" s="77" t="s">
        <v>69</v>
      </c>
      <c r="AI1350" s="76" t="s">
        <v>52</v>
      </c>
      <c r="AJ1350" s="76" t="s">
        <v>36</v>
      </c>
      <c r="AK1350" t="str">
        <f>_xlfn.CONCAT(PlayerList[[#This Row],[First Name]]," ",PlayerList[[#This Row],[Surname]])</f>
        <v>Craig Jones</v>
      </c>
      <c r="AM1350" s="71">
        <f>PlayerList[[#This Row],[Code]]*1</f>
        <v>20797</v>
      </c>
      <c r="AN1350" s="71" t="str">
        <f>VLOOKUP(PlayerList[[#This Row],[NZCF ID]],$AP$2:$AQ$3850,2,FALSE)</f>
        <v>M</v>
      </c>
      <c r="AP1350" s="71">
        <v>16312</v>
      </c>
      <c r="AQ1350" s="71" t="s">
        <v>29</v>
      </c>
    </row>
    <row r="1351" spans="13:43" x14ac:dyDescent="0.3">
      <c r="M1351" s="75">
        <v>19960</v>
      </c>
      <c r="N1351" s="72" t="s">
        <v>1792</v>
      </c>
      <c r="O1351" s="72" t="s">
        <v>746</v>
      </c>
      <c r="P1351" s="73" t="s">
        <v>49</v>
      </c>
      <c r="Q1351" s="74">
        <v>2014</v>
      </c>
      <c r="R1351" s="73" t="s">
        <v>135</v>
      </c>
      <c r="S1351" s="72"/>
      <c r="T1351" s="77" t="s">
        <v>34</v>
      </c>
      <c r="U1351" s="76" t="s">
        <v>35</v>
      </c>
      <c r="V1351" s="77" t="s">
        <v>36</v>
      </c>
      <c r="W1351" s="77" t="s">
        <v>36</v>
      </c>
      <c r="X1351" s="77" t="s">
        <v>37</v>
      </c>
      <c r="Y1351" s="78" t="s">
        <v>38</v>
      </c>
      <c r="Z1351" s="72"/>
      <c r="AA1351" s="77">
        <v>400</v>
      </c>
      <c r="AB1351" s="76" t="s">
        <v>50</v>
      </c>
      <c r="AC1351" s="77" t="s">
        <v>36</v>
      </c>
      <c r="AD1351" s="77" t="s">
        <v>36</v>
      </c>
      <c r="AE1351" s="77">
        <v>5</v>
      </c>
      <c r="AF1351" s="78" t="s">
        <v>169</v>
      </c>
      <c r="AG1351" s="72"/>
      <c r="AH1351" s="77" t="s">
        <v>69</v>
      </c>
      <c r="AI1351" s="76" t="s">
        <v>52</v>
      </c>
      <c r="AJ1351" s="76" t="s">
        <v>36</v>
      </c>
      <c r="AK1351" t="str">
        <f>_xlfn.CONCAT(PlayerList[[#This Row],[First Name]]," ",PlayerList[[#This Row],[Surname]])</f>
        <v>Jasper Jones</v>
      </c>
      <c r="AM1351" s="71">
        <f>PlayerList[[#This Row],[Code]]*1</f>
        <v>19960</v>
      </c>
      <c r="AN1351" s="71" t="str">
        <f>VLOOKUP(PlayerList[[#This Row],[NZCF ID]],$AP$2:$AQ$3850,2,FALSE)</f>
        <v>M</v>
      </c>
      <c r="AP1351" s="71">
        <v>20797</v>
      </c>
      <c r="AQ1351" s="71" t="s">
        <v>29</v>
      </c>
    </row>
    <row r="1352" spans="13:43" x14ac:dyDescent="0.3">
      <c r="M1352" s="75">
        <v>14220</v>
      </c>
      <c r="N1352" s="72" t="s">
        <v>1792</v>
      </c>
      <c r="O1352" s="72" t="s">
        <v>1794</v>
      </c>
      <c r="P1352" s="73" t="s">
        <v>335</v>
      </c>
      <c r="Q1352" s="74">
        <v>1974</v>
      </c>
      <c r="R1352" s="73" t="s">
        <v>124</v>
      </c>
      <c r="S1352" s="72"/>
      <c r="T1352" s="77">
        <v>1421</v>
      </c>
      <c r="U1352" s="76" t="s">
        <v>35</v>
      </c>
      <c r="V1352" s="77">
        <v>2</v>
      </c>
      <c r="W1352" s="77">
        <v>8</v>
      </c>
      <c r="X1352" s="77">
        <v>122</v>
      </c>
      <c r="Y1352" s="78" t="s">
        <v>4167</v>
      </c>
      <c r="Z1352" s="72"/>
      <c r="AA1352" s="77">
        <v>1279</v>
      </c>
      <c r="AB1352" s="76" t="s">
        <v>35</v>
      </c>
      <c r="AC1352" s="77" t="s">
        <v>36</v>
      </c>
      <c r="AD1352" s="77" t="s">
        <v>36</v>
      </c>
      <c r="AE1352" s="77">
        <v>105</v>
      </c>
      <c r="AF1352" s="78" t="s">
        <v>39</v>
      </c>
      <c r="AG1352" s="72"/>
      <c r="AH1352" s="77">
        <v>4310241</v>
      </c>
      <c r="AI1352" s="76" t="s">
        <v>52</v>
      </c>
      <c r="AJ1352" s="76" t="s">
        <v>36</v>
      </c>
      <c r="AK1352" t="str">
        <f>_xlfn.CONCAT(PlayerList[[#This Row],[First Name]]," ",PlayerList[[#This Row],[Surname]])</f>
        <v>Stephen K Jones</v>
      </c>
      <c r="AM1352" s="71">
        <f>PlayerList[[#This Row],[Code]]*1</f>
        <v>14220</v>
      </c>
      <c r="AN1352" s="71" t="str">
        <f>VLOOKUP(PlayerList[[#This Row],[NZCF ID]],$AP$2:$AQ$3850,2,FALSE)</f>
        <v>M</v>
      </c>
      <c r="AP1352" s="71">
        <v>19960</v>
      </c>
      <c r="AQ1352" s="71" t="s">
        <v>29</v>
      </c>
    </row>
    <row r="1353" spans="13:43" x14ac:dyDescent="0.3">
      <c r="M1353" s="75">
        <v>18631</v>
      </c>
      <c r="N1353" s="72" t="s">
        <v>1792</v>
      </c>
      <c r="O1353" s="72" t="s">
        <v>1795</v>
      </c>
      <c r="P1353" s="73" t="s">
        <v>67</v>
      </c>
      <c r="Q1353" s="74">
        <v>2010</v>
      </c>
      <c r="R1353" s="73" t="s">
        <v>135</v>
      </c>
      <c r="S1353" s="72"/>
      <c r="T1353" s="77" t="s">
        <v>34</v>
      </c>
      <c r="U1353" s="76" t="s">
        <v>35</v>
      </c>
      <c r="V1353" s="77" t="s">
        <v>36</v>
      </c>
      <c r="W1353" s="77" t="s">
        <v>36</v>
      </c>
      <c r="X1353" s="77" t="s">
        <v>37</v>
      </c>
      <c r="Y1353" s="78" t="s">
        <v>38</v>
      </c>
      <c r="Z1353" s="72"/>
      <c r="AA1353" s="77">
        <v>851</v>
      </c>
      <c r="AB1353" s="76" t="s">
        <v>50</v>
      </c>
      <c r="AC1353" s="77" t="s">
        <v>36</v>
      </c>
      <c r="AD1353" s="77" t="s">
        <v>36</v>
      </c>
      <c r="AE1353" s="77">
        <v>5</v>
      </c>
      <c r="AF1353" s="78" t="s">
        <v>68</v>
      </c>
      <c r="AG1353" s="72"/>
      <c r="AH1353" s="77" t="s">
        <v>69</v>
      </c>
      <c r="AI1353" s="76" t="s">
        <v>52</v>
      </c>
      <c r="AJ1353" s="76" t="s">
        <v>36</v>
      </c>
      <c r="AK1353" t="str">
        <f>_xlfn.CONCAT(PlayerList[[#This Row],[First Name]]," ",PlayerList[[#This Row],[Surname]])</f>
        <v>Xabi Jenkyn Jones</v>
      </c>
      <c r="AM1353" s="71">
        <f>PlayerList[[#This Row],[Code]]*1</f>
        <v>18631</v>
      </c>
      <c r="AN1353" s="71" t="str">
        <f>VLOOKUP(PlayerList[[#This Row],[NZCF ID]],$AP$2:$AQ$3850,2,FALSE)</f>
        <v>M</v>
      </c>
      <c r="AP1353" s="71">
        <v>14220</v>
      </c>
      <c r="AQ1353" s="71" t="s">
        <v>29</v>
      </c>
    </row>
    <row r="1354" spans="13:43" x14ac:dyDescent="0.3">
      <c r="M1354" s="75">
        <v>16857</v>
      </c>
      <c r="N1354" s="72" t="s">
        <v>1792</v>
      </c>
      <c r="O1354" s="72" t="s">
        <v>4310</v>
      </c>
      <c r="P1354" s="73" t="s">
        <v>33</v>
      </c>
      <c r="Q1354" s="74">
        <v>2007</v>
      </c>
      <c r="R1354" s="73" t="s">
        <v>135</v>
      </c>
      <c r="S1354" s="72"/>
      <c r="T1354" s="77" t="s">
        <v>34</v>
      </c>
      <c r="U1354" s="76" t="s">
        <v>35</v>
      </c>
      <c r="V1354" s="77" t="s">
        <v>36</v>
      </c>
      <c r="W1354" s="77" t="s">
        <v>36</v>
      </c>
      <c r="X1354" s="77" t="s">
        <v>37</v>
      </c>
      <c r="Y1354" s="78" t="s">
        <v>38</v>
      </c>
      <c r="Z1354" s="72"/>
      <c r="AA1354" s="77">
        <v>625</v>
      </c>
      <c r="AB1354" s="76" t="s">
        <v>35</v>
      </c>
      <c r="AC1354" s="77" t="s">
        <v>36</v>
      </c>
      <c r="AD1354" s="77" t="s">
        <v>36</v>
      </c>
      <c r="AE1354" s="77">
        <v>23</v>
      </c>
      <c r="AF1354" s="78" t="s">
        <v>673</v>
      </c>
      <c r="AG1354" s="72"/>
      <c r="AH1354" s="77" t="s">
        <v>69</v>
      </c>
      <c r="AI1354" s="76" t="s">
        <v>52</v>
      </c>
      <c r="AJ1354" s="76" t="s">
        <v>36</v>
      </c>
      <c r="AK1354" t="str">
        <f>_xlfn.CONCAT(PlayerList[[#This Row],[First Name]]," ",PlayerList[[#This Row],[Surname]])</f>
        <v>Zack Jones</v>
      </c>
      <c r="AM1354" s="71">
        <f>PlayerList[[#This Row],[Code]]*1</f>
        <v>16857</v>
      </c>
      <c r="AN1354" s="71" t="str">
        <f>VLOOKUP(PlayerList[[#This Row],[NZCF ID]],$AP$2:$AQ$3850,2,FALSE)</f>
        <v>M</v>
      </c>
      <c r="AP1354" s="71">
        <v>18631</v>
      </c>
      <c r="AQ1354" s="71" t="s">
        <v>29</v>
      </c>
    </row>
    <row r="1355" spans="13:43" x14ac:dyDescent="0.3">
      <c r="M1355" s="75">
        <v>17390</v>
      </c>
      <c r="N1355" s="72" t="s">
        <v>1796</v>
      </c>
      <c r="O1355" s="72" t="s">
        <v>1797</v>
      </c>
      <c r="P1355" s="73" t="s">
        <v>161</v>
      </c>
      <c r="Q1355" s="74">
        <v>1979</v>
      </c>
      <c r="R1355" s="73" t="s">
        <v>35</v>
      </c>
      <c r="S1355" s="72"/>
      <c r="T1355" s="77">
        <v>1403</v>
      </c>
      <c r="U1355" s="76" t="s">
        <v>35</v>
      </c>
      <c r="V1355" s="77" t="s">
        <v>36</v>
      </c>
      <c r="W1355" s="77" t="s">
        <v>36</v>
      </c>
      <c r="X1355" s="77">
        <v>47</v>
      </c>
      <c r="Y1355" s="78" t="s">
        <v>84</v>
      </c>
      <c r="Z1355" s="72"/>
      <c r="AA1355" s="77">
        <v>1401</v>
      </c>
      <c r="AB1355" s="76" t="s">
        <v>50</v>
      </c>
      <c r="AC1355" s="77" t="s">
        <v>36</v>
      </c>
      <c r="AD1355" s="77" t="s">
        <v>36</v>
      </c>
      <c r="AE1355" s="77">
        <v>11</v>
      </c>
      <c r="AF1355" s="78" t="s">
        <v>173</v>
      </c>
      <c r="AG1355" s="72"/>
      <c r="AH1355" s="77">
        <v>4331206</v>
      </c>
      <c r="AI1355" s="76" t="s">
        <v>52</v>
      </c>
      <c r="AJ1355" s="76" t="s">
        <v>36</v>
      </c>
      <c r="AK1355" t="str">
        <f>_xlfn.CONCAT(PlayerList[[#This Row],[First Name]]," ",PlayerList[[#This Row],[Surname]])</f>
        <v>Francisco Jorda</v>
      </c>
      <c r="AM1355" s="71">
        <f>PlayerList[[#This Row],[Code]]*1</f>
        <v>17390</v>
      </c>
      <c r="AN1355" s="71" t="str">
        <f>VLOOKUP(PlayerList[[#This Row],[NZCF ID]],$AP$2:$AQ$3850,2,FALSE)</f>
        <v>M</v>
      </c>
      <c r="AP1355" s="71">
        <v>16857</v>
      </c>
      <c r="AQ1355" s="71" t="s">
        <v>29</v>
      </c>
    </row>
    <row r="1356" spans="13:43" x14ac:dyDescent="0.3">
      <c r="M1356" s="75">
        <v>18150</v>
      </c>
      <c r="N1356" s="72" t="s">
        <v>1798</v>
      </c>
      <c r="O1356" s="72" t="s">
        <v>356</v>
      </c>
      <c r="P1356" s="73" t="s">
        <v>74</v>
      </c>
      <c r="Q1356" s="74">
        <v>2012</v>
      </c>
      <c r="R1356" s="73" t="s">
        <v>135</v>
      </c>
      <c r="S1356" s="72"/>
      <c r="T1356" s="77" t="s">
        <v>34</v>
      </c>
      <c r="U1356" s="76" t="s">
        <v>35</v>
      </c>
      <c r="V1356" s="77" t="s">
        <v>36</v>
      </c>
      <c r="W1356" s="77" t="s">
        <v>36</v>
      </c>
      <c r="X1356" s="77" t="s">
        <v>37</v>
      </c>
      <c r="Y1356" s="78" t="s">
        <v>38</v>
      </c>
      <c r="Z1356" s="72"/>
      <c r="AA1356" s="77">
        <v>569</v>
      </c>
      <c r="AB1356" s="76" t="s">
        <v>50</v>
      </c>
      <c r="AC1356" s="77" t="s">
        <v>36</v>
      </c>
      <c r="AD1356" s="77" t="s">
        <v>36</v>
      </c>
      <c r="AE1356" s="77">
        <v>6</v>
      </c>
      <c r="AF1356" s="78" t="s">
        <v>219</v>
      </c>
      <c r="AG1356" s="72"/>
      <c r="AH1356" s="77">
        <v>4321847</v>
      </c>
      <c r="AI1356" s="76" t="s">
        <v>52</v>
      </c>
      <c r="AJ1356" s="76" t="s">
        <v>36</v>
      </c>
      <c r="AK1356" t="str">
        <f>_xlfn.CONCAT(PlayerList[[#This Row],[First Name]]," ",PlayerList[[#This Row],[Surname]])</f>
        <v>Aiden Jose</v>
      </c>
      <c r="AM1356" s="71">
        <f>PlayerList[[#This Row],[Code]]*1</f>
        <v>18150</v>
      </c>
      <c r="AN1356" s="71" t="str">
        <f>VLOOKUP(PlayerList[[#This Row],[NZCF ID]],$AP$2:$AQ$3850,2,FALSE)</f>
        <v>M</v>
      </c>
      <c r="AP1356" s="71">
        <v>17390</v>
      </c>
      <c r="AQ1356" s="71" t="s">
        <v>29</v>
      </c>
    </row>
    <row r="1357" spans="13:43" x14ac:dyDescent="0.3">
      <c r="M1357" s="75">
        <v>20523</v>
      </c>
      <c r="N1357" s="72" t="s">
        <v>1798</v>
      </c>
      <c r="O1357" s="72" t="s">
        <v>1799</v>
      </c>
      <c r="P1357" s="73" t="s">
        <v>33</v>
      </c>
      <c r="Q1357" s="74">
        <v>2013</v>
      </c>
      <c r="R1357" s="73" t="s">
        <v>135</v>
      </c>
      <c r="S1357" s="72"/>
      <c r="T1357" s="77" t="s">
        <v>34</v>
      </c>
      <c r="U1357" s="76" t="s">
        <v>35</v>
      </c>
      <c r="V1357" s="77" t="s">
        <v>36</v>
      </c>
      <c r="W1357" s="77" t="s">
        <v>36</v>
      </c>
      <c r="X1357" s="77" t="s">
        <v>37</v>
      </c>
      <c r="Y1357" s="78" t="s">
        <v>38</v>
      </c>
      <c r="Z1357" s="72"/>
      <c r="AA1357" s="77">
        <v>816</v>
      </c>
      <c r="AB1357" s="76" t="s">
        <v>50</v>
      </c>
      <c r="AC1357" s="77" t="s">
        <v>36</v>
      </c>
      <c r="AD1357" s="77" t="s">
        <v>36</v>
      </c>
      <c r="AE1357" s="77">
        <v>7</v>
      </c>
      <c r="AF1357" s="78" t="s">
        <v>150</v>
      </c>
      <c r="AG1357" s="72"/>
      <c r="AH1357" s="77" t="s">
        <v>69</v>
      </c>
      <c r="AI1357" s="76" t="s">
        <v>52</v>
      </c>
      <c r="AJ1357" s="76" t="s">
        <v>36</v>
      </c>
      <c r="AK1357" t="str">
        <f>_xlfn.CONCAT(PlayerList[[#This Row],[First Name]]," ",PlayerList[[#This Row],[Surname]])</f>
        <v>Alvin Tom Jose</v>
      </c>
      <c r="AM1357" s="71">
        <f>PlayerList[[#This Row],[Code]]*1</f>
        <v>20523</v>
      </c>
      <c r="AN1357" s="71" t="str">
        <f>VLOOKUP(PlayerList[[#This Row],[NZCF ID]],$AP$2:$AQ$3850,2,FALSE)</f>
        <v>M</v>
      </c>
      <c r="AP1357" s="71">
        <v>18150</v>
      </c>
      <c r="AQ1357" s="71" t="s">
        <v>29</v>
      </c>
    </row>
    <row r="1358" spans="13:43" x14ac:dyDescent="0.3">
      <c r="M1358" s="75">
        <v>20524</v>
      </c>
      <c r="N1358" s="72" t="s">
        <v>1798</v>
      </c>
      <c r="O1358" s="72" t="s">
        <v>1072</v>
      </c>
      <c r="P1358" s="73" t="s">
        <v>33</v>
      </c>
      <c r="Q1358" s="74">
        <v>2013</v>
      </c>
      <c r="R1358" s="73" t="s">
        <v>135</v>
      </c>
      <c r="S1358" s="72"/>
      <c r="T1358" s="77" t="s">
        <v>34</v>
      </c>
      <c r="U1358" s="76" t="s">
        <v>35</v>
      </c>
      <c r="V1358" s="77" t="s">
        <v>36</v>
      </c>
      <c r="W1358" s="77" t="s">
        <v>36</v>
      </c>
      <c r="X1358" s="77" t="s">
        <v>37</v>
      </c>
      <c r="Y1358" s="78" t="s">
        <v>38</v>
      </c>
      <c r="Z1358" s="72"/>
      <c r="AA1358" s="77">
        <v>572</v>
      </c>
      <c r="AB1358" s="76" t="s">
        <v>50</v>
      </c>
      <c r="AC1358" s="77" t="s">
        <v>36</v>
      </c>
      <c r="AD1358" s="77" t="s">
        <v>36</v>
      </c>
      <c r="AE1358" s="77">
        <v>7</v>
      </c>
      <c r="AF1358" s="78" t="s">
        <v>150</v>
      </c>
      <c r="AG1358" s="72"/>
      <c r="AH1358" s="77" t="s">
        <v>69</v>
      </c>
      <c r="AI1358" s="76" t="s">
        <v>52</v>
      </c>
      <c r="AJ1358" s="76" t="s">
        <v>36</v>
      </c>
      <c r="AK1358" t="str">
        <f>_xlfn.CONCAT(PlayerList[[#This Row],[First Name]]," ",PlayerList[[#This Row],[Surname]])</f>
        <v>Anton Jose</v>
      </c>
      <c r="AM1358" s="71">
        <f>PlayerList[[#This Row],[Code]]*1</f>
        <v>20524</v>
      </c>
      <c r="AN1358" s="71" t="str">
        <f>VLOOKUP(PlayerList[[#This Row],[NZCF ID]],$AP$2:$AQ$3850,2,FALSE)</f>
        <v>M</v>
      </c>
      <c r="AP1358" s="71">
        <v>20523</v>
      </c>
      <c r="AQ1358" s="71" t="s">
        <v>29</v>
      </c>
    </row>
    <row r="1359" spans="13:43" x14ac:dyDescent="0.3">
      <c r="M1359" s="75">
        <v>19356</v>
      </c>
      <c r="N1359" s="72" t="s">
        <v>573</v>
      </c>
      <c r="O1359" s="72" t="s">
        <v>1800</v>
      </c>
      <c r="P1359" s="73" t="s">
        <v>33</v>
      </c>
      <c r="Q1359" s="74">
        <v>2013</v>
      </c>
      <c r="R1359" s="73" t="s">
        <v>135</v>
      </c>
      <c r="S1359" s="72"/>
      <c r="T1359" s="77" t="s">
        <v>34</v>
      </c>
      <c r="U1359" s="76" t="s">
        <v>35</v>
      </c>
      <c r="V1359" s="77" t="s">
        <v>36</v>
      </c>
      <c r="W1359" s="77" t="s">
        <v>36</v>
      </c>
      <c r="X1359" s="77" t="s">
        <v>37</v>
      </c>
      <c r="Y1359" s="78" t="s">
        <v>38</v>
      </c>
      <c r="Z1359" s="72"/>
      <c r="AA1359" s="77">
        <v>502</v>
      </c>
      <c r="AB1359" s="76" t="s">
        <v>50</v>
      </c>
      <c r="AC1359" s="77" t="s">
        <v>36</v>
      </c>
      <c r="AD1359" s="77" t="s">
        <v>36</v>
      </c>
      <c r="AE1359" s="77">
        <v>6</v>
      </c>
      <c r="AF1359" s="78" t="s">
        <v>169</v>
      </c>
      <c r="AG1359" s="72"/>
      <c r="AH1359" s="77">
        <v>4326008</v>
      </c>
      <c r="AI1359" s="76" t="s">
        <v>52</v>
      </c>
      <c r="AJ1359" s="76" t="s">
        <v>36</v>
      </c>
      <c r="AK1359" t="str">
        <f>_xlfn.CONCAT(PlayerList[[#This Row],[First Name]]," ",PlayerList[[#This Row],[Surname]])</f>
        <v>Albin Joe Joseph</v>
      </c>
      <c r="AM1359" s="71">
        <f>PlayerList[[#This Row],[Code]]*1</f>
        <v>19356</v>
      </c>
      <c r="AN1359" s="71" t="str">
        <f>VLOOKUP(PlayerList[[#This Row],[NZCF ID]],$AP$2:$AQ$3850,2,FALSE)</f>
        <v>M</v>
      </c>
      <c r="AP1359" s="71">
        <v>20524</v>
      </c>
      <c r="AQ1359" s="71" t="s">
        <v>29</v>
      </c>
    </row>
    <row r="1360" spans="13:43" x14ac:dyDescent="0.3">
      <c r="M1360" s="75">
        <v>18537</v>
      </c>
      <c r="N1360" s="72" t="s">
        <v>573</v>
      </c>
      <c r="O1360" s="72" t="s">
        <v>1801</v>
      </c>
      <c r="P1360" s="73" t="s">
        <v>33</v>
      </c>
      <c r="Q1360" s="74">
        <v>2010</v>
      </c>
      <c r="R1360" s="73" t="s">
        <v>135</v>
      </c>
      <c r="S1360" s="72"/>
      <c r="T1360" s="77" t="s">
        <v>34</v>
      </c>
      <c r="U1360" s="76" t="s">
        <v>35</v>
      </c>
      <c r="V1360" s="77" t="s">
        <v>36</v>
      </c>
      <c r="W1360" s="77" t="s">
        <v>36</v>
      </c>
      <c r="X1360" s="77" t="s">
        <v>37</v>
      </c>
      <c r="Y1360" s="78" t="s">
        <v>38</v>
      </c>
      <c r="Z1360" s="72"/>
      <c r="AA1360" s="77">
        <v>899</v>
      </c>
      <c r="AB1360" s="76" t="s">
        <v>50</v>
      </c>
      <c r="AC1360" s="77" t="s">
        <v>36</v>
      </c>
      <c r="AD1360" s="77" t="s">
        <v>36</v>
      </c>
      <c r="AE1360" s="77">
        <v>18</v>
      </c>
      <c r="AF1360" s="78" t="s">
        <v>169</v>
      </c>
      <c r="AG1360" s="72"/>
      <c r="AH1360" s="77">
        <v>4326016</v>
      </c>
      <c r="AI1360" s="76" t="s">
        <v>52</v>
      </c>
      <c r="AJ1360" s="76" t="s">
        <v>36</v>
      </c>
      <c r="AK1360" t="str">
        <f>_xlfn.CONCAT(PlayerList[[#This Row],[First Name]]," ",PlayerList[[#This Row],[Surname]])</f>
        <v>Ann Mariya Joseph</v>
      </c>
      <c r="AM1360" s="71">
        <f>PlayerList[[#This Row],[Code]]*1</f>
        <v>18537</v>
      </c>
      <c r="AN1360" s="71" t="str">
        <f>VLOOKUP(PlayerList[[#This Row],[NZCF ID]],$AP$2:$AQ$3850,2,FALSE)</f>
        <v>F</v>
      </c>
      <c r="AP1360" s="71">
        <v>19356</v>
      </c>
      <c r="AQ1360" s="71" t="s">
        <v>29</v>
      </c>
    </row>
    <row r="1361" spans="13:43" x14ac:dyDescent="0.3">
      <c r="M1361" s="75">
        <v>22972</v>
      </c>
      <c r="N1361" s="72" t="s">
        <v>573</v>
      </c>
      <c r="O1361" s="72" t="s">
        <v>4311</v>
      </c>
      <c r="P1361" s="73" t="s">
        <v>33</v>
      </c>
      <c r="Q1361" s="74" t="s">
        <v>37</v>
      </c>
      <c r="R1361" s="73" t="s">
        <v>35</v>
      </c>
      <c r="S1361" s="72"/>
      <c r="T1361" s="77" t="s">
        <v>34</v>
      </c>
      <c r="U1361" s="76" t="s">
        <v>35</v>
      </c>
      <c r="V1361" s="77" t="s">
        <v>36</v>
      </c>
      <c r="W1361" s="77" t="s">
        <v>36</v>
      </c>
      <c r="X1361" s="77" t="s">
        <v>37</v>
      </c>
      <c r="Y1361" s="78" t="s">
        <v>38</v>
      </c>
      <c r="Z1361" s="72"/>
      <c r="AA1361" s="77">
        <v>400</v>
      </c>
      <c r="AB1361" s="76" t="s">
        <v>50</v>
      </c>
      <c r="AC1361" s="77">
        <v>1</v>
      </c>
      <c r="AD1361" s="77">
        <v>6</v>
      </c>
      <c r="AE1361" s="77">
        <v>6</v>
      </c>
      <c r="AF1361" s="78" t="s">
        <v>4167</v>
      </c>
      <c r="AG1361" s="72"/>
      <c r="AH1361" s="77">
        <v>4333390</v>
      </c>
      <c r="AI1361" s="76" t="s">
        <v>52</v>
      </c>
      <c r="AJ1361" s="76" t="s">
        <v>36</v>
      </c>
      <c r="AK1361" t="str">
        <f>_xlfn.CONCAT(PlayerList[[#This Row],[First Name]]," ",PlayerList[[#This Row],[Surname]])</f>
        <v>Joice Joseph</v>
      </c>
      <c r="AM1361" s="71">
        <f>PlayerList[[#This Row],[Code]]*1</f>
        <v>22972</v>
      </c>
      <c r="AN1361" s="71" t="str">
        <f>VLOOKUP(PlayerList[[#This Row],[NZCF ID]],$AP$2:$AQ$3850,2,FALSE)</f>
        <v>M</v>
      </c>
      <c r="AP1361" s="71">
        <v>18537</v>
      </c>
      <c r="AQ1361" s="71" t="s">
        <v>45</v>
      </c>
    </row>
    <row r="1362" spans="13:43" x14ac:dyDescent="0.3">
      <c r="M1362" s="75">
        <v>16264</v>
      </c>
      <c r="N1362" s="72" t="s">
        <v>573</v>
      </c>
      <c r="O1362" s="72" t="s">
        <v>1802</v>
      </c>
      <c r="P1362" s="73" t="s">
        <v>83</v>
      </c>
      <c r="Q1362" s="74">
        <v>2001</v>
      </c>
      <c r="R1362" s="73" t="s">
        <v>35</v>
      </c>
      <c r="S1362" s="72"/>
      <c r="T1362" s="77">
        <v>1553</v>
      </c>
      <c r="U1362" s="76" t="s">
        <v>35</v>
      </c>
      <c r="V1362" s="77">
        <v>1</v>
      </c>
      <c r="W1362" s="77">
        <v>9</v>
      </c>
      <c r="X1362" s="77">
        <v>75</v>
      </c>
      <c r="Y1362" s="78" t="s">
        <v>4167</v>
      </c>
      <c r="Z1362" s="72"/>
      <c r="AA1362" s="77">
        <v>1230</v>
      </c>
      <c r="AB1362" s="76" t="s">
        <v>50</v>
      </c>
      <c r="AC1362" s="77" t="s">
        <v>36</v>
      </c>
      <c r="AD1362" s="77" t="s">
        <v>36</v>
      </c>
      <c r="AE1362" s="77">
        <v>6</v>
      </c>
      <c r="AF1362" s="78" t="s">
        <v>154</v>
      </c>
      <c r="AG1362" s="72"/>
      <c r="AH1362" s="77">
        <v>4308816</v>
      </c>
      <c r="AI1362" s="76" t="s">
        <v>52</v>
      </c>
      <c r="AJ1362" s="76" t="s">
        <v>36</v>
      </c>
      <c r="AK1362" t="str">
        <f>_xlfn.CONCAT(PlayerList[[#This Row],[First Name]]," ",PlayerList[[#This Row],[Surname]])</f>
        <v>Joji Chacko Joseph</v>
      </c>
      <c r="AM1362" s="71">
        <f>PlayerList[[#This Row],[Code]]*1</f>
        <v>16264</v>
      </c>
      <c r="AN1362" s="71" t="str">
        <f>VLOOKUP(PlayerList[[#This Row],[NZCF ID]],$AP$2:$AQ$3850,2,FALSE)</f>
        <v>M</v>
      </c>
      <c r="AP1362" s="71">
        <v>22972</v>
      </c>
      <c r="AQ1362" s="71" t="s">
        <v>29</v>
      </c>
    </row>
    <row r="1363" spans="13:43" x14ac:dyDescent="0.3">
      <c r="M1363" s="75">
        <v>17056</v>
      </c>
      <c r="N1363" s="72" t="s">
        <v>573</v>
      </c>
      <c r="O1363" s="72" t="s">
        <v>1803</v>
      </c>
      <c r="P1363" s="73" t="s">
        <v>161</v>
      </c>
      <c r="Q1363" s="74">
        <v>2010</v>
      </c>
      <c r="R1363" s="73" t="s">
        <v>135</v>
      </c>
      <c r="S1363" s="72"/>
      <c r="T1363" s="77">
        <v>1337</v>
      </c>
      <c r="U1363" s="76" t="s">
        <v>35</v>
      </c>
      <c r="V1363" s="77" t="s">
        <v>36</v>
      </c>
      <c r="W1363" s="77" t="s">
        <v>36</v>
      </c>
      <c r="X1363" s="77">
        <v>56</v>
      </c>
      <c r="Y1363" s="78" t="s">
        <v>96</v>
      </c>
      <c r="Z1363" s="72"/>
      <c r="AA1363" s="77">
        <v>1323</v>
      </c>
      <c r="AB1363" s="76" t="s">
        <v>35</v>
      </c>
      <c r="AC1363" s="77" t="s">
        <v>36</v>
      </c>
      <c r="AD1363" s="77" t="s">
        <v>36</v>
      </c>
      <c r="AE1363" s="77">
        <v>63</v>
      </c>
      <c r="AF1363" s="78" t="s">
        <v>96</v>
      </c>
      <c r="AG1363" s="72"/>
      <c r="AH1363" s="77">
        <v>110033465</v>
      </c>
      <c r="AI1363" s="76" t="s">
        <v>52</v>
      </c>
      <c r="AJ1363" s="76" t="s">
        <v>36</v>
      </c>
      <c r="AK1363" t="str">
        <f>_xlfn.CONCAT(PlayerList[[#This Row],[First Name]]," ",PlayerList[[#This Row],[Surname]])</f>
        <v>Ritika Joseph</v>
      </c>
      <c r="AM1363" s="71">
        <f>PlayerList[[#This Row],[Code]]*1</f>
        <v>17056</v>
      </c>
      <c r="AN1363" s="71" t="str">
        <f>VLOOKUP(PlayerList[[#This Row],[NZCF ID]],$AP$2:$AQ$3850,2,FALSE)</f>
        <v>F</v>
      </c>
      <c r="AP1363" s="71">
        <v>16264</v>
      </c>
      <c r="AQ1363" s="71" t="s">
        <v>29</v>
      </c>
    </row>
    <row r="1364" spans="13:43" x14ac:dyDescent="0.3">
      <c r="M1364" s="75">
        <v>17420</v>
      </c>
      <c r="N1364" s="72" t="s">
        <v>573</v>
      </c>
      <c r="O1364" s="72" t="s">
        <v>1804</v>
      </c>
      <c r="P1364" s="73" t="s">
        <v>161</v>
      </c>
      <c r="Q1364" s="74">
        <v>2013</v>
      </c>
      <c r="R1364" s="73" t="s">
        <v>135</v>
      </c>
      <c r="S1364" s="72"/>
      <c r="T1364" s="77">
        <v>983</v>
      </c>
      <c r="U1364" s="76" t="s">
        <v>50</v>
      </c>
      <c r="V1364" s="77" t="s">
        <v>36</v>
      </c>
      <c r="W1364" s="77" t="s">
        <v>36</v>
      </c>
      <c r="X1364" s="77">
        <v>5</v>
      </c>
      <c r="Y1364" s="78" t="s">
        <v>105</v>
      </c>
      <c r="Z1364" s="72"/>
      <c r="AA1364" s="77">
        <v>838</v>
      </c>
      <c r="AB1364" s="76" t="s">
        <v>50</v>
      </c>
      <c r="AC1364" s="77" t="s">
        <v>36</v>
      </c>
      <c r="AD1364" s="77" t="s">
        <v>36</v>
      </c>
      <c r="AE1364" s="77">
        <v>13</v>
      </c>
      <c r="AF1364" s="78" t="s">
        <v>51</v>
      </c>
      <c r="AG1364" s="72"/>
      <c r="AH1364" s="77">
        <v>4314573</v>
      </c>
      <c r="AI1364" s="76" t="s">
        <v>52</v>
      </c>
      <c r="AJ1364" s="76" t="s">
        <v>36</v>
      </c>
      <c r="AK1364" t="str">
        <f>_xlfn.CONCAT(PlayerList[[#This Row],[First Name]]," ",PlayerList[[#This Row],[Surname]])</f>
        <v>Ritul Joseph</v>
      </c>
      <c r="AM1364" s="71">
        <f>PlayerList[[#This Row],[Code]]*1</f>
        <v>17420</v>
      </c>
      <c r="AN1364" s="71" t="str">
        <f>VLOOKUP(PlayerList[[#This Row],[NZCF ID]],$AP$2:$AQ$3850,2,FALSE)</f>
        <v>M</v>
      </c>
      <c r="AP1364" s="71">
        <v>17056</v>
      </c>
      <c r="AQ1364" s="71" t="s">
        <v>45</v>
      </c>
    </row>
    <row r="1365" spans="13:43" x14ac:dyDescent="0.3">
      <c r="M1365" s="75">
        <v>19177</v>
      </c>
      <c r="N1365" s="72" t="s">
        <v>1805</v>
      </c>
      <c r="O1365" s="72" t="s">
        <v>1806</v>
      </c>
      <c r="P1365" s="73" t="s">
        <v>33</v>
      </c>
      <c r="Q1365" s="74">
        <v>2014</v>
      </c>
      <c r="R1365" s="73" t="s">
        <v>135</v>
      </c>
      <c r="S1365" s="72"/>
      <c r="T1365" s="77" t="s">
        <v>34</v>
      </c>
      <c r="U1365" s="76" t="s">
        <v>35</v>
      </c>
      <c r="V1365" s="77" t="s">
        <v>36</v>
      </c>
      <c r="W1365" s="77" t="s">
        <v>36</v>
      </c>
      <c r="X1365" s="77" t="s">
        <v>37</v>
      </c>
      <c r="Y1365" s="78" t="s">
        <v>38</v>
      </c>
      <c r="Z1365" s="72"/>
      <c r="AA1365" s="77">
        <v>609</v>
      </c>
      <c r="AB1365" s="76" t="s">
        <v>50</v>
      </c>
      <c r="AC1365" s="77" t="s">
        <v>36</v>
      </c>
      <c r="AD1365" s="77" t="s">
        <v>36</v>
      </c>
      <c r="AE1365" s="77">
        <v>9</v>
      </c>
      <c r="AF1365" s="78" t="s">
        <v>150</v>
      </c>
      <c r="AG1365" s="72"/>
      <c r="AH1365" s="77" t="s">
        <v>69</v>
      </c>
      <c r="AI1365" s="76" t="s">
        <v>52</v>
      </c>
      <c r="AJ1365" s="76" t="s">
        <v>36</v>
      </c>
      <c r="AK1365" t="str">
        <f>_xlfn.CONCAT(PlayerList[[#This Row],[First Name]]," ",PlayerList[[#This Row],[Surname]])</f>
        <v>Riaan Joshi</v>
      </c>
      <c r="AM1365" s="71">
        <f>PlayerList[[#This Row],[Code]]*1</f>
        <v>19177</v>
      </c>
      <c r="AN1365" s="71" t="str">
        <f>VLOOKUP(PlayerList[[#This Row],[NZCF ID]],$AP$2:$AQ$3850,2,FALSE)</f>
        <v>M</v>
      </c>
      <c r="AP1365" s="71">
        <v>17420</v>
      </c>
      <c r="AQ1365" s="71" t="s">
        <v>29</v>
      </c>
    </row>
    <row r="1366" spans="13:43" x14ac:dyDescent="0.3">
      <c r="M1366" s="75">
        <v>20436</v>
      </c>
      <c r="N1366" s="72" t="s">
        <v>1807</v>
      </c>
      <c r="O1366" s="72" t="s">
        <v>1808</v>
      </c>
      <c r="P1366" s="73" t="s">
        <v>33</v>
      </c>
      <c r="Q1366" s="74">
        <v>2012</v>
      </c>
      <c r="R1366" s="73" t="s">
        <v>135</v>
      </c>
      <c r="S1366" s="72"/>
      <c r="T1366" s="77" t="s">
        <v>34</v>
      </c>
      <c r="U1366" s="76" t="s">
        <v>35</v>
      </c>
      <c r="V1366" s="77" t="s">
        <v>36</v>
      </c>
      <c r="W1366" s="77" t="s">
        <v>36</v>
      </c>
      <c r="X1366" s="77" t="s">
        <v>37</v>
      </c>
      <c r="Y1366" s="78" t="s">
        <v>38</v>
      </c>
      <c r="Z1366" s="72"/>
      <c r="AA1366" s="77">
        <v>573</v>
      </c>
      <c r="AB1366" s="76" t="s">
        <v>50</v>
      </c>
      <c r="AC1366" s="77" t="s">
        <v>36</v>
      </c>
      <c r="AD1366" s="77" t="s">
        <v>36</v>
      </c>
      <c r="AE1366" s="77">
        <v>7</v>
      </c>
      <c r="AF1366" s="78" t="s">
        <v>150</v>
      </c>
      <c r="AG1366" s="72"/>
      <c r="AH1366" s="77" t="s">
        <v>69</v>
      </c>
      <c r="AI1366" s="76" t="s">
        <v>52</v>
      </c>
      <c r="AJ1366" s="76" t="s">
        <v>36</v>
      </c>
      <c r="AK1366" t="str">
        <f>_xlfn.CONCAT(PlayerList[[#This Row],[First Name]]," ",PlayerList[[#This Row],[Surname]])</f>
        <v>Rajbir Jubbal</v>
      </c>
      <c r="AM1366" s="71">
        <f>PlayerList[[#This Row],[Code]]*1</f>
        <v>20436</v>
      </c>
      <c r="AN1366" s="71" t="str">
        <f>VLOOKUP(PlayerList[[#This Row],[NZCF ID]],$AP$2:$AQ$3850,2,FALSE)</f>
        <v>M</v>
      </c>
      <c r="AP1366" s="71">
        <v>19177</v>
      </c>
      <c r="AQ1366" s="71" t="s">
        <v>29</v>
      </c>
    </row>
    <row r="1367" spans="13:43" x14ac:dyDescent="0.3">
      <c r="M1367" s="75">
        <v>11742</v>
      </c>
      <c r="N1367" s="72" t="s">
        <v>4312</v>
      </c>
      <c r="O1367" s="72" t="s">
        <v>4313</v>
      </c>
      <c r="P1367" s="73" t="s">
        <v>442</v>
      </c>
      <c r="Q1367" s="74">
        <v>1949</v>
      </c>
      <c r="R1367" s="73" t="s">
        <v>119</v>
      </c>
      <c r="S1367" s="72"/>
      <c r="T1367" s="77">
        <v>1334</v>
      </c>
      <c r="U1367" s="76" t="s">
        <v>35</v>
      </c>
      <c r="V1367" s="77" t="s">
        <v>36</v>
      </c>
      <c r="W1367" s="77" t="s">
        <v>36</v>
      </c>
      <c r="X1367" s="77">
        <v>341</v>
      </c>
      <c r="Y1367" s="78" t="s">
        <v>673</v>
      </c>
      <c r="Z1367" s="72"/>
      <c r="AA1367" s="77">
        <v>1406</v>
      </c>
      <c r="AB1367" s="76" t="s">
        <v>35</v>
      </c>
      <c r="AC1367" s="77" t="s">
        <v>36</v>
      </c>
      <c r="AD1367" s="77" t="s">
        <v>36</v>
      </c>
      <c r="AE1367" s="77">
        <v>542</v>
      </c>
      <c r="AF1367" s="78" t="s">
        <v>530</v>
      </c>
      <c r="AG1367" s="72"/>
      <c r="AH1367" s="77">
        <v>4301757</v>
      </c>
      <c r="AI1367" s="76" t="s">
        <v>52</v>
      </c>
      <c r="AJ1367" s="76" t="s">
        <v>36</v>
      </c>
      <c r="AK1367" t="str">
        <f>_xlfn.CONCAT(PlayerList[[#This Row],[First Name]]," ",PlayerList[[#This Row],[Surname]])</f>
        <v>Gary L Judkins</v>
      </c>
      <c r="AM1367" s="71">
        <f>PlayerList[[#This Row],[Code]]*1</f>
        <v>11742</v>
      </c>
      <c r="AN1367" s="71" t="str">
        <f>VLOOKUP(PlayerList[[#This Row],[NZCF ID]],$AP$2:$AQ$3850,2,FALSE)</f>
        <v>M</v>
      </c>
      <c r="AP1367" s="71">
        <v>20436</v>
      </c>
      <c r="AQ1367" s="71" t="s">
        <v>29</v>
      </c>
    </row>
    <row r="1368" spans="13:43" x14ac:dyDescent="0.3">
      <c r="M1368" s="75">
        <v>20081</v>
      </c>
      <c r="N1368" s="72" t="s">
        <v>1810</v>
      </c>
      <c r="O1368" s="72" t="s">
        <v>1811</v>
      </c>
      <c r="P1368" s="73" t="s">
        <v>178</v>
      </c>
      <c r="Q1368" s="74">
        <v>1965</v>
      </c>
      <c r="R1368" s="73" t="s">
        <v>124</v>
      </c>
      <c r="S1368" s="72"/>
      <c r="T1368" s="77">
        <v>1270</v>
      </c>
      <c r="U1368" s="76" t="s">
        <v>50</v>
      </c>
      <c r="V1368" s="77" t="s">
        <v>36</v>
      </c>
      <c r="W1368" s="77" t="s">
        <v>36</v>
      </c>
      <c r="X1368" s="77">
        <v>13</v>
      </c>
      <c r="Y1368" s="78" t="s">
        <v>61</v>
      </c>
      <c r="Z1368" s="72"/>
      <c r="AA1368" s="77" t="s">
        <v>37</v>
      </c>
      <c r="AB1368" s="76" t="s">
        <v>35</v>
      </c>
      <c r="AC1368" s="77" t="s">
        <v>36</v>
      </c>
      <c r="AD1368" s="77" t="s">
        <v>36</v>
      </c>
      <c r="AE1368" s="77" t="s">
        <v>37</v>
      </c>
      <c r="AF1368" s="78" t="s">
        <v>38</v>
      </c>
      <c r="AG1368" s="72"/>
      <c r="AH1368" s="77" t="s">
        <v>69</v>
      </c>
      <c r="AI1368" s="76" t="s">
        <v>52</v>
      </c>
      <c r="AJ1368" s="76" t="s">
        <v>36</v>
      </c>
      <c r="AK1368" t="str">
        <f>_xlfn.CONCAT(PlayerList[[#This Row],[First Name]]," ",PlayerList[[#This Row],[Surname]])</f>
        <v>Norman Kairis</v>
      </c>
      <c r="AM1368" s="71">
        <f>PlayerList[[#This Row],[Code]]*1</f>
        <v>20081</v>
      </c>
      <c r="AN1368" s="71" t="str">
        <f>VLOOKUP(PlayerList[[#This Row],[NZCF ID]],$AP$2:$AQ$3850,2,FALSE)</f>
        <v>M</v>
      </c>
      <c r="AP1368" s="71">
        <v>11742</v>
      </c>
      <c r="AQ1368" s="71" t="s">
        <v>29</v>
      </c>
    </row>
    <row r="1369" spans="13:43" x14ac:dyDescent="0.3">
      <c r="M1369" s="75">
        <v>20875</v>
      </c>
      <c r="N1369" s="72" t="s">
        <v>1812</v>
      </c>
      <c r="O1369" s="72" t="s">
        <v>1813</v>
      </c>
      <c r="P1369" s="73" t="s">
        <v>33</v>
      </c>
      <c r="Q1369" s="74">
        <v>1988</v>
      </c>
      <c r="R1369" s="73" t="s">
        <v>35</v>
      </c>
      <c r="S1369" s="72"/>
      <c r="T1369" s="77" t="s">
        <v>34</v>
      </c>
      <c r="U1369" s="76" t="s">
        <v>35</v>
      </c>
      <c r="V1369" s="77" t="s">
        <v>36</v>
      </c>
      <c r="W1369" s="77" t="s">
        <v>36</v>
      </c>
      <c r="X1369" s="77" t="s">
        <v>37</v>
      </c>
      <c r="Y1369" s="78" t="s">
        <v>38</v>
      </c>
      <c r="Z1369" s="72"/>
      <c r="AA1369" s="77">
        <v>426</v>
      </c>
      <c r="AB1369" s="76" t="s">
        <v>50</v>
      </c>
      <c r="AC1369" s="77" t="s">
        <v>36</v>
      </c>
      <c r="AD1369" s="77" t="s">
        <v>36</v>
      </c>
      <c r="AE1369" s="77">
        <v>6</v>
      </c>
      <c r="AF1369" s="78" t="s">
        <v>60</v>
      </c>
      <c r="AG1369" s="72"/>
      <c r="AH1369" s="77">
        <v>4330935</v>
      </c>
      <c r="AI1369" s="76" t="s">
        <v>52</v>
      </c>
      <c r="AJ1369" s="76" t="s">
        <v>36</v>
      </c>
      <c r="AK1369" t="str">
        <f>_xlfn.CONCAT(PlayerList[[#This Row],[First Name]]," ",PlayerList[[#This Row],[Surname]])</f>
        <v>Lavneet Singh Kalsi</v>
      </c>
      <c r="AM1369" s="71">
        <f>PlayerList[[#This Row],[Code]]*1</f>
        <v>20875</v>
      </c>
      <c r="AN1369" s="71" t="str">
        <f>VLOOKUP(PlayerList[[#This Row],[NZCF ID]],$AP$2:$AQ$3850,2,FALSE)</f>
        <v>M</v>
      </c>
      <c r="AP1369" s="71">
        <v>20081</v>
      </c>
      <c r="AQ1369" s="71" t="s">
        <v>29</v>
      </c>
    </row>
    <row r="1370" spans="13:43" x14ac:dyDescent="0.3">
      <c r="M1370" s="75">
        <v>16770</v>
      </c>
      <c r="N1370" s="72" t="s">
        <v>1814</v>
      </c>
      <c r="O1370" s="72" t="s">
        <v>4314</v>
      </c>
      <c r="P1370" s="73" t="s">
        <v>167</v>
      </c>
      <c r="Q1370" s="74">
        <v>2007</v>
      </c>
      <c r="R1370" s="73" t="s">
        <v>135</v>
      </c>
      <c r="S1370" s="72"/>
      <c r="T1370" s="77" t="s">
        <v>34</v>
      </c>
      <c r="U1370" s="76" t="s">
        <v>35</v>
      </c>
      <c r="V1370" s="77" t="s">
        <v>36</v>
      </c>
      <c r="W1370" s="77" t="s">
        <v>36</v>
      </c>
      <c r="X1370" s="77" t="s">
        <v>37</v>
      </c>
      <c r="Y1370" s="78" t="s">
        <v>38</v>
      </c>
      <c r="Z1370" s="72"/>
      <c r="AA1370" s="77">
        <v>810</v>
      </c>
      <c r="AB1370" s="76" t="s">
        <v>35</v>
      </c>
      <c r="AC1370" s="77" t="s">
        <v>36</v>
      </c>
      <c r="AD1370" s="77" t="s">
        <v>36</v>
      </c>
      <c r="AE1370" s="77">
        <v>30</v>
      </c>
      <c r="AF1370" s="78" t="s">
        <v>673</v>
      </c>
      <c r="AG1370" s="72"/>
      <c r="AH1370" s="77" t="s">
        <v>69</v>
      </c>
      <c r="AI1370" s="76" t="s">
        <v>52</v>
      </c>
      <c r="AJ1370" s="76" t="s">
        <v>36</v>
      </c>
      <c r="AK1370" t="str">
        <f>_xlfn.CONCAT(PlayerList[[#This Row],[First Name]]," ",PlayerList[[#This Row],[Surname]])</f>
        <v>Brendon B Kamberi</v>
      </c>
      <c r="AM1370" s="71">
        <f>PlayerList[[#This Row],[Code]]*1</f>
        <v>16770</v>
      </c>
      <c r="AN1370" s="71" t="str">
        <f>VLOOKUP(PlayerList[[#This Row],[NZCF ID]],$AP$2:$AQ$3850,2,FALSE)</f>
        <v>M</v>
      </c>
      <c r="AP1370" s="71">
        <v>20875</v>
      </c>
      <c r="AQ1370" s="71" t="s">
        <v>29</v>
      </c>
    </row>
    <row r="1371" spans="13:43" x14ac:dyDescent="0.3">
      <c r="M1371" s="75">
        <v>15197</v>
      </c>
      <c r="N1371" s="72" t="s">
        <v>1814</v>
      </c>
      <c r="O1371" s="72" t="s">
        <v>529</v>
      </c>
      <c r="P1371" s="73" t="s">
        <v>167</v>
      </c>
      <c r="Q1371" s="74">
        <v>1962</v>
      </c>
      <c r="R1371" s="73" t="s">
        <v>124</v>
      </c>
      <c r="S1371" s="72"/>
      <c r="T1371" s="77">
        <v>1307</v>
      </c>
      <c r="U1371" s="76" t="s">
        <v>35</v>
      </c>
      <c r="V1371" s="77" t="s">
        <v>36</v>
      </c>
      <c r="W1371" s="77" t="s">
        <v>36</v>
      </c>
      <c r="X1371" s="77">
        <v>202</v>
      </c>
      <c r="Y1371" s="78" t="s">
        <v>90</v>
      </c>
      <c r="Z1371" s="72"/>
      <c r="AA1371" s="77">
        <v>1509</v>
      </c>
      <c r="AB1371" s="76" t="s">
        <v>35</v>
      </c>
      <c r="AC1371" s="77" t="s">
        <v>36</v>
      </c>
      <c r="AD1371" s="77" t="s">
        <v>36</v>
      </c>
      <c r="AE1371" s="77">
        <v>248</v>
      </c>
      <c r="AF1371" s="78" t="s">
        <v>105</v>
      </c>
      <c r="AG1371" s="72"/>
      <c r="AH1371" s="77">
        <v>4304594</v>
      </c>
      <c r="AI1371" s="76" t="s">
        <v>52</v>
      </c>
      <c r="AJ1371" s="76" t="s">
        <v>36</v>
      </c>
      <c r="AK1371" t="str">
        <f>_xlfn.CONCAT(PlayerList[[#This Row],[First Name]]," ",PlayerList[[#This Row],[Surname]])</f>
        <v>Paul Kamberi</v>
      </c>
      <c r="AM1371" s="71">
        <f>PlayerList[[#This Row],[Code]]*1</f>
        <v>15197</v>
      </c>
      <c r="AN1371" s="71" t="str">
        <f>VLOOKUP(PlayerList[[#This Row],[NZCF ID]],$AP$2:$AQ$3850,2,FALSE)</f>
        <v>M</v>
      </c>
      <c r="AP1371" s="71">
        <v>16770</v>
      </c>
      <c r="AQ1371" s="71" t="s">
        <v>29</v>
      </c>
    </row>
    <row r="1372" spans="13:43" x14ac:dyDescent="0.3">
      <c r="M1372" s="75">
        <v>22881</v>
      </c>
      <c r="N1372" s="72" t="s">
        <v>4315</v>
      </c>
      <c r="O1372" s="72" t="s">
        <v>1748</v>
      </c>
      <c r="P1372" s="73" t="s">
        <v>33</v>
      </c>
      <c r="Q1372" s="74">
        <v>2015</v>
      </c>
      <c r="R1372" s="73" t="s">
        <v>135</v>
      </c>
      <c r="S1372" s="72"/>
      <c r="T1372" s="77" t="s">
        <v>34</v>
      </c>
      <c r="U1372" s="76" t="s">
        <v>35</v>
      </c>
      <c r="V1372" s="77" t="s">
        <v>36</v>
      </c>
      <c r="W1372" s="77" t="s">
        <v>36</v>
      </c>
      <c r="X1372" s="77" t="s">
        <v>37</v>
      </c>
      <c r="Y1372" s="78" t="s">
        <v>38</v>
      </c>
      <c r="Z1372" s="72"/>
      <c r="AA1372" s="77">
        <v>599</v>
      </c>
      <c r="AB1372" s="76" t="s">
        <v>50</v>
      </c>
      <c r="AC1372" s="77">
        <v>1</v>
      </c>
      <c r="AD1372" s="77">
        <v>4</v>
      </c>
      <c r="AE1372" s="77">
        <v>4</v>
      </c>
      <c r="AF1372" s="78" t="s">
        <v>4167</v>
      </c>
      <c r="AG1372" s="72"/>
      <c r="AH1372" s="77" t="s">
        <v>69</v>
      </c>
      <c r="AI1372" s="76" t="s">
        <v>52</v>
      </c>
      <c r="AJ1372" s="76" t="s">
        <v>36</v>
      </c>
      <c r="AK1372" t="str">
        <f>_xlfn.CONCAT(PlayerList[[#This Row],[First Name]]," ",PlayerList[[#This Row],[Surname]])</f>
        <v>Kevin Kaminsiki</v>
      </c>
      <c r="AM1372" s="71">
        <f>PlayerList[[#This Row],[Code]]*1</f>
        <v>22881</v>
      </c>
      <c r="AN1372" s="71" t="str">
        <f>VLOOKUP(PlayerList[[#This Row],[NZCF ID]],$AP$2:$AQ$3850,2,FALSE)</f>
        <v>M</v>
      </c>
      <c r="AP1372" s="71">
        <v>15197</v>
      </c>
      <c r="AQ1372" s="71" t="s">
        <v>29</v>
      </c>
    </row>
    <row r="1373" spans="13:43" x14ac:dyDescent="0.3">
      <c r="M1373" s="75">
        <v>17398</v>
      </c>
      <c r="N1373" s="72" t="s">
        <v>1815</v>
      </c>
      <c r="O1373" s="72" t="s">
        <v>529</v>
      </c>
      <c r="P1373" s="73" t="s">
        <v>74</v>
      </c>
      <c r="Q1373" s="74">
        <v>1954</v>
      </c>
      <c r="R1373" s="73" t="s">
        <v>119</v>
      </c>
      <c r="S1373" s="72"/>
      <c r="T1373" s="77">
        <v>709</v>
      </c>
      <c r="U1373" s="76" t="s">
        <v>35</v>
      </c>
      <c r="V1373" s="77">
        <v>2</v>
      </c>
      <c r="W1373" s="77">
        <v>14</v>
      </c>
      <c r="X1373" s="77">
        <v>80</v>
      </c>
      <c r="Y1373" s="78" t="s">
        <v>4167</v>
      </c>
      <c r="Z1373" s="72"/>
      <c r="AA1373" s="77">
        <v>607</v>
      </c>
      <c r="AB1373" s="76" t="s">
        <v>50</v>
      </c>
      <c r="AC1373" s="77" t="s">
        <v>36</v>
      </c>
      <c r="AD1373" s="77" t="s">
        <v>36</v>
      </c>
      <c r="AE1373" s="77">
        <v>8</v>
      </c>
      <c r="AF1373" s="78" t="s">
        <v>105</v>
      </c>
      <c r="AG1373" s="72"/>
      <c r="AH1373" s="77">
        <v>4313399</v>
      </c>
      <c r="AI1373" s="76" t="s">
        <v>52</v>
      </c>
      <c r="AJ1373" s="76" t="s">
        <v>36</v>
      </c>
      <c r="AK1373" t="str">
        <f>_xlfn.CONCAT(PlayerList[[#This Row],[First Name]]," ",PlayerList[[#This Row],[Surname]])</f>
        <v>Paul Kane</v>
      </c>
      <c r="AM1373" s="71">
        <f>PlayerList[[#This Row],[Code]]*1</f>
        <v>17398</v>
      </c>
      <c r="AN1373" s="71" t="str">
        <f>VLOOKUP(PlayerList[[#This Row],[NZCF ID]],$AP$2:$AQ$3850,2,FALSE)</f>
        <v>M</v>
      </c>
      <c r="AP1373" s="71">
        <v>22881</v>
      </c>
      <c r="AQ1373" s="71" t="s">
        <v>29</v>
      </c>
    </row>
    <row r="1374" spans="13:43" x14ac:dyDescent="0.3">
      <c r="M1374" s="75">
        <v>16926</v>
      </c>
      <c r="N1374" s="72" t="s">
        <v>1816</v>
      </c>
      <c r="O1374" s="72" t="s">
        <v>582</v>
      </c>
      <c r="P1374" s="73" t="s">
        <v>74</v>
      </c>
      <c r="Q1374" s="74">
        <v>2010</v>
      </c>
      <c r="R1374" s="73" t="s">
        <v>135</v>
      </c>
      <c r="S1374" s="72"/>
      <c r="T1374" s="77">
        <v>934</v>
      </c>
      <c r="U1374" s="76" t="s">
        <v>35</v>
      </c>
      <c r="V1374" s="77" t="s">
        <v>36</v>
      </c>
      <c r="W1374" s="77" t="s">
        <v>36</v>
      </c>
      <c r="X1374" s="77">
        <v>29</v>
      </c>
      <c r="Y1374" s="78" t="s">
        <v>105</v>
      </c>
      <c r="Z1374" s="72"/>
      <c r="AA1374" s="77">
        <v>801</v>
      </c>
      <c r="AB1374" s="76" t="s">
        <v>35</v>
      </c>
      <c r="AC1374" s="77" t="s">
        <v>36</v>
      </c>
      <c r="AD1374" s="77" t="s">
        <v>36</v>
      </c>
      <c r="AE1374" s="77">
        <v>35</v>
      </c>
      <c r="AF1374" s="78" t="s">
        <v>673</v>
      </c>
      <c r="AG1374" s="72"/>
      <c r="AH1374" s="77">
        <v>4312015</v>
      </c>
      <c r="AI1374" s="76" t="s">
        <v>52</v>
      </c>
      <c r="AJ1374" s="76" t="s">
        <v>36</v>
      </c>
      <c r="AK1374" t="str">
        <f>_xlfn.CONCAT(PlayerList[[#This Row],[First Name]]," ",PlayerList[[#This Row],[Surname]])</f>
        <v>Bryan Kang</v>
      </c>
      <c r="AM1374" s="71">
        <f>PlayerList[[#This Row],[Code]]*1</f>
        <v>16926</v>
      </c>
      <c r="AN1374" s="71" t="str">
        <f>VLOOKUP(PlayerList[[#This Row],[NZCF ID]],$AP$2:$AQ$3850,2,FALSE)</f>
        <v>M</v>
      </c>
      <c r="AP1374" s="71">
        <v>17398</v>
      </c>
      <c r="AQ1374" s="71" t="s">
        <v>29</v>
      </c>
    </row>
    <row r="1375" spans="13:43" x14ac:dyDescent="0.3">
      <c r="M1375" s="75">
        <v>16287</v>
      </c>
      <c r="N1375" s="72" t="s">
        <v>1816</v>
      </c>
      <c r="O1375" s="72" t="s">
        <v>1817</v>
      </c>
      <c r="P1375" s="73" t="s">
        <v>83</v>
      </c>
      <c r="Q1375" s="74">
        <v>2002</v>
      </c>
      <c r="R1375" s="73" t="s">
        <v>35</v>
      </c>
      <c r="S1375" s="72"/>
      <c r="T1375" s="77">
        <v>1668</v>
      </c>
      <c r="U1375" s="76" t="s">
        <v>50</v>
      </c>
      <c r="V1375" s="77" t="s">
        <v>36</v>
      </c>
      <c r="W1375" s="77" t="s">
        <v>36</v>
      </c>
      <c r="X1375" s="77">
        <v>11</v>
      </c>
      <c r="Y1375" s="78" t="s">
        <v>61</v>
      </c>
      <c r="Z1375" s="72"/>
      <c r="AA1375" s="77">
        <v>1547</v>
      </c>
      <c r="AB1375" s="76" t="s">
        <v>50</v>
      </c>
      <c r="AC1375" s="77" t="s">
        <v>36</v>
      </c>
      <c r="AD1375" s="77" t="s">
        <v>36</v>
      </c>
      <c r="AE1375" s="77">
        <v>6</v>
      </c>
      <c r="AF1375" s="78" t="s">
        <v>61</v>
      </c>
      <c r="AG1375" s="72"/>
      <c r="AH1375" s="77">
        <v>4307631</v>
      </c>
      <c r="AI1375" s="76" t="s">
        <v>52</v>
      </c>
      <c r="AJ1375" s="76" t="s">
        <v>36</v>
      </c>
      <c r="AK1375" t="str">
        <f>_xlfn.CONCAT(PlayerList[[#This Row],[First Name]]," ",PlayerList[[#This Row],[Surname]])</f>
        <v>Eushin Kang</v>
      </c>
      <c r="AM1375" s="71">
        <f>PlayerList[[#This Row],[Code]]*1</f>
        <v>16287</v>
      </c>
      <c r="AN1375" s="71" t="str">
        <f>VLOOKUP(PlayerList[[#This Row],[NZCF ID]],$AP$2:$AQ$3850,2,FALSE)</f>
        <v>M</v>
      </c>
      <c r="AP1375" s="71">
        <v>16926</v>
      </c>
      <c r="AQ1375" s="71" t="s">
        <v>29</v>
      </c>
    </row>
    <row r="1376" spans="13:43" x14ac:dyDescent="0.3">
      <c r="M1376" s="75">
        <v>21163</v>
      </c>
      <c r="N1376" s="72" t="s">
        <v>1816</v>
      </c>
      <c r="O1376" s="72" t="s">
        <v>289</v>
      </c>
      <c r="P1376" s="73" t="s">
        <v>161</v>
      </c>
      <c r="Q1376" s="74">
        <v>2016</v>
      </c>
      <c r="R1376" s="73" t="s">
        <v>135</v>
      </c>
      <c r="S1376" s="72"/>
      <c r="T1376" s="77">
        <v>563</v>
      </c>
      <c r="U1376" s="76" t="s">
        <v>50</v>
      </c>
      <c r="V1376" s="77" t="s">
        <v>36</v>
      </c>
      <c r="W1376" s="77" t="s">
        <v>36</v>
      </c>
      <c r="X1376" s="77">
        <v>4</v>
      </c>
      <c r="Y1376" s="78" t="s">
        <v>84</v>
      </c>
      <c r="Z1376" s="72"/>
      <c r="AA1376" s="77" t="s">
        <v>37</v>
      </c>
      <c r="AB1376" s="76" t="s">
        <v>35</v>
      </c>
      <c r="AC1376" s="77" t="s">
        <v>36</v>
      </c>
      <c r="AD1376" s="77" t="s">
        <v>36</v>
      </c>
      <c r="AE1376" s="77" t="s">
        <v>37</v>
      </c>
      <c r="AF1376" s="78" t="s">
        <v>38</v>
      </c>
      <c r="AG1376" s="72"/>
      <c r="AH1376" s="77" t="s">
        <v>69</v>
      </c>
      <c r="AI1376" s="76" t="s">
        <v>52</v>
      </c>
      <c r="AJ1376" s="76" t="s">
        <v>36</v>
      </c>
      <c r="AK1376" t="str">
        <f>_xlfn.CONCAT(PlayerList[[#This Row],[First Name]]," ",PlayerList[[#This Row],[Surname]])</f>
        <v>Mason Kang</v>
      </c>
      <c r="AM1376" s="71">
        <f>PlayerList[[#This Row],[Code]]*1</f>
        <v>21163</v>
      </c>
      <c r="AN1376" s="71" t="str">
        <f>VLOOKUP(PlayerList[[#This Row],[NZCF ID]],$AP$2:$AQ$3850,2,FALSE)</f>
        <v>M</v>
      </c>
      <c r="AP1376" s="71">
        <v>16287</v>
      </c>
      <c r="AQ1376" s="71" t="s">
        <v>29</v>
      </c>
    </row>
    <row r="1377" spans="13:43" x14ac:dyDescent="0.3">
      <c r="M1377" s="75">
        <v>17043</v>
      </c>
      <c r="N1377" s="72" t="s">
        <v>1816</v>
      </c>
      <c r="O1377" s="72" t="s">
        <v>256</v>
      </c>
      <c r="P1377" s="73" t="s">
        <v>354</v>
      </c>
      <c r="Q1377" s="74">
        <v>2006</v>
      </c>
      <c r="R1377" s="73" t="s">
        <v>135</v>
      </c>
      <c r="S1377" s="72"/>
      <c r="T1377" s="77">
        <v>906</v>
      </c>
      <c r="U1377" s="76" t="s">
        <v>50</v>
      </c>
      <c r="V1377" s="77" t="s">
        <v>36</v>
      </c>
      <c r="W1377" s="77" t="s">
        <v>36</v>
      </c>
      <c r="X1377" s="77">
        <v>8</v>
      </c>
      <c r="Y1377" s="78" t="s">
        <v>209</v>
      </c>
      <c r="Z1377" s="72"/>
      <c r="AA1377" s="77" t="s">
        <v>37</v>
      </c>
      <c r="AB1377" s="76" t="s">
        <v>35</v>
      </c>
      <c r="AC1377" s="77" t="s">
        <v>36</v>
      </c>
      <c r="AD1377" s="77" t="s">
        <v>36</v>
      </c>
      <c r="AE1377" s="77" t="s">
        <v>37</v>
      </c>
      <c r="AF1377" s="78" t="s">
        <v>38</v>
      </c>
      <c r="AG1377" s="72"/>
      <c r="AH1377" s="77">
        <v>4310993</v>
      </c>
      <c r="AI1377" s="76" t="s">
        <v>52</v>
      </c>
      <c r="AJ1377" s="76" t="s">
        <v>36</v>
      </c>
      <c r="AK1377" t="str">
        <f>_xlfn.CONCAT(PlayerList[[#This Row],[First Name]]," ",PlayerList[[#This Row],[Surname]])</f>
        <v>Thomas Kang</v>
      </c>
      <c r="AM1377" s="71">
        <f>PlayerList[[#This Row],[Code]]*1</f>
        <v>17043</v>
      </c>
      <c r="AN1377" s="71" t="str">
        <f>VLOOKUP(PlayerList[[#This Row],[NZCF ID]],$AP$2:$AQ$3850,2,FALSE)</f>
        <v>M</v>
      </c>
      <c r="AP1377" s="71">
        <v>21163</v>
      </c>
      <c r="AQ1377" s="71" t="s">
        <v>29</v>
      </c>
    </row>
    <row r="1378" spans="13:43" x14ac:dyDescent="0.3">
      <c r="M1378" s="75">
        <v>19473</v>
      </c>
      <c r="N1378" s="72" t="s">
        <v>1818</v>
      </c>
      <c r="O1378" s="72" t="s">
        <v>1819</v>
      </c>
      <c r="P1378" s="73" t="s">
        <v>335</v>
      </c>
      <c r="Q1378" s="74">
        <v>2014</v>
      </c>
      <c r="R1378" s="73" t="s">
        <v>135</v>
      </c>
      <c r="S1378" s="72"/>
      <c r="T1378" s="77">
        <v>1271</v>
      </c>
      <c r="U1378" s="76" t="s">
        <v>35</v>
      </c>
      <c r="V1378" s="77">
        <v>2</v>
      </c>
      <c r="W1378" s="77">
        <v>9</v>
      </c>
      <c r="X1378" s="77">
        <v>55</v>
      </c>
      <c r="Y1378" s="78" t="s">
        <v>4167</v>
      </c>
      <c r="Z1378" s="72"/>
      <c r="AA1378" s="77">
        <v>1268</v>
      </c>
      <c r="AB1378" s="76" t="s">
        <v>35</v>
      </c>
      <c r="AC1378" s="77">
        <v>3</v>
      </c>
      <c r="AD1378" s="77">
        <v>17</v>
      </c>
      <c r="AE1378" s="77">
        <v>76</v>
      </c>
      <c r="AF1378" s="78" t="s">
        <v>4167</v>
      </c>
      <c r="AG1378" s="72"/>
      <c r="AH1378" s="77">
        <v>4323980</v>
      </c>
      <c r="AI1378" s="76" t="s">
        <v>52</v>
      </c>
      <c r="AJ1378" s="76" t="s">
        <v>36</v>
      </c>
      <c r="AK1378" t="str">
        <f>_xlfn.CONCAT(PlayerList[[#This Row],[First Name]]," ",PlayerList[[#This Row],[Surname]])</f>
        <v>Vidhur Kannan</v>
      </c>
      <c r="AM1378" s="71">
        <f>PlayerList[[#This Row],[Code]]*1</f>
        <v>19473</v>
      </c>
      <c r="AN1378" s="71" t="str">
        <f>VLOOKUP(PlayerList[[#This Row],[NZCF ID]],$AP$2:$AQ$3850,2,FALSE)</f>
        <v>M</v>
      </c>
      <c r="AP1378" s="71">
        <v>17043</v>
      </c>
      <c r="AQ1378" s="71" t="s">
        <v>29</v>
      </c>
    </row>
    <row r="1379" spans="13:43" x14ac:dyDescent="0.3">
      <c r="M1379" s="75">
        <v>18550</v>
      </c>
      <c r="N1379" s="72" t="s">
        <v>1820</v>
      </c>
      <c r="O1379" s="72" t="s">
        <v>1821</v>
      </c>
      <c r="P1379" s="73" t="s">
        <v>49</v>
      </c>
      <c r="Q1379" s="74">
        <v>2006</v>
      </c>
      <c r="R1379" s="73" t="s">
        <v>135</v>
      </c>
      <c r="S1379" s="72"/>
      <c r="T1379" s="77" t="s">
        <v>34</v>
      </c>
      <c r="U1379" s="76" t="s">
        <v>35</v>
      </c>
      <c r="V1379" s="77" t="s">
        <v>36</v>
      </c>
      <c r="W1379" s="77" t="s">
        <v>36</v>
      </c>
      <c r="X1379" s="77" t="s">
        <v>37</v>
      </c>
      <c r="Y1379" s="78" t="s">
        <v>38</v>
      </c>
      <c r="Z1379" s="72"/>
      <c r="AA1379" s="77">
        <v>1288</v>
      </c>
      <c r="AB1379" s="76" t="s">
        <v>50</v>
      </c>
      <c r="AC1379" s="77" t="s">
        <v>36</v>
      </c>
      <c r="AD1379" s="77" t="s">
        <v>36</v>
      </c>
      <c r="AE1379" s="77">
        <v>6</v>
      </c>
      <c r="AF1379" s="78" t="s">
        <v>51</v>
      </c>
      <c r="AG1379" s="72"/>
      <c r="AH1379" s="77" t="s">
        <v>69</v>
      </c>
      <c r="AI1379" s="76" t="s">
        <v>52</v>
      </c>
      <c r="AJ1379" s="76" t="s">
        <v>36</v>
      </c>
      <c r="AK1379" t="str">
        <f>_xlfn.CONCAT(PlayerList[[#This Row],[First Name]]," ",PlayerList[[#This Row],[Surname]])</f>
        <v>Tapas Kant</v>
      </c>
      <c r="AM1379" s="71">
        <f>PlayerList[[#This Row],[Code]]*1</f>
        <v>18550</v>
      </c>
      <c r="AN1379" s="71" t="str">
        <f>VLOOKUP(PlayerList[[#This Row],[NZCF ID]],$AP$2:$AQ$3850,2,FALSE)</f>
        <v>M</v>
      </c>
      <c r="AP1379" s="71">
        <v>19473</v>
      </c>
      <c r="AQ1379" s="71" t="s">
        <v>29</v>
      </c>
    </row>
    <row r="1380" spans="13:43" x14ac:dyDescent="0.3">
      <c r="M1380" s="75">
        <v>20326</v>
      </c>
      <c r="N1380" s="72" t="s">
        <v>1822</v>
      </c>
      <c r="O1380" s="72" t="s">
        <v>1823</v>
      </c>
      <c r="P1380" s="73" t="s">
        <v>33</v>
      </c>
      <c r="Q1380" s="74">
        <v>2015</v>
      </c>
      <c r="R1380" s="73" t="s">
        <v>135</v>
      </c>
      <c r="S1380" s="72"/>
      <c r="T1380" s="77" t="s">
        <v>34</v>
      </c>
      <c r="U1380" s="76" t="s">
        <v>35</v>
      </c>
      <c r="V1380" s="77" t="s">
        <v>36</v>
      </c>
      <c r="W1380" s="77" t="s">
        <v>36</v>
      </c>
      <c r="X1380" s="77" t="s">
        <v>37</v>
      </c>
      <c r="Y1380" s="78" t="s">
        <v>38</v>
      </c>
      <c r="Z1380" s="72"/>
      <c r="AA1380" s="77">
        <v>1107</v>
      </c>
      <c r="AB1380" s="76" t="s">
        <v>50</v>
      </c>
      <c r="AC1380" s="77" t="s">
        <v>36</v>
      </c>
      <c r="AD1380" s="77" t="s">
        <v>36</v>
      </c>
      <c r="AE1380" s="77">
        <v>6</v>
      </c>
      <c r="AF1380" s="78" t="s">
        <v>150</v>
      </c>
      <c r="AG1380" s="72"/>
      <c r="AH1380" s="77">
        <v>4328302</v>
      </c>
      <c r="AI1380" s="76" t="s">
        <v>52</v>
      </c>
      <c r="AJ1380" s="76" t="s">
        <v>36</v>
      </c>
      <c r="AK1380" t="str">
        <f>_xlfn.CONCAT(PlayerList[[#This Row],[First Name]]," ",PlayerList[[#This Row],[Surname]])</f>
        <v>Ishan Kanukurti</v>
      </c>
      <c r="AM1380" s="71">
        <f>PlayerList[[#This Row],[Code]]*1</f>
        <v>20326</v>
      </c>
      <c r="AN1380" s="71" t="str">
        <f>VLOOKUP(PlayerList[[#This Row],[NZCF ID]],$AP$2:$AQ$3850,2,FALSE)</f>
        <v>M</v>
      </c>
      <c r="AP1380" s="71">
        <v>18550</v>
      </c>
      <c r="AQ1380" s="71" t="s">
        <v>29</v>
      </c>
    </row>
    <row r="1381" spans="13:43" x14ac:dyDescent="0.3">
      <c r="M1381" s="75">
        <v>20175</v>
      </c>
      <c r="N1381" s="72" t="s">
        <v>1824</v>
      </c>
      <c r="O1381" s="72" t="s">
        <v>1825</v>
      </c>
      <c r="P1381" s="73" t="s">
        <v>3204</v>
      </c>
      <c r="Q1381" s="74">
        <v>1950</v>
      </c>
      <c r="R1381" s="73" t="s">
        <v>119</v>
      </c>
      <c r="S1381" s="72"/>
      <c r="T1381" s="77">
        <v>1289</v>
      </c>
      <c r="U1381" s="76" t="s">
        <v>50</v>
      </c>
      <c r="V1381" s="77">
        <v>1</v>
      </c>
      <c r="W1381" s="77">
        <v>5</v>
      </c>
      <c r="X1381" s="77">
        <v>5</v>
      </c>
      <c r="Y1381" s="78" t="s">
        <v>4167</v>
      </c>
      <c r="Z1381" s="72"/>
      <c r="AA1381" s="77">
        <v>1280</v>
      </c>
      <c r="AB1381" s="76" t="s">
        <v>50</v>
      </c>
      <c r="AC1381" s="77" t="s">
        <v>36</v>
      </c>
      <c r="AD1381" s="77" t="s">
        <v>36</v>
      </c>
      <c r="AE1381" s="77">
        <v>5</v>
      </c>
      <c r="AF1381" s="78" t="s">
        <v>75</v>
      </c>
      <c r="AG1381" s="72"/>
      <c r="AH1381" s="77" t="s">
        <v>69</v>
      </c>
      <c r="AI1381" s="76" t="s">
        <v>52</v>
      </c>
      <c r="AJ1381" s="76" t="s">
        <v>36</v>
      </c>
      <c r="AK1381" t="str">
        <f>_xlfn.CONCAT(PlayerList[[#This Row],[First Name]]," ",PlayerList[[#This Row],[Surname]])</f>
        <v>Suri Kapila</v>
      </c>
      <c r="AM1381" s="71">
        <f>PlayerList[[#This Row],[Code]]*1</f>
        <v>20175</v>
      </c>
      <c r="AN1381" s="71" t="str">
        <f>VLOOKUP(PlayerList[[#This Row],[NZCF ID]],$AP$2:$AQ$3850,2,FALSE)</f>
        <v>M</v>
      </c>
      <c r="AP1381" s="71">
        <v>20326</v>
      </c>
      <c r="AQ1381" s="71" t="s">
        <v>29</v>
      </c>
    </row>
    <row r="1382" spans="13:43" x14ac:dyDescent="0.3">
      <c r="M1382" s="75">
        <v>22731</v>
      </c>
      <c r="N1382" s="72" t="s">
        <v>1826</v>
      </c>
      <c r="O1382" s="72" t="s">
        <v>1827</v>
      </c>
      <c r="P1382" s="73" t="s">
        <v>33</v>
      </c>
      <c r="Q1382" s="74">
        <v>2014</v>
      </c>
      <c r="R1382" s="73" t="s">
        <v>135</v>
      </c>
      <c r="S1382" s="72"/>
      <c r="T1382" s="77" t="s">
        <v>34</v>
      </c>
      <c r="U1382" s="76" t="s">
        <v>35</v>
      </c>
      <c r="V1382" s="77" t="s">
        <v>36</v>
      </c>
      <c r="W1382" s="77" t="s">
        <v>36</v>
      </c>
      <c r="X1382" s="77" t="s">
        <v>37</v>
      </c>
      <c r="Y1382" s="78" t="s">
        <v>38</v>
      </c>
      <c r="Z1382" s="72"/>
      <c r="AA1382" s="77">
        <v>403</v>
      </c>
      <c r="AB1382" s="76" t="s">
        <v>50</v>
      </c>
      <c r="AC1382" s="77" t="s">
        <v>36</v>
      </c>
      <c r="AD1382" s="77" t="s">
        <v>36</v>
      </c>
      <c r="AE1382" s="77">
        <v>6</v>
      </c>
      <c r="AF1382" s="78" t="s">
        <v>84</v>
      </c>
      <c r="AG1382" s="72"/>
      <c r="AH1382" s="77" t="s">
        <v>69</v>
      </c>
      <c r="AI1382" s="76" t="s">
        <v>52</v>
      </c>
      <c r="AJ1382" s="76" t="s">
        <v>36</v>
      </c>
      <c r="AK1382" t="str">
        <f>_xlfn.CONCAT(PlayerList[[#This Row],[First Name]]," ",PlayerList[[#This Row],[Surname]])</f>
        <v>Rocco Kapita</v>
      </c>
      <c r="AM1382" s="71">
        <f>PlayerList[[#This Row],[Code]]*1</f>
        <v>22731</v>
      </c>
      <c r="AN1382" s="71" t="str">
        <f>VLOOKUP(PlayerList[[#This Row],[NZCF ID]],$AP$2:$AQ$3850,2,FALSE)</f>
        <v>M</v>
      </c>
      <c r="AP1382" s="71">
        <v>20175</v>
      </c>
      <c r="AQ1382" s="71" t="s">
        <v>29</v>
      </c>
    </row>
    <row r="1383" spans="13:43" x14ac:dyDescent="0.3">
      <c r="M1383" s="75">
        <v>21042</v>
      </c>
      <c r="N1383" s="72" t="s">
        <v>1828</v>
      </c>
      <c r="O1383" s="72" t="s">
        <v>1829</v>
      </c>
      <c r="P1383" s="73" t="s">
        <v>33</v>
      </c>
      <c r="Q1383" s="74">
        <v>2016</v>
      </c>
      <c r="R1383" s="73" t="s">
        <v>135</v>
      </c>
      <c r="S1383" s="72"/>
      <c r="T1383" s="77" t="s">
        <v>34</v>
      </c>
      <c r="U1383" s="76" t="s">
        <v>35</v>
      </c>
      <c r="V1383" s="77" t="s">
        <v>36</v>
      </c>
      <c r="W1383" s="77" t="s">
        <v>36</v>
      </c>
      <c r="X1383" s="77" t="s">
        <v>37</v>
      </c>
      <c r="Y1383" s="78" t="s">
        <v>38</v>
      </c>
      <c r="Z1383" s="72"/>
      <c r="AA1383" s="77">
        <v>435</v>
      </c>
      <c r="AB1383" s="76" t="s">
        <v>50</v>
      </c>
      <c r="AC1383" s="77">
        <v>1</v>
      </c>
      <c r="AD1383" s="77">
        <v>6</v>
      </c>
      <c r="AE1383" s="77">
        <v>18</v>
      </c>
      <c r="AF1383" s="78" t="s">
        <v>4167</v>
      </c>
      <c r="AG1383" s="72"/>
      <c r="AH1383" s="77" t="s">
        <v>69</v>
      </c>
      <c r="AI1383" s="76" t="s">
        <v>52</v>
      </c>
      <c r="AJ1383" s="76" t="s">
        <v>36</v>
      </c>
      <c r="AK1383" t="str">
        <f>_xlfn.CONCAT(PlayerList[[#This Row],[First Name]]," ",PlayerList[[#This Row],[Surname]])</f>
        <v>Griffin B Karich</v>
      </c>
      <c r="AM1383" s="71">
        <f>PlayerList[[#This Row],[Code]]*1</f>
        <v>21042</v>
      </c>
      <c r="AN1383" s="71" t="str">
        <f>VLOOKUP(PlayerList[[#This Row],[NZCF ID]],$AP$2:$AQ$3850,2,FALSE)</f>
        <v>M</v>
      </c>
      <c r="AP1383" s="71">
        <v>22731</v>
      </c>
      <c r="AQ1383" s="71" t="s">
        <v>29</v>
      </c>
    </row>
    <row r="1384" spans="13:43" x14ac:dyDescent="0.3">
      <c r="M1384" s="75">
        <v>18807</v>
      </c>
      <c r="N1384" s="72" t="s">
        <v>1830</v>
      </c>
      <c r="O1384" s="72" t="s">
        <v>1102</v>
      </c>
      <c r="P1384" s="73" t="s">
        <v>167</v>
      </c>
      <c r="Q1384" s="74">
        <v>1978</v>
      </c>
      <c r="R1384" s="73" t="s">
        <v>35</v>
      </c>
      <c r="S1384" s="72"/>
      <c r="T1384" s="77">
        <v>1293</v>
      </c>
      <c r="U1384" s="76" t="s">
        <v>50</v>
      </c>
      <c r="V1384" s="77" t="s">
        <v>36</v>
      </c>
      <c r="W1384" s="77" t="s">
        <v>36</v>
      </c>
      <c r="X1384" s="77">
        <v>9</v>
      </c>
      <c r="Y1384" s="78" t="s">
        <v>154</v>
      </c>
      <c r="Z1384" s="72"/>
      <c r="AA1384" s="77">
        <v>1379</v>
      </c>
      <c r="AB1384" s="76" t="s">
        <v>50</v>
      </c>
      <c r="AC1384" s="77" t="s">
        <v>36</v>
      </c>
      <c r="AD1384" s="77" t="s">
        <v>36</v>
      </c>
      <c r="AE1384" s="77">
        <v>8</v>
      </c>
      <c r="AF1384" s="78" t="s">
        <v>154</v>
      </c>
      <c r="AG1384" s="72"/>
      <c r="AH1384" s="77">
        <v>4321472</v>
      </c>
      <c r="AI1384" s="76" t="s">
        <v>52</v>
      </c>
      <c r="AJ1384" s="76" t="s">
        <v>36</v>
      </c>
      <c r="AK1384" t="str">
        <f>_xlfn.CONCAT(PlayerList[[#This Row],[First Name]]," ",PlayerList[[#This Row],[Surname]])</f>
        <v>Martin Karlsson</v>
      </c>
      <c r="AM1384" s="71">
        <f>PlayerList[[#This Row],[Code]]*1</f>
        <v>18807</v>
      </c>
      <c r="AN1384" s="71" t="str">
        <f>VLOOKUP(PlayerList[[#This Row],[NZCF ID]],$AP$2:$AQ$3850,2,FALSE)</f>
        <v>M</v>
      </c>
      <c r="AP1384" s="71">
        <v>21042</v>
      </c>
      <c r="AQ1384" s="71" t="s">
        <v>29</v>
      </c>
    </row>
    <row r="1385" spans="13:43" x14ac:dyDescent="0.3">
      <c r="M1385" s="75">
        <v>18785</v>
      </c>
      <c r="N1385" s="72" t="s">
        <v>1831</v>
      </c>
      <c r="O1385" s="72" t="s">
        <v>1832</v>
      </c>
      <c r="P1385" s="73" t="s">
        <v>33</v>
      </c>
      <c r="Q1385" s="74">
        <v>2013</v>
      </c>
      <c r="R1385" s="73" t="s">
        <v>135</v>
      </c>
      <c r="S1385" s="72"/>
      <c r="T1385" s="77" t="s">
        <v>34</v>
      </c>
      <c r="U1385" s="76" t="s">
        <v>35</v>
      </c>
      <c r="V1385" s="77" t="s">
        <v>36</v>
      </c>
      <c r="W1385" s="77" t="s">
        <v>36</v>
      </c>
      <c r="X1385" s="77" t="s">
        <v>37</v>
      </c>
      <c r="Y1385" s="78" t="s">
        <v>38</v>
      </c>
      <c r="Z1385" s="72"/>
      <c r="AA1385" s="77">
        <v>395</v>
      </c>
      <c r="AB1385" s="76" t="s">
        <v>35</v>
      </c>
      <c r="AC1385" s="77" t="s">
        <v>36</v>
      </c>
      <c r="AD1385" s="77" t="s">
        <v>36</v>
      </c>
      <c r="AE1385" s="77">
        <v>24</v>
      </c>
      <c r="AF1385" s="78" t="s">
        <v>154</v>
      </c>
      <c r="AG1385" s="72"/>
      <c r="AH1385" s="77">
        <v>4321448</v>
      </c>
      <c r="AI1385" s="76" t="s">
        <v>52</v>
      </c>
      <c r="AJ1385" s="76" t="s">
        <v>36</v>
      </c>
      <c r="AK1385" t="str">
        <f>_xlfn.CONCAT(PlayerList[[#This Row],[First Name]]," ",PlayerList[[#This Row],[Surname]])</f>
        <v>Pranathi Karre</v>
      </c>
      <c r="AM1385" s="71">
        <f>PlayerList[[#This Row],[Code]]*1</f>
        <v>18785</v>
      </c>
      <c r="AN1385" s="71" t="str">
        <f>VLOOKUP(PlayerList[[#This Row],[NZCF ID]],$AP$2:$AQ$3850,2,FALSE)</f>
        <v>F</v>
      </c>
      <c r="AP1385" s="71">
        <v>18807</v>
      </c>
      <c r="AQ1385" s="71" t="s">
        <v>29</v>
      </c>
    </row>
    <row r="1386" spans="13:43" x14ac:dyDescent="0.3">
      <c r="M1386" s="75">
        <v>20463</v>
      </c>
      <c r="N1386" s="72" t="s">
        <v>1833</v>
      </c>
      <c r="O1386" s="72" t="s">
        <v>1834</v>
      </c>
      <c r="P1386" s="73" t="s">
        <v>33</v>
      </c>
      <c r="Q1386" s="74">
        <v>2012</v>
      </c>
      <c r="R1386" s="73" t="s">
        <v>135</v>
      </c>
      <c r="S1386" s="72"/>
      <c r="T1386" s="77" t="s">
        <v>34</v>
      </c>
      <c r="U1386" s="76" t="s">
        <v>35</v>
      </c>
      <c r="V1386" s="77" t="s">
        <v>36</v>
      </c>
      <c r="W1386" s="77" t="s">
        <v>36</v>
      </c>
      <c r="X1386" s="77" t="s">
        <v>37</v>
      </c>
      <c r="Y1386" s="78" t="s">
        <v>38</v>
      </c>
      <c r="Z1386" s="72"/>
      <c r="AA1386" s="77">
        <v>973</v>
      </c>
      <c r="AB1386" s="76" t="s">
        <v>50</v>
      </c>
      <c r="AC1386" s="77" t="s">
        <v>36</v>
      </c>
      <c r="AD1386" s="77" t="s">
        <v>36</v>
      </c>
      <c r="AE1386" s="77">
        <v>7</v>
      </c>
      <c r="AF1386" s="78" t="s">
        <v>150</v>
      </c>
      <c r="AG1386" s="72"/>
      <c r="AH1386" s="77" t="s">
        <v>69</v>
      </c>
      <c r="AI1386" s="76" t="s">
        <v>52</v>
      </c>
      <c r="AJ1386" s="76" t="s">
        <v>36</v>
      </c>
      <c r="AK1386" t="str">
        <f>_xlfn.CONCAT(PlayerList[[#This Row],[First Name]]," ",PlayerList[[#This Row],[Surname]])</f>
        <v>Avniesh Kartheeban</v>
      </c>
      <c r="AM1386" s="71">
        <f>PlayerList[[#This Row],[Code]]*1</f>
        <v>20463</v>
      </c>
      <c r="AN1386" s="71" t="str">
        <f>VLOOKUP(PlayerList[[#This Row],[NZCF ID]],$AP$2:$AQ$3850,2,FALSE)</f>
        <v>M</v>
      </c>
      <c r="AP1386" s="71">
        <v>18785</v>
      </c>
      <c r="AQ1386" s="71" t="s">
        <v>45</v>
      </c>
    </row>
    <row r="1387" spans="13:43" x14ac:dyDescent="0.3">
      <c r="M1387" s="75">
        <v>22717</v>
      </c>
      <c r="N1387" s="72" t="s">
        <v>274</v>
      </c>
      <c r="O1387" s="72" t="s">
        <v>1835</v>
      </c>
      <c r="P1387" s="73" t="s">
        <v>83</v>
      </c>
      <c r="Q1387" s="74">
        <v>2000</v>
      </c>
      <c r="R1387" s="73" t="s">
        <v>35</v>
      </c>
      <c r="S1387" s="72"/>
      <c r="T1387" s="77">
        <v>854</v>
      </c>
      <c r="U1387" s="76" t="s">
        <v>50</v>
      </c>
      <c r="V1387" s="77">
        <v>2</v>
      </c>
      <c r="W1387" s="77">
        <v>9</v>
      </c>
      <c r="X1387" s="77">
        <v>16</v>
      </c>
      <c r="Y1387" s="78" t="s">
        <v>4167</v>
      </c>
      <c r="Z1387" s="72"/>
      <c r="AA1387" s="77" t="s">
        <v>37</v>
      </c>
      <c r="AB1387" s="76" t="s">
        <v>35</v>
      </c>
      <c r="AC1387" s="77" t="s">
        <v>36</v>
      </c>
      <c r="AD1387" s="77" t="s">
        <v>36</v>
      </c>
      <c r="AE1387" s="77" t="s">
        <v>37</v>
      </c>
      <c r="AF1387" s="78" t="s">
        <v>38</v>
      </c>
      <c r="AG1387" s="72"/>
      <c r="AH1387" s="77">
        <v>4332679</v>
      </c>
      <c r="AI1387" s="76" t="s">
        <v>52</v>
      </c>
      <c r="AJ1387" s="76" t="s">
        <v>36</v>
      </c>
      <c r="AK1387" t="str">
        <f>_xlfn.CONCAT(PlayerList[[#This Row],[First Name]]," ",PlayerList[[#This Row],[Surname]])</f>
        <v>Nilan Karthikeyan</v>
      </c>
      <c r="AM1387" s="71">
        <f>PlayerList[[#This Row],[Code]]*1</f>
        <v>22717</v>
      </c>
      <c r="AN1387" s="71" t="str">
        <f>VLOOKUP(PlayerList[[#This Row],[NZCF ID]],$AP$2:$AQ$3850,2,FALSE)</f>
        <v>M</v>
      </c>
      <c r="AP1387" s="71">
        <v>20463</v>
      </c>
      <c r="AQ1387" s="71" t="s">
        <v>29</v>
      </c>
    </row>
    <row r="1388" spans="13:43" x14ac:dyDescent="0.3">
      <c r="M1388" s="75">
        <v>19531</v>
      </c>
      <c r="N1388" s="72" t="s">
        <v>1836</v>
      </c>
      <c r="O1388" s="72" t="s">
        <v>1837</v>
      </c>
      <c r="P1388" s="73" t="s">
        <v>499</v>
      </c>
      <c r="Q1388" s="74">
        <v>2010</v>
      </c>
      <c r="R1388" s="73" t="s">
        <v>135</v>
      </c>
      <c r="S1388" s="72"/>
      <c r="T1388" s="77" t="s">
        <v>34</v>
      </c>
      <c r="U1388" s="76" t="s">
        <v>35</v>
      </c>
      <c r="V1388" s="77" t="s">
        <v>36</v>
      </c>
      <c r="W1388" s="77" t="s">
        <v>36</v>
      </c>
      <c r="X1388" s="77" t="s">
        <v>37</v>
      </c>
      <c r="Y1388" s="78" t="s">
        <v>38</v>
      </c>
      <c r="Z1388" s="72"/>
      <c r="AA1388" s="77">
        <v>986</v>
      </c>
      <c r="AB1388" s="76" t="s">
        <v>50</v>
      </c>
      <c r="AC1388" s="77" t="s">
        <v>36</v>
      </c>
      <c r="AD1388" s="77" t="s">
        <v>36</v>
      </c>
      <c r="AE1388" s="77">
        <v>6</v>
      </c>
      <c r="AF1388" s="78" t="s">
        <v>96</v>
      </c>
      <c r="AG1388" s="72"/>
      <c r="AH1388" s="77">
        <v>4324242</v>
      </c>
      <c r="AI1388" s="76" t="s">
        <v>52</v>
      </c>
      <c r="AJ1388" s="76" t="s">
        <v>36</v>
      </c>
      <c r="AK1388" t="str">
        <f>_xlfn.CONCAT(PlayerList[[#This Row],[First Name]]," ",PlayerList[[#This Row],[Surname]])</f>
        <v>Roedad Kasi</v>
      </c>
      <c r="AM1388" s="71">
        <f>PlayerList[[#This Row],[Code]]*1</f>
        <v>19531</v>
      </c>
      <c r="AN1388" s="71" t="str">
        <f>VLOOKUP(PlayerList[[#This Row],[NZCF ID]],$AP$2:$AQ$3850,2,FALSE)</f>
        <v>M</v>
      </c>
      <c r="AP1388" s="71">
        <v>22717</v>
      </c>
      <c r="AQ1388" s="71" t="s">
        <v>29</v>
      </c>
    </row>
    <row r="1389" spans="13:43" x14ac:dyDescent="0.3">
      <c r="M1389" s="75">
        <v>19416</v>
      </c>
      <c r="N1389" s="72" t="s">
        <v>1838</v>
      </c>
      <c r="O1389" s="72" t="s">
        <v>1839</v>
      </c>
      <c r="P1389" s="73" t="s">
        <v>33</v>
      </c>
      <c r="Q1389" s="74">
        <v>2014</v>
      </c>
      <c r="R1389" s="73" t="s">
        <v>135</v>
      </c>
      <c r="S1389" s="72"/>
      <c r="T1389" s="77" t="s">
        <v>34</v>
      </c>
      <c r="U1389" s="76" t="s">
        <v>35</v>
      </c>
      <c r="V1389" s="77" t="s">
        <v>36</v>
      </c>
      <c r="W1389" s="77" t="s">
        <v>36</v>
      </c>
      <c r="X1389" s="77" t="s">
        <v>37</v>
      </c>
      <c r="Y1389" s="78" t="s">
        <v>38</v>
      </c>
      <c r="Z1389" s="72"/>
      <c r="AA1389" s="77">
        <v>523</v>
      </c>
      <c r="AB1389" s="76" t="s">
        <v>50</v>
      </c>
      <c r="AC1389" s="77" t="s">
        <v>36</v>
      </c>
      <c r="AD1389" s="77" t="s">
        <v>36</v>
      </c>
      <c r="AE1389" s="77">
        <v>7</v>
      </c>
      <c r="AF1389" s="78" t="s">
        <v>96</v>
      </c>
      <c r="AG1389" s="72"/>
      <c r="AH1389" s="77" t="s">
        <v>69</v>
      </c>
      <c r="AI1389" s="76" t="s">
        <v>52</v>
      </c>
      <c r="AJ1389" s="76" t="s">
        <v>36</v>
      </c>
      <c r="AK1389" t="str">
        <f>_xlfn.CONCAT(PlayerList[[#This Row],[First Name]]," ",PlayerList[[#This Row],[Surname]])</f>
        <v>Raghav Kasipersad</v>
      </c>
      <c r="AM1389" s="71">
        <f>PlayerList[[#This Row],[Code]]*1</f>
        <v>19416</v>
      </c>
      <c r="AN1389" s="71" t="str">
        <f>VLOOKUP(PlayerList[[#This Row],[NZCF ID]],$AP$2:$AQ$3850,2,FALSE)</f>
        <v>M</v>
      </c>
      <c r="AP1389" s="71">
        <v>19531</v>
      </c>
      <c r="AQ1389" s="71" t="s">
        <v>29</v>
      </c>
    </row>
    <row r="1390" spans="13:43" x14ac:dyDescent="0.3">
      <c r="M1390" s="75">
        <v>18561</v>
      </c>
      <c r="N1390" s="72" t="s">
        <v>1840</v>
      </c>
      <c r="O1390" s="72" t="s">
        <v>210</v>
      </c>
      <c r="P1390" s="73" t="s">
        <v>83</v>
      </c>
      <c r="Q1390" s="74">
        <v>1994</v>
      </c>
      <c r="R1390" s="73" t="s">
        <v>35</v>
      </c>
      <c r="S1390" s="72"/>
      <c r="T1390" s="77">
        <v>1488</v>
      </c>
      <c r="U1390" s="76" t="s">
        <v>35</v>
      </c>
      <c r="V1390" s="77" t="s">
        <v>36</v>
      </c>
      <c r="W1390" s="77" t="s">
        <v>36</v>
      </c>
      <c r="X1390" s="77">
        <v>37</v>
      </c>
      <c r="Y1390" s="78" t="s">
        <v>281</v>
      </c>
      <c r="Z1390" s="72"/>
      <c r="AA1390" s="77">
        <v>1505</v>
      </c>
      <c r="AB1390" s="76" t="s">
        <v>35</v>
      </c>
      <c r="AC1390" s="77" t="s">
        <v>36</v>
      </c>
      <c r="AD1390" s="77" t="s">
        <v>36</v>
      </c>
      <c r="AE1390" s="77">
        <v>35</v>
      </c>
      <c r="AF1390" s="78" t="s">
        <v>60</v>
      </c>
      <c r="AG1390" s="72"/>
      <c r="AH1390" s="77">
        <v>4321057</v>
      </c>
      <c r="AI1390" s="76" t="s">
        <v>52</v>
      </c>
      <c r="AJ1390" s="76" t="s">
        <v>36</v>
      </c>
      <c r="AK1390" t="str">
        <f>_xlfn.CONCAT(PlayerList[[#This Row],[First Name]]," ",PlayerList[[#This Row],[Surname]])</f>
        <v>Ali Katkodia</v>
      </c>
      <c r="AM1390" s="71">
        <f>PlayerList[[#This Row],[Code]]*1</f>
        <v>18561</v>
      </c>
      <c r="AN1390" s="71" t="str">
        <f>VLOOKUP(PlayerList[[#This Row],[NZCF ID]],$AP$2:$AQ$3850,2,FALSE)</f>
        <v>M</v>
      </c>
      <c r="AP1390" s="71">
        <v>19416</v>
      </c>
      <c r="AQ1390" s="71" t="s">
        <v>29</v>
      </c>
    </row>
    <row r="1391" spans="13:43" x14ac:dyDescent="0.3">
      <c r="M1391" s="75">
        <v>19690</v>
      </c>
      <c r="N1391" s="72" t="s">
        <v>1841</v>
      </c>
      <c r="O1391" s="72" t="s">
        <v>1842</v>
      </c>
      <c r="P1391" s="73" t="s">
        <v>178</v>
      </c>
      <c r="Q1391" s="74">
        <v>1994</v>
      </c>
      <c r="R1391" s="73" t="s">
        <v>35</v>
      </c>
      <c r="S1391" s="72"/>
      <c r="T1391" s="77">
        <v>1334</v>
      </c>
      <c r="U1391" s="76" t="s">
        <v>35</v>
      </c>
      <c r="V1391" s="77">
        <v>1</v>
      </c>
      <c r="W1391" s="77">
        <v>7</v>
      </c>
      <c r="X1391" s="77">
        <v>72</v>
      </c>
      <c r="Y1391" s="78" t="s">
        <v>4167</v>
      </c>
      <c r="Z1391" s="72"/>
      <c r="AA1391" s="77">
        <v>935</v>
      </c>
      <c r="AB1391" s="76" t="s">
        <v>50</v>
      </c>
      <c r="AC1391" s="77" t="s">
        <v>36</v>
      </c>
      <c r="AD1391" s="77" t="s">
        <v>36</v>
      </c>
      <c r="AE1391" s="77">
        <v>19</v>
      </c>
      <c r="AF1391" s="78" t="s">
        <v>60</v>
      </c>
      <c r="AG1391" s="72"/>
      <c r="AH1391" s="77">
        <v>4326024</v>
      </c>
      <c r="AI1391" s="76" t="s">
        <v>52</v>
      </c>
      <c r="AJ1391" s="76" t="s">
        <v>36</v>
      </c>
      <c r="AK1391" t="str">
        <f>_xlfn.CONCAT(PlayerList[[#This Row],[First Name]]," ",PlayerList[[#This Row],[Surname]])</f>
        <v>Petr Katreniak</v>
      </c>
      <c r="AM1391" s="71">
        <f>PlayerList[[#This Row],[Code]]*1</f>
        <v>19690</v>
      </c>
      <c r="AN1391" s="71" t="str">
        <f>VLOOKUP(PlayerList[[#This Row],[NZCF ID]],$AP$2:$AQ$3850,2,FALSE)</f>
        <v>M</v>
      </c>
      <c r="AP1391" s="71">
        <v>18561</v>
      </c>
      <c r="AQ1391" s="71" t="s">
        <v>29</v>
      </c>
    </row>
    <row r="1392" spans="13:43" x14ac:dyDescent="0.3">
      <c r="M1392" s="75">
        <v>22892</v>
      </c>
      <c r="N1392" s="72" t="s">
        <v>4316</v>
      </c>
      <c r="O1392" s="72" t="s">
        <v>120</v>
      </c>
      <c r="P1392" s="73" t="s">
        <v>33</v>
      </c>
      <c r="Q1392" s="74">
        <v>2013</v>
      </c>
      <c r="R1392" s="73" t="s">
        <v>135</v>
      </c>
      <c r="S1392" s="72"/>
      <c r="T1392" s="77" t="s">
        <v>34</v>
      </c>
      <c r="U1392" s="76" t="s">
        <v>35</v>
      </c>
      <c r="V1392" s="77" t="s">
        <v>36</v>
      </c>
      <c r="W1392" s="77" t="s">
        <v>36</v>
      </c>
      <c r="X1392" s="77" t="s">
        <v>37</v>
      </c>
      <c r="Y1392" s="78" t="s">
        <v>38</v>
      </c>
      <c r="Z1392" s="72"/>
      <c r="AA1392" s="77">
        <v>452</v>
      </c>
      <c r="AB1392" s="76" t="s">
        <v>50</v>
      </c>
      <c r="AC1392" s="77">
        <v>1</v>
      </c>
      <c r="AD1392" s="77">
        <v>5</v>
      </c>
      <c r="AE1392" s="77">
        <v>5</v>
      </c>
      <c r="AF1392" s="78" t="s">
        <v>4167</v>
      </c>
      <c r="AG1392" s="72"/>
      <c r="AH1392" s="77" t="s">
        <v>69</v>
      </c>
      <c r="AI1392" s="76" t="s">
        <v>52</v>
      </c>
      <c r="AJ1392" s="76" t="s">
        <v>36</v>
      </c>
      <c r="AK1392" t="str">
        <f>_xlfn.CONCAT(PlayerList[[#This Row],[First Name]]," ",PlayerList[[#This Row],[Surname]])</f>
        <v>Ryan Katta</v>
      </c>
      <c r="AM1392" s="71">
        <f>PlayerList[[#This Row],[Code]]*1</f>
        <v>22892</v>
      </c>
      <c r="AN1392" s="71" t="str">
        <f>VLOOKUP(PlayerList[[#This Row],[NZCF ID]],$AP$2:$AQ$3850,2,FALSE)</f>
        <v>M</v>
      </c>
      <c r="AP1392" s="71">
        <v>19690</v>
      </c>
      <c r="AQ1392" s="71" t="s">
        <v>29</v>
      </c>
    </row>
    <row r="1393" spans="13:43" x14ac:dyDescent="0.3">
      <c r="M1393" s="75">
        <v>19988</v>
      </c>
      <c r="N1393" s="72" t="s">
        <v>1843</v>
      </c>
      <c r="O1393" s="72" t="s">
        <v>305</v>
      </c>
      <c r="P1393" s="73" t="s">
        <v>335</v>
      </c>
      <c r="Q1393" s="74">
        <v>2007</v>
      </c>
      <c r="R1393" s="73" t="s">
        <v>135</v>
      </c>
      <c r="S1393" s="72"/>
      <c r="T1393" s="77">
        <v>969</v>
      </c>
      <c r="U1393" s="76" t="s">
        <v>50</v>
      </c>
      <c r="V1393" s="77" t="s">
        <v>36</v>
      </c>
      <c r="W1393" s="77" t="s">
        <v>36</v>
      </c>
      <c r="X1393" s="77">
        <v>8</v>
      </c>
      <c r="Y1393" s="78" t="s">
        <v>75</v>
      </c>
      <c r="Z1393" s="72"/>
      <c r="AA1393" s="77">
        <v>689</v>
      </c>
      <c r="AB1393" s="76" t="s">
        <v>50</v>
      </c>
      <c r="AC1393" s="77" t="s">
        <v>36</v>
      </c>
      <c r="AD1393" s="77" t="s">
        <v>36</v>
      </c>
      <c r="AE1393" s="77">
        <v>3</v>
      </c>
      <c r="AF1393" s="78" t="s">
        <v>75</v>
      </c>
      <c r="AG1393" s="72"/>
      <c r="AH1393" s="77" t="s">
        <v>69</v>
      </c>
      <c r="AI1393" s="76" t="s">
        <v>52</v>
      </c>
      <c r="AJ1393" s="76" t="s">
        <v>36</v>
      </c>
      <c r="AK1393" t="str">
        <f>_xlfn.CONCAT(PlayerList[[#This Row],[First Name]]," ",PlayerList[[#This Row],[Surname]])</f>
        <v>Jacob Kaufman</v>
      </c>
      <c r="AM1393" s="71">
        <f>PlayerList[[#This Row],[Code]]*1</f>
        <v>19988</v>
      </c>
      <c r="AN1393" s="71" t="str">
        <f>VLOOKUP(PlayerList[[#This Row],[NZCF ID]],$AP$2:$AQ$3850,2,FALSE)</f>
        <v>M</v>
      </c>
      <c r="AP1393" s="71">
        <v>22892</v>
      </c>
      <c r="AQ1393" s="71" t="s">
        <v>29</v>
      </c>
    </row>
    <row r="1394" spans="13:43" x14ac:dyDescent="0.3">
      <c r="M1394" s="75">
        <v>19146</v>
      </c>
      <c r="N1394" s="72" t="s">
        <v>1844</v>
      </c>
      <c r="O1394" s="72" t="s">
        <v>1845</v>
      </c>
      <c r="P1394" s="73" t="s">
        <v>604</v>
      </c>
      <c r="Q1394" s="74">
        <v>2014</v>
      </c>
      <c r="R1394" s="73" t="s">
        <v>135</v>
      </c>
      <c r="S1394" s="72"/>
      <c r="T1394" s="77">
        <v>400</v>
      </c>
      <c r="U1394" s="76" t="s">
        <v>50</v>
      </c>
      <c r="V1394" s="77" t="s">
        <v>36</v>
      </c>
      <c r="W1394" s="77" t="s">
        <v>36</v>
      </c>
      <c r="X1394" s="77">
        <v>5</v>
      </c>
      <c r="Y1394" s="78" t="s">
        <v>154</v>
      </c>
      <c r="Z1394" s="72"/>
      <c r="AA1394" s="77">
        <v>400</v>
      </c>
      <c r="AB1394" s="76" t="s">
        <v>50</v>
      </c>
      <c r="AC1394" s="77" t="s">
        <v>36</v>
      </c>
      <c r="AD1394" s="77" t="s">
        <v>36</v>
      </c>
      <c r="AE1394" s="77">
        <v>7</v>
      </c>
      <c r="AF1394" s="78" t="s">
        <v>154</v>
      </c>
      <c r="AG1394" s="72"/>
      <c r="AH1394" s="77" t="s">
        <v>69</v>
      </c>
      <c r="AI1394" s="76" t="s">
        <v>52</v>
      </c>
      <c r="AJ1394" s="76" t="s">
        <v>36</v>
      </c>
      <c r="AK1394" t="str">
        <f>_xlfn.CONCAT(PlayerList[[#This Row],[First Name]]," ",PlayerList[[#This Row],[Surname]])</f>
        <v>Floyd Kautai</v>
      </c>
      <c r="AM1394" s="71">
        <f>PlayerList[[#This Row],[Code]]*1</f>
        <v>19146</v>
      </c>
      <c r="AN1394" s="71" t="str">
        <f>VLOOKUP(PlayerList[[#This Row],[NZCF ID]],$AP$2:$AQ$3850,2,FALSE)</f>
        <v>M</v>
      </c>
      <c r="AP1394" s="71">
        <v>19988</v>
      </c>
      <c r="AQ1394" s="71" t="s">
        <v>29</v>
      </c>
    </row>
    <row r="1395" spans="13:43" x14ac:dyDescent="0.3">
      <c r="M1395" s="75">
        <v>12457</v>
      </c>
      <c r="N1395" s="72" t="s">
        <v>1846</v>
      </c>
      <c r="O1395" s="72" t="s">
        <v>114</v>
      </c>
      <c r="P1395" s="73" t="s">
        <v>161</v>
      </c>
      <c r="Q1395" s="74">
        <v>1960</v>
      </c>
      <c r="R1395" s="73" t="s">
        <v>119</v>
      </c>
      <c r="S1395" s="72"/>
      <c r="T1395" s="77">
        <v>1772</v>
      </c>
      <c r="U1395" s="76" t="s">
        <v>35</v>
      </c>
      <c r="V1395" s="77" t="s">
        <v>36</v>
      </c>
      <c r="W1395" s="77" t="s">
        <v>36</v>
      </c>
      <c r="X1395" s="77">
        <v>273</v>
      </c>
      <c r="Y1395" s="78" t="s">
        <v>209</v>
      </c>
      <c r="Z1395" s="72"/>
      <c r="AA1395" s="77">
        <v>1559</v>
      </c>
      <c r="AB1395" s="76" t="s">
        <v>35</v>
      </c>
      <c r="AC1395" s="77" t="s">
        <v>36</v>
      </c>
      <c r="AD1395" s="77" t="s">
        <v>36</v>
      </c>
      <c r="AE1395" s="77">
        <v>96</v>
      </c>
      <c r="AF1395" s="78" t="s">
        <v>84</v>
      </c>
      <c r="AG1395" s="72"/>
      <c r="AH1395" s="77">
        <v>4312597</v>
      </c>
      <c r="AI1395" s="76" t="s">
        <v>52</v>
      </c>
      <c r="AJ1395" s="76" t="s">
        <v>36</v>
      </c>
      <c r="AK1395" t="str">
        <f>_xlfn.CONCAT(PlayerList[[#This Row],[First Name]]," ",PlayerList[[#This Row],[Surname]])</f>
        <v>Peter Kay</v>
      </c>
      <c r="AM1395" s="71">
        <f>PlayerList[[#This Row],[Code]]*1</f>
        <v>12457</v>
      </c>
      <c r="AN1395" s="71" t="str">
        <f>VLOOKUP(PlayerList[[#This Row],[NZCF ID]],$AP$2:$AQ$3850,2,FALSE)</f>
        <v>M</v>
      </c>
      <c r="AP1395" s="71">
        <v>19146</v>
      </c>
      <c r="AQ1395" s="71" t="s">
        <v>29</v>
      </c>
    </row>
    <row r="1396" spans="13:43" x14ac:dyDescent="0.3">
      <c r="M1396" s="75">
        <v>17862</v>
      </c>
      <c r="N1396" s="72" t="s">
        <v>1848</v>
      </c>
      <c r="O1396" s="72" t="s">
        <v>1849</v>
      </c>
      <c r="P1396" s="73" t="s">
        <v>115</v>
      </c>
      <c r="Q1396" s="74">
        <v>1958</v>
      </c>
      <c r="R1396" s="73" t="s">
        <v>119</v>
      </c>
      <c r="S1396" s="72"/>
      <c r="T1396" s="77" t="s">
        <v>34</v>
      </c>
      <c r="U1396" s="76" t="s">
        <v>35</v>
      </c>
      <c r="V1396" s="77" t="s">
        <v>36</v>
      </c>
      <c r="W1396" s="77" t="s">
        <v>36</v>
      </c>
      <c r="X1396" s="77" t="s">
        <v>37</v>
      </c>
      <c r="Y1396" s="78" t="s">
        <v>38</v>
      </c>
      <c r="Z1396" s="72"/>
      <c r="AA1396" s="77">
        <v>1375</v>
      </c>
      <c r="AB1396" s="76" t="s">
        <v>35</v>
      </c>
      <c r="AC1396" s="77" t="s">
        <v>36</v>
      </c>
      <c r="AD1396" s="77" t="s">
        <v>36</v>
      </c>
      <c r="AE1396" s="77">
        <v>44</v>
      </c>
      <c r="AF1396" s="78" t="s">
        <v>84</v>
      </c>
      <c r="AG1396" s="72"/>
      <c r="AH1396" s="77">
        <v>4332369</v>
      </c>
      <c r="AI1396" s="76" t="s">
        <v>52</v>
      </c>
      <c r="AJ1396" s="76" t="s">
        <v>36</v>
      </c>
      <c r="AK1396" t="str">
        <f>_xlfn.CONCAT(PlayerList[[#This Row],[First Name]]," ",PlayerList[[#This Row],[Surname]])</f>
        <v>Samson Kazakov</v>
      </c>
      <c r="AM1396" s="71">
        <f>PlayerList[[#This Row],[Code]]*1</f>
        <v>17862</v>
      </c>
      <c r="AN1396" s="71" t="str">
        <f>VLOOKUP(PlayerList[[#This Row],[NZCF ID]],$AP$2:$AQ$3850,2,FALSE)</f>
        <v>M</v>
      </c>
      <c r="AP1396" s="71">
        <v>12457</v>
      </c>
      <c r="AQ1396" s="71" t="s">
        <v>29</v>
      </c>
    </row>
    <row r="1397" spans="13:43" x14ac:dyDescent="0.3">
      <c r="M1397" s="75">
        <v>15976</v>
      </c>
      <c r="N1397" s="72" t="s">
        <v>4317</v>
      </c>
      <c r="O1397" s="72" t="s">
        <v>4318</v>
      </c>
      <c r="P1397" s="73" t="s">
        <v>252</v>
      </c>
      <c r="Q1397" s="74">
        <v>1972</v>
      </c>
      <c r="R1397" s="73" t="s">
        <v>124</v>
      </c>
      <c r="S1397" s="72"/>
      <c r="T1397" s="77" t="s">
        <v>34</v>
      </c>
      <c r="U1397" s="76" t="s">
        <v>35</v>
      </c>
      <c r="V1397" s="77" t="s">
        <v>36</v>
      </c>
      <c r="W1397" s="77" t="s">
        <v>36</v>
      </c>
      <c r="X1397" s="77" t="s">
        <v>37</v>
      </c>
      <c r="Y1397" s="78" t="s">
        <v>38</v>
      </c>
      <c r="Z1397" s="72"/>
      <c r="AA1397" s="77">
        <v>1390</v>
      </c>
      <c r="AB1397" s="76" t="s">
        <v>35</v>
      </c>
      <c r="AC1397" s="77" t="s">
        <v>36</v>
      </c>
      <c r="AD1397" s="77" t="s">
        <v>36</v>
      </c>
      <c r="AE1397" s="77">
        <v>24</v>
      </c>
      <c r="AF1397" s="78" t="s">
        <v>673</v>
      </c>
      <c r="AG1397" s="72"/>
      <c r="AH1397" s="77">
        <v>4305442</v>
      </c>
      <c r="AI1397" s="76" t="s">
        <v>52</v>
      </c>
      <c r="AJ1397" s="76" t="s">
        <v>36</v>
      </c>
      <c r="AK1397" t="str">
        <f>_xlfn.CONCAT(PlayerList[[#This Row],[First Name]]," ",PlayerList[[#This Row],[Surname]])</f>
        <v>Dipendra Kc</v>
      </c>
      <c r="AM1397" s="71">
        <f>PlayerList[[#This Row],[Code]]*1</f>
        <v>15976</v>
      </c>
      <c r="AN1397" s="71" t="str">
        <f>VLOOKUP(PlayerList[[#This Row],[NZCF ID]],$AP$2:$AQ$3850,2,FALSE)</f>
        <v>M</v>
      </c>
      <c r="AP1397" s="71">
        <v>17862</v>
      </c>
      <c r="AQ1397" s="71" t="s">
        <v>29</v>
      </c>
    </row>
    <row r="1398" spans="13:43" x14ac:dyDescent="0.3">
      <c r="M1398" s="75">
        <v>15926</v>
      </c>
      <c r="N1398" s="72" t="s">
        <v>4317</v>
      </c>
      <c r="O1398" s="72" t="s">
        <v>4319</v>
      </c>
      <c r="P1398" s="73" t="s">
        <v>252</v>
      </c>
      <c r="Q1398" s="74">
        <v>2005</v>
      </c>
      <c r="R1398" s="73" t="s">
        <v>135</v>
      </c>
      <c r="S1398" s="72"/>
      <c r="T1398" s="77" t="s">
        <v>34</v>
      </c>
      <c r="U1398" s="76" t="s">
        <v>35</v>
      </c>
      <c r="V1398" s="77" t="s">
        <v>36</v>
      </c>
      <c r="W1398" s="77" t="s">
        <v>36</v>
      </c>
      <c r="X1398" s="77" t="s">
        <v>37</v>
      </c>
      <c r="Y1398" s="78" t="s">
        <v>38</v>
      </c>
      <c r="Z1398" s="72"/>
      <c r="AA1398" s="77">
        <v>693</v>
      </c>
      <c r="AB1398" s="76" t="s">
        <v>35</v>
      </c>
      <c r="AC1398" s="77" t="s">
        <v>36</v>
      </c>
      <c r="AD1398" s="77" t="s">
        <v>36</v>
      </c>
      <c r="AE1398" s="77">
        <v>29</v>
      </c>
      <c r="AF1398" s="78" t="s">
        <v>4200</v>
      </c>
      <c r="AG1398" s="72"/>
      <c r="AH1398" s="77">
        <v>4309570</v>
      </c>
      <c r="AI1398" s="76" t="s">
        <v>52</v>
      </c>
      <c r="AJ1398" s="76" t="s">
        <v>36</v>
      </c>
      <c r="AK1398" t="str">
        <f>_xlfn.CONCAT(PlayerList[[#This Row],[First Name]]," ",PlayerList[[#This Row],[Surname]])</f>
        <v>Manit Kc</v>
      </c>
      <c r="AM1398" s="71">
        <f>PlayerList[[#This Row],[Code]]*1</f>
        <v>15926</v>
      </c>
      <c r="AN1398" s="71" t="str">
        <f>VLOOKUP(PlayerList[[#This Row],[NZCF ID]],$AP$2:$AQ$3850,2,FALSE)</f>
        <v>M</v>
      </c>
      <c r="AP1398" s="71">
        <v>15976</v>
      </c>
      <c r="AQ1398" s="71" t="s">
        <v>29</v>
      </c>
    </row>
    <row r="1399" spans="13:43" x14ac:dyDescent="0.3">
      <c r="M1399" s="75">
        <v>20821</v>
      </c>
      <c r="N1399" s="72" t="s">
        <v>1850</v>
      </c>
      <c r="O1399" s="72" t="s">
        <v>305</v>
      </c>
      <c r="P1399" s="73" t="s">
        <v>115</v>
      </c>
      <c r="Q1399" s="74">
        <v>2002</v>
      </c>
      <c r="R1399" s="73" t="s">
        <v>35</v>
      </c>
      <c r="S1399" s="72"/>
      <c r="T1399" s="77" t="s">
        <v>34</v>
      </c>
      <c r="U1399" s="76" t="s">
        <v>35</v>
      </c>
      <c r="V1399" s="77" t="s">
        <v>36</v>
      </c>
      <c r="W1399" s="77" t="s">
        <v>36</v>
      </c>
      <c r="X1399" s="77" t="s">
        <v>37</v>
      </c>
      <c r="Y1399" s="78" t="s">
        <v>38</v>
      </c>
      <c r="Z1399" s="72"/>
      <c r="AA1399" s="77">
        <v>1455</v>
      </c>
      <c r="AB1399" s="76" t="s">
        <v>50</v>
      </c>
      <c r="AC1399" s="77" t="s">
        <v>36</v>
      </c>
      <c r="AD1399" s="77" t="s">
        <v>36</v>
      </c>
      <c r="AE1399" s="77">
        <v>12</v>
      </c>
      <c r="AF1399" s="78" t="s">
        <v>39</v>
      </c>
      <c r="AG1399" s="72"/>
      <c r="AH1399" s="77" t="s">
        <v>69</v>
      </c>
      <c r="AI1399" s="76" t="s">
        <v>52</v>
      </c>
      <c r="AJ1399" s="76" t="s">
        <v>36</v>
      </c>
      <c r="AK1399" t="str">
        <f>_xlfn.CONCAT(PlayerList[[#This Row],[First Name]]," ",PlayerList[[#This Row],[Surname]])</f>
        <v>Jacob Keane</v>
      </c>
      <c r="AM1399" s="71">
        <f>PlayerList[[#This Row],[Code]]*1</f>
        <v>20821</v>
      </c>
      <c r="AN1399" s="71" t="str">
        <f>VLOOKUP(PlayerList[[#This Row],[NZCF ID]],$AP$2:$AQ$3850,2,FALSE)</f>
        <v>M</v>
      </c>
      <c r="AP1399" s="71">
        <v>15926</v>
      </c>
      <c r="AQ1399" s="71" t="s">
        <v>29</v>
      </c>
    </row>
    <row r="1400" spans="13:43" x14ac:dyDescent="0.3">
      <c r="M1400" s="75">
        <v>17528</v>
      </c>
      <c r="N1400" s="72" t="s">
        <v>1851</v>
      </c>
      <c r="O1400" s="72" t="s">
        <v>1691</v>
      </c>
      <c r="P1400" s="73" t="s">
        <v>83</v>
      </c>
      <c r="Q1400" s="74">
        <v>1994</v>
      </c>
      <c r="R1400" s="73" t="s">
        <v>35</v>
      </c>
      <c r="S1400" s="72"/>
      <c r="T1400" s="77">
        <v>1537</v>
      </c>
      <c r="U1400" s="76" t="s">
        <v>50</v>
      </c>
      <c r="V1400" s="77" t="s">
        <v>36</v>
      </c>
      <c r="W1400" s="77" t="s">
        <v>36</v>
      </c>
      <c r="X1400" s="77">
        <v>17</v>
      </c>
      <c r="Y1400" s="78" t="s">
        <v>154</v>
      </c>
      <c r="Z1400" s="72"/>
      <c r="AA1400" s="77" t="s">
        <v>37</v>
      </c>
      <c r="AB1400" s="76" t="s">
        <v>35</v>
      </c>
      <c r="AC1400" s="77" t="s">
        <v>36</v>
      </c>
      <c r="AD1400" s="77" t="s">
        <v>36</v>
      </c>
      <c r="AE1400" s="77" t="s">
        <v>37</v>
      </c>
      <c r="AF1400" s="78" t="s">
        <v>38</v>
      </c>
      <c r="AG1400" s="72"/>
      <c r="AH1400" s="77" t="s">
        <v>69</v>
      </c>
      <c r="AI1400" s="76" t="s">
        <v>52</v>
      </c>
      <c r="AJ1400" s="76" t="s">
        <v>36</v>
      </c>
      <c r="AK1400" t="str">
        <f>_xlfn.CONCAT(PlayerList[[#This Row],[First Name]]," ",PlayerList[[#This Row],[Surname]])</f>
        <v>Matt Keay</v>
      </c>
      <c r="AM1400" s="71">
        <f>PlayerList[[#This Row],[Code]]*1</f>
        <v>17528</v>
      </c>
      <c r="AN1400" s="71" t="str">
        <f>VLOOKUP(PlayerList[[#This Row],[NZCF ID]],$AP$2:$AQ$3850,2,FALSE)</f>
        <v>M</v>
      </c>
      <c r="AP1400" s="71">
        <v>20821</v>
      </c>
      <c r="AQ1400" s="71" t="s">
        <v>29</v>
      </c>
    </row>
    <row r="1401" spans="13:43" x14ac:dyDescent="0.3">
      <c r="M1401" s="75">
        <v>11096</v>
      </c>
      <c r="N1401" s="72" t="s">
        <v>1852</v>
      </c>
      <c r="O1401" s="72" t="s">
        <v>1853</v>
      </c>
      <c r="P1401" s="73" t="s">
        <v>1854</v>
      </c>
      <c r="Q1401" s="74">
        <v>1934</v>
      </c>
      <c r="R1401" s="73" t="s">
        <v>119</v>
      </c>
      <c r="S1401" s="72"/>
      <c r="T1401" s="77">
        <v>1382</v>
      </c>
      <c r="U1401" s="76" t="s">
        <v>35</v>
      </c>
      <c r="V1401" s="77" t="s">
        <v>36</v>
      </c>
      <c r="W1401" s="77" t="s">
        <v>36</v>
      </c>
      <c r="X1401" s="77">
        <v>327</v>
      </c>
      <c r="Y1401" s="78" t="s">
        <v>96</v>
      </c>
      <c r="Z1401" s="72"/>
      <c r="AA1401" s="77">
        <v>1438</v>
      </c>
      <c r="AB1401" s="76" t="s">
        <v>35</v>
      </c>
      <c r="AC1401" s="77" t="s">
        <v>36</v>
      </c>
      <c r="AD1401" s="77" t="s">
        <v>36</v>
      </c>
      <c r="AE1401" s="77">
        <v>212</v>
      </c>
      <c r="AF1401" s="78" t="s">
        <v>1855</v>
      </c>
      <c r="AG1401" s="72"/>
      <c r="AH1401" s="77">
        <v>4302001</v>
      </c>
      <c r="AI1401" s="76" t="s">
        <v>52</v>
      </c>
      <c r="AJ1401" s="76" t="s">
        <v>36</v>
      </c>
      <c r="AK1401" t="str">
        <f>_xlfn.CONCAT(PlayerList[[#This Row],[First Name]]," ",PlayerList[[#This Row],[Surname]])</f>
        <v>Roy L Keeling</v>
      </c>
      <c r="AM1401" s="71">
        <f>PlayerList[[#This Row],[Code]]*1</f>
        <v>11096</v>
      </c>
      <c r="AN1401" s="71" t="str">
        <f>VLOOKUP(PlayerList[[#This Row],[NZCF ID]],$AP$2:$AQ$3850,2,FALSE)</f>
        <v>M</v>
      </c>
      <c r="AP1401" s="71">
        <v>17528</v>
      </c>
      <c r="AQ1401" s="71" t="s">
        <v>29</v>
      </c>
    </row>
    <row r="1402" spans="13:43" x14ac:dyDescent="0.3">
      <c r="M1402" s="75">
        <v>20575</v>
      </c>
      <c r="N1402" s="72" t="s">
        <v>1856</v>
      </c>
      <c r="O1402" s="72" t="s">
        <v>1857</v>
      </c>
      <c r="P1402" s="73" t="s">
        <v>161</v>
      </c>
      <c r="Q1402" s="74">
        <v>2013</v>
      </c>
      <c r="R1402" s="73" t="s">
        <v>135</v>
      </c>
      <c r="S1402" s="72"/>
      <c r="T1402" s="77">
        <v>502</v>
      </c>
      <c r="U1402" s="76" t="s">
        <v>50</v>
      </c>
      <c r="V1402" s="77" t="s">
        <v>36</v>
      </c>
      <c r="W1402" s="77" t="s">
        <v>36</v>
      </c>
      <c r="X1402" s="77">
        <v>4</v>
      </c>
      <c r="Y1402" s="78" t="s">
        <v>84</v>
      </c>
      <c r="Z1402" s="72"/>
      <c r="AA1402" s="77">
        <v>526</v>
      </c>
      <c r="AB1402" s="76" t="s">
        <v>50</v>
      </c>
      <c r="AC1402" s="77" t="s">
        <v>36</v>
      </c>
      <c r="AD1402" s="77" t="s">
        <v>36</v>
      </c>
      <c r="AE1402" s="77">
        <v>4</v>
      </c>
      <c r="AF1402" s="78" t="s">
        <v>61</v>
      </c>
      <c r="AG1402" s="72"/>
      <c r="AH1402" s="77" t="s">
        <v>69</v>
      </c>
      <c r="AI1402" s="76" t="s">
        <v>52</v>
      </c>
      <c r="AJ1402" s="76" t="s">
        <v>36</v>
      </c>
      <c r="AK1402" t="str">
        <f>_xlfn.CONCAT(PlayerList[[#This Row],[First Name]]," ",PlayerList[[#This Row],[Surname]])</f>
        <v>Miranda Keen</v>
      </c>
      <c r="AM1402" s="71">
        <f>PlayerList[[#This Row],[Code]]*1</f>
        <v>20575</v>
      </c>
      <c r="AN1402" s="71" t="str">
        <f>VLOOKUP(PlayerList[[#This Row],[NZCF ID]],$AP$2:$AQ$3850,2,FALSE)</f>
        <v>F</v>
      </c>
      <c r="AP1402" s="71">
        <v>11096</v>
      </c>
      <c r="AQ1402" s="71" t="s">
        <v>29</v>
      </c>
    </row>
    <row r="1403" spans="13:43" x14ac:dyDescent="0.3">
      <c r="M1403" s="75">
        <v>13303</v>
      </c>
      <c r="N1403" s="72" t="s">
        <v>1858</v>
      </c>
      <c r="O1403" s="72" t="s">
        <v>906</v>
      </c>
      <c r="P1403" s="73" t="s">
        <v>252</v>
      </c>
      <c r="Q1403" s="74">
        <v>1972</v>
      </c>
      <c r="R1403" s="73" t="s">
        <v>124</v>
      </c>
      <c r="S1403" s="72"/>
      <c r="T1403" s="77">
        <v>1006</v>
      </c>
      <c r="U1403" s="76" t="s">
        <v>35</v>
      </c>
      <c r="V1403" s="77" t="s">
        <v>36</v>
      </c>
      <c r="W1403" s="77" t="s">
        <v>36</v>
      </c>
      <c r="X1403" s="77">
        <v>20</v>
      </c>
      <c r="Y1403" s="78" t="s">
        <v>61</v>
      </c>
      <c r="Z1403" s="72"/>
      <c r="AA1403" s="77">
        <v>939</v>
      </c>
      <c r="AB1403" s="76" t="s">
        <v>35</v>
      </c>
      <c r="AC1403" s="77" t="s">
        <v>36</v>
      </c>
      <c r="AD1403" s="77" t="s">
        <v>36</v>
      </c>
      <c r="AE1403" s="77">
        <v>6</v>
      </c>
      <c r="AF1403" s="78" t="s">
        <v>39</v>
      </c>
      <c r="AG1403" s="72"/>
      <c r="AH1403" s="77">
        <v>4308352</v>
      </c>
      <c r="AI1403" s="76" t="s">
        <v>52</v>
      </c>
      <c r="AJ1403" s="76" t="s">
        <v>36</v>
      </c>
      <c r="AK1403" t="str">
        <f>_xlfn.CONCAT(PlayerList[[#This Row],[First Name]]," ",PlayerList[[#This Row],[Surname]])</f>
        <v>Jerome Keepa</v>
      </c>
      <c r="AM1403" s="71">
        <f>PlayerList[[#This Row],[Code]]*1</f>
        <v>13303</v>
      </c>
      <c r="AN1403" s="71" t="str">
        <f>VLOOKUP(PlayerList[[#This Row],[NZCF ID]],$AP$2:$AQ$3850,2,FALSE)</f>
        <v>M</v>
      </c>
      <c r="AP1403" s="71">
        <v>20575</v>
      </c>
      <c r="AQ1403" s="71" t="s">
        <v>45</v>
      </c>
    </row>
    <row r="1404" spans="13:43" x14ac:dyDescent="0.3">
      <c r="M1404" s="75">
        <v>18698</v>
      </c>
      <c r="N1404" s="72" t="s">
        <v>1653</v>
      </c>
      <c r="O1404" s="72" t="s">
        <v>226</v>
      </c>
      <c r="P1404" s="73" t="s">
        <v>83</v>
      </c>
      <c r="Q1404" s="74">
        <v>2010</v>
      </c>
      <c r="R1404" s="73" t="s">
        <v>135</v>
      </c>
      <c r="S1404" s="72"/>
      <c r="T1404" s="77">
        <v>1977</v>
      </c>
      <c r="U1404" s="76" t="s">
        <v>35</v>
      </c>
      <c r="V1404" s="77">
        <v>2</v>
      </c>
      <c r="W1404" s="77">
        <v>12</v>
      </c>
      <c r="X1404" s="77">
        <v>142</v>
      </c>
      <c r="Y1404" s="78" t="s">
        <v>4167</v>
      </c>
      <c r="Z1404" s="72"/>
      <c r="AA1404" s="77">
        <v>1964</v>
      </c>
      <c r="AB1404" s="76" t="s">
        <v>35</v>
      </c>
      <c r="AC1404" s="77">
        <v>2</v>
      </c>
      <c r="AD1404" s="77">
        <v>12</v>
      </c>
      <c r="AE1404" s="77">
        <v>74</v>
      </c>
      <c r="AF1404" s="78" t="s">
        <v>4167</v>
      </c>
      <c r="AG1404" s="72"/>
      <c r="AH1404" s="77">
        <v>4320913</v>
      </c>
      <c r="AI1404" s="76" t="s">
        <v>52</v>
      </c>
      <c r="AJ1404" s="76" t="s">
        <v>36</v>
      </c>
      <c r="AK1404" t="str">
        <f>_xlfn.CONCAT(PlayerList[[#This Row],[First Name]]," ",PlayerList[[#This Row],[Surname]])</f>
        <v>Matthew Keith</v>
      </c>
      <c r="AM1404" s="71">
        <f>PlayerList[[#This Row],[Code]]*1</f>
        <v>18698</v>
      </c>
      <c r="AN1404" s="71" t="str">
        <f>VLOOKUP(PlayerList[[#This Row],[NZCF ID]],$AP$2:$AQ$3850,2,FALSE)</f>
        <v>M</v>
      </c>
      <c r="AP1404" s="71">
        <v>13303</v>
      </c>
      <c r="AQ1404" s="71" t="s">
        <v>29</v>
      </c>
    </row>
    <row r="1405" spans="13:43" x14ac:dyDescent="0.3">
      <c r="M1405" s="75">
        <v>19942</v>
      </c>
      <c r="N1405" s="72" t="s">
        <v>1859</v>
      </c>
      <c r="O1405" s="72" t="s">
        <v>1860</v>
      </c>
      <c r="P1405" s="73" t="s">
        <v>33</v>
      </c>
      <c r="Q1405" s="74">
        <v>2011</v>
      </c>
      <c r="R1405" s="73" t="s">
        <v>135</v>
      </c>
      <c r="S1405" s="72"/>
      <c r="T1405" s="77" t="s">
        <v>34</v>
      </c>
      <c r="U1405" s="76" t="s">
        <v>35</v>
      </c>
      <c r="V1405" s="77" t="s">
        <v>36</v>
      </c>
      <c r="W1405" s="77" t="s">
        <v>36</v>
      </c>
      <c r="X1405" s="77" t="s">
        <v>37</v>
      </c>
      <c r="Y1405" s="78" t="s">
        <v>38</v>
      </c>
      <c r="Z1405" s="72"/>
      <c r="AA1405" s="77">
        <v>781</v>
      </c>
      <c r="AB1405" s="76" t="s">
        <v>50</v>
      </c>
      <c r="AC1405" s="77" t="s">
        <v>36</v>
      </c>
      <c r="AD1405" s="77" t="s">
        <v>36</v>
      </c>
      <c r="AE1405" s="77">
        <v>5</v>
      </c>
      <c r="AF1405" s="78" t="s">
        <v>281</v>
      </c>
      <c r="AG1405" s="72"/>
      <c r="AH1405" s="77" t="s">
        <v>69</v>
      </c>
      <c r="AI1405" s="76" t="s">
        <v>52</v>
      </c>
      <c r="AJ1405" s="76" t="s">
        <v>36</v>
      </c>
      <c r="AK1405" t="str">
        <f>_xlfn.CONCAT(PlayerList[[#This Row],[First Name]]," ",PlayerList[[#This Row],[Surname]])</f>
        <v>Dominic Kelcher</v>
      </c>
      <c r="AM1405" s="71">
        <f>PlayerList[[#This Row],[Code]]*1</f>
        <v>19942</v>
      </c>
      <c r="AN1405" s="71" t="str">
        <f>VLOOKUP(PlayerList[[#This Row],[NZCF ID]],$AP$2:$AQ$3850,2,FALSE)</f>
        <v>M</v>
      </c>
      <c r="AP1405" s="71">
        <v>18698</v>
      </c>
      <c r="AQ1405" s="71" t="s">
        <v>29</v>
      </c>
    </row>
    <row r="1406" spans="13:43" x14ac:dyDescent="0.3">
      <c r="M1406" s="75">
        <v>17825</v>
      </c>
      <c r="N1406" s="72" t="s">
        <v>1861</v>
      </c>
      <c r="O1406" s="72" t="s">
        <v>1862</v>
      </c>
      <c r="P1406" s="73" t="s">
        <v>33</v>
      </c>
      <c r="Q1406" s="74">
        <v>2007</v>
      </c>
      <c r="R1406" s="73" t="s">
        <v>135</v>
      </c>
      <c r="S1406" s="72"/>
      <c r="T1406" s="77" t="s">
        <v>34</v>
      </c>
      <c r="U1406" s="76" t="s">
        <v>35</v>
      </c>
      <c r="V1406" s="77" t="s">
        <v>36</v>
      </c>
      <c r="W1406" s="77" t="s">
        <v>36</v>
      </c>
      <c r="X1406" s="77" t="s">
        <v>37</v>
      </c>
      <c r="Y1406" s="78" t="s">
        <v>38</v>
      </c>
      <c r="Z1406" s="72"/>
      <c r="AA1406" s="77">
        <v>588</v>
      </c>
      <c r="AB1406" s="76" t="s">
        <v>50</v>
      </c>
      <c r="AC1406" s="77" t="s">
        <v>36</v>
      </c>
      <c r="AD1406" s="77" t="s">
        <v>36</v>
      </c>
      <c r="AE1406" s="77">
        <v>6</v>
      </c>
      <c r="AF1406" s="78" t="s">
        <v>105</v>
      </c>
      <c r="AG1406" s="72"/>
      <c r="AH1406" s="77" t="s">
        <v>69</v>
      </c>
      <c r="AI1406" s="76" t="s">
        <v>52</v>
      </c>
      <c r="AJ1406" s="76" t="s">
        <v>36</v>
      </c>
      <c r="AK1406" t="str">
        <f>_xlfn.CONCAT(PlayerList[[#This Row],[First Name]]," ",PlayerList[[#This Row],[Surname]])</f>
        <v>Hayden Kemp</v>
      </c>
      <c r="AM1406" s="71">
        <f>PlayerList[[#This Row],[Code]]*1</f>
        <v>17825</v>
      </c>
      <c r="AN1406" s="71" t="str">
        <f>VLOOKUP(PlayerList[[#This Row],[NZCF ID]],$AP$2:$AQ$3850,2,FALSE)</f>
        <v>M</v>
      </c>
      <c r="AP1406" s="71">
        <v>19942</v>
      </c>
      <c r="AQ1406" s="71" t="s">
        <v>29</v>
      </c>
    </row>
    <row r="1407" spans="13:43" x14ac:dyDescent="0.3">
      <c r="M1407" s="75">
        <v>14168</v>
      </c>
      <c r="N1407" s="72" t="s">
        <v>1863</v>
      </c>
      <c r="O1407" s="72" t="s">
        <v>744</v>
      </c>
      <c r="P1407" s="73" t="s">
        <v>442</v>
      </c>
      <c r="Q1407" s="74">
        <v>1961</v>
      </c>
      <c r="R1407" s="73" t="s">
        <v>124</v>
      </c>
      <c r="S1407" s="72"/>
      <c r="T1407" s="77">
        <v>1491</v>
      </c>
      <c r="U1407" s="76" t="s">
        <v>35</v>
      </c>
      <c r="V1407" s="77" t="s">
        <v>36</v>
      </c>
      <c r="W1407" s="77" t="s">
        <v>36</v>
      </c>
      <c r="X1407" s="77">
        <v>52</v>
      </c>
      <c r="Y1407" s="78" t="s">
        <v>673</v>
      </c>
      <c r="Z1407" s="72"/>
      <c r="AA1407" s="77">
        <v>1234</v>
      </c>
      <c r="AB1407" s="76" t="s">
        <v>35</v>
      </c>
      <c r="AC1407" s="77">
        <v>1</v>
      </c>
      <c r="AD1407" s="77">
        <v>6</v>
      </c>
      <c r="AE1407" s="77">
        <v>103</v>
      </c>
      <c r="AF1407" s="78" t="s">
        <v>4167</v>
      </c>
      <c r="AG1407" s="72"/>
      <c r="AH1407" s="77">
        <v>4304250</v>
      </c>
      <c r="AI1407" s="76" t="s">
        <v>52</v>
      </c>
      <c r="AJ1407" s="76" t="s">
        <v>36</v>
      </c>
      <c r="AK1407" t="str">
        <f>_xlfn.CONCAT(PlayerList[[#This Row],[First Name]]," ",PlayerList[[#This Row],[Surname]])</f>
        <v>Ian Kennedy</v>
      </c>
      <c r="AM1407" s="71">
        <f>PlayerList[[#This Row],[Code]]*1</f>
        <v>14168</v>
      </c>
      <c r="AN1407" s="71" t="str">
        <f>VLOOKUP(PlayerList[[#This Row],[NZCF ID]],$AP$2:$AQ$3850,2,FALSE)</f>
        <v>M</v>
      </c>
      <c r="AP1407" s="71">
        <v>17825</v>
      </c>
      <c r="AQ1407" s="71" t="s">
        <v>29</v>
      </c>
    </row>
    <row r="1408" spans="13:43" x14ac:dyDescent="0.3">
      <c r="M1408" s="75">
        <v>10383</v>
      </c>
      <c r="N1408" s="72" t="s">
        <v>1864</v>
      </c>
      <c r="O1408" s="72" t="s">
        <v>1865</v>
      </c>
      <c r="P1408" s="73" t="s">
        <v>83</v>
      </c>
      <c r="Q1408" s="74">
        <v>1967</v>
      </c>
      <c r="R1408" s="73" t="s">
        <v>124</v>
      </c>
      <c r="S1408" s="72"/>
      <c r="T1408" s="77">
        <v>2171</v>
      </c>
      <c r="U1408" s="76" t="s">
        <v>35</v>
      </c>
      <c r="V1408" s="77">
        <v>1</v>
      </c>
      <c r="W1408" s="77">
        <v>7</v>
      </c>
      <c r="X1408" s="77">
        <v>1996</v>
      </c>
      <c r="Y1408" s="78" t="s">
        <v>4167</v>
      </c>
      <c r="Z1408" s="72"/>
      <c r="AA1408" s="77">
        <v>2250</v>
      </c>
      <c r="AB1408" s="76" t="s">
        <v>35</v>
      </c>
      <c r="AC1408" s="77">
        <v>1</v>
      </c>
      <c r="AD1408" s="77">
        <v>6</v>
      </c>
      <c r="AE1408" s="77">
        <v>892</v>
      </c>
      <c r="AF1408" s="78" t="s">
        <v>4167</v>
      </c>
      <c r="AG1408" s="72"/>
      <c r="AH1408" s="77">
        <v>4300084</v>
      </c>
      <c r="AI1408" s="76" t="s">
        <v>52</v>
      </c>
      <c r="AJ1408" s="76" t="s">
        <v>1026</v>
      </c>
      <c r="AK1408" t="str">
        <f>_xlfn.CONCAT(PlayerList[[#This Row],[First Name]]," ",PlayerList[[#This Row],[Surname]])</f>
        <v>Anthony F Ker</v>
      </c>
      <c r="AM1408" s="71">
        <f>PlayerList[[#This Row],[Code]]*1</f>
        <v>10383</v>
      </c>
      <c r="AN1408" s="71" t="str">
        <f>VLOOKUP(PlayerList[[#This Row],[NZCF ID]],$AP$2:$AQ$3850,2,FALSE)</f>
        <v>M</v>
      </c>
      <c r="AP1408" s="71">
        <v>14168</v>
      </c>
      <c r="AQ1408" s="71" t="s">
        <v>29</v>
      </c>
    </row>
    <row r="1409" spans="13:43" x14ac:dyDescent="0.3">
      <c r="M1409" s="75">
        <v>17642</v>
      </c>
      <c r="N1409" s="72" t="s">
        <v>1866</v>
      </c>
      <c r="O1409" s="72" t="s">
        <v>1867</v>
      </c>
      <c r="P1409" s="73" t="s">
        <v>190</v>
      </c>
      <c r="Q1409" s="74">
        <v>2005</v>
      </c>
      <c r="R1409" s="73" t="s">
        <v>135</v>
      </c>
      <c r="S1409" s="72"/>
      <c r="T1409" s="77">
        <v>1778</v>
      </c>
      <c r="U1409" s="76" t="s">
        <v>35</v>
      </c>
      <c r="V1409" s="77" t="s">
        <v>36</v>
      </c>
      <c r="W1409" s="77" t="s">
        <v>36</v>
      </c>
      <c r="X1409" s="77">
        <v>47</v>
      </c>
      <c r="Y1409" s="78" t="s">
        <v>61</v>
      </c>
      <c r="Z1409" s="72"/>
      <c r="AA1409" s="77">
        <v>1837</v>
      </c>
      <c r="AB1409" s="76" t="s">
        <v>35</v>
      </c>
      <c r="AC1409" s="77" t="s">
        <v>36</v>
      </c>
      <c r="AD1409" s="77" t="s">
        <v>36</v>
      </c>
      <c r="AE1409" s="77">
        <v>77</v>
      </c>
      <c r="AF1409" s="78" t="s">
        <v>96</v>
      </c>
      <c r="AG1409" s="72"/>
      <c r="AH1409" s="77">
        <v>4319486</v>
      </c>
      <c r="AI1409" s="76" t="s">
        <v>52</v>
      </c>
      <c r="AJ1409" s="76" t="s">
        <v>36</v>
      </c>
      <c r="AK1409" t="str">
        <f>_xlfn.CONCAT(PlayerList[[#This Row],[First Name]]," ",PlayerList[[#This Row],[Surname]])</f>
        <v>Atlas Kerr</v>
      </c>
      <c r="AM1409" s="71">
        <f>PlayerList[[#This Row],[Code]]*1</f>
        <v>17642</v>
      </c>
      <c r="AN1409" s="71" t="str">
        <f>VLOOKUP(PlayerList[[#This Row],[NZCF ID]],$AP$2:$AQ$3850,2,FALSE)</f>
        <v>M</v>
      </c>
      <c r="AP1409" s="71">
        <v>10383</v>
      </c>
      <c r="AQ1409" s="71" t="s">
        <v>29</v>
      </c>
    </row>
    <row r="1410" spans="13:43" x14ac:dyDescent="0.3">
      <c r="M1410" s="75">
        <v>18685</v>
      </c>
      <c r="N1410" s="72" t="s">
        <v>1866</v>
      </c>
      <c r="O1410" s="72" t="s">
        <v>1868</v>
      </c>
      <c r="P1410" s="73" t="s">
        <v>33</v>
      </c>
      <c r="Q1410" s="74">
        <v>2011</v>
      </c>
      <c r="R1410" s="73" t="s">
        <v>135</v>
      </c>
      <c r="S1410" s="72"/>
      <c r="T1410" s="77" t="s">
        <v>34</v>
      </c>
      <c r="U1410" s="76" t="s">
        <v>35</v>
      </c>
      <c r="V1410" s="77" t="s">
        <v>36</v>
      </c>
      <c r="W1410" s="77" t="s">
        <v>36</v>
      </c>
      <c r="X1410" s="77" t="s">
        <v>37</v>
      </c>
      <c r="Y1410" s="78" t="s">
        <v>38</v>
      </c>
      <c r="Z1410" s="72"/>
      <c r="AA1410" s="77">
        <v>1377</v>
      </c>
      <c r="AB1410" s="76" t="s">
        <v>35</v>
      </c>
      <c r="AC1410" s="77" t="s">
        <v>36</v>
      </c>
      <c r="AD1410" s="77" t="s">
        <v>36</v>
      </c>
      <c r="AE1410" s="77">
        <v>35</v>
      </c>
      <c r="AF1410" s="78" t="s">
        <v>61</v>
      </c>
      <c r="AG1410" s="72"/>
      <c r="AH1410" s="77" t="s">
        <v>69</v>
      </c>
      <c r="AI1410" s="76" t="s">
        <v>52</v>
      </c>
      <c r="AJ1410" s="76" t="s">
        <v>36</v>
      </c>
      <c r="AK1410" t="str">
        <f>_xlfn.CONCAT(PlayerList[[#This Row],[First Name]]," ",PlayerList[[#This Row],[Surname]])</f>
        <v>Conor Kerr</v>
      </c>
      <c r="AM1410" s="71">
        <f>PlayerList[[#This Row],[Code]]*1</f>
        <v>18685</v>
      </c>
      <c r="AN1410" s="71" t="str">
        <f>VLOOKUP(PlayerList[[#This Row],[NZCF ID]],$AP$2:$AQ$3850,2,FALSE)</f>
        <v>M</v>
      </c>
      <c r="AP1410" s="71">
        <v>17642</v>
      </c>
      <c r="AQ1410" s="71" t="s">
        <v>29</v>
      </c>
    </row>
    <row r="1411" spans="13:43" x14ac:dyDescent="0.3">
      <c r="M1411" s="75">
        <v>10019</v>
      </c>
      <c r="N1411" s="72" t="s">
        <v>1866</v>
      </c>
      <c r="O1411" s="72" t="s">
        <v>1395</v>
      </c>
      <c r="P1411" s="73" t="s">
        <v>67</v>
      </c>
      <c r="Q1411" s="74">
        <v>1948</v>
      </c>
      <c r="R1411" s="73" t="s">
        <v>119</v>
      </c>
      <c r="S1411" s="72"/>
      <c r="T1411" s="77">
        <v>1702</v>
      </c>
      <c r="U1411" s="76" t="s">
        <v>35</v>
      </c>
      <c r="V1411" s="77">
        <v>1</v>
      </c>
      <c r="W1411" s="77">
        <v>6</v>
      </c>
      <c r="X1411" s="77">
        <v>106</v>
      </c>
      <c r="Y1411" s="78" t="s">
        <v>4167</v>
      </c>
      <c r="Z1411" s="72"/>
      <c r="AA1411" s="77">
        <v>1771</v>
      </c>
      <c r="AB1411" s="76" t="s">
        <v>35</v>
      </c>
      <c r="AC1411" s="77" t="s">
        <v>36</v>
      </c>
      <c r="AD1411" s="77" t="s">
        <v>36</v>
      </c>
      <c r="AE1411" s="77">
        <v>58</v>
      </c>
      <c r="AF1411" s="78" t="s">
        <v>105</v>
      </c>
      <c r="AG1411" s="72"/>
      <c r="AH1411" s="77">
        <v>4305620</v>
      </c>
      <c r="AI1411" s="76" t="s">
        <v>52</v>
      </c>
      <c r="AJ1411" s="71"/>
      <c r="AK1411" t="str">
        <f>_xlfn.CONCAT(PlayerList[[#This Row],[First Name]]," ",PlayerList[[#This Row],[Surname]])</f>
        <v>Grant Kerr</v>
      </c>
      <c r="AM1411" s="71">
        <f>PlayerList[[#This Row],[Code]]*1</f>
        <v>10019</v>
      </c>
      <c r="AN1411" s="71" t="str">
        <f>VLOOKUP(PlayerList[[#This Row],[NZCF ID]],$AP$2:$AQ$3850,2,FALSE)</f>
        <v>M</v>
      </c>
      <c r="AP1411" s="71">
        <v>18685</v>
      </c>
      <c r="AQ1411" s="71" t="s">
        <v>29</v>
      </c>
    </row>
    <row r="1412" spans="13:43" x14ac:dyDescent="0.3">
      <c r="M1412" s="75">
        <v>18286</v>
      </c>
      <c r="N1412" s="72" t="s">
        <v>1866</v>
      </c>
      <c r="O1412" s="72" t="s">
        <v>944</v>
      </c>
      <c r="P1412" s="73" t="s">
        <v>190</v>
      </c>
      <c r="Q1412" s="74">
        <v>2001</v>
      </c>
      <c r="R1412" s="73" t="s">
        <v>35</v>
      </c>
      <c r="S1412" s="72"/>
      <c r="T1412" s="77" t="s">
        <v>34</v>
      </c>
      <c r="U1412" s="76" t="s">
        <v>35</v>
      </c>
      <c r="V1412" s="77" t="s">
        <v>36</v>
      </c>
      <c r="W1412" s="77" t="s">
        <v>36</v>
      </c>
      <c r="X1412" s="77" t="s">
        <v>37</v>
      </c>
      <c r="Y1412" s="78" t="s">
        <v>38</v>
      </c>
      <c r="Z1412" s="72"/>
      <c r="AA1412" s="77">
        <v>1406</v>
      </c>
      <c r="AB1412" s="76" t="s">
        <v>50</v>
      </c>
      <c r="AC1412" s="77" t="s">
        <v>36</v>
      </c>
      <c r="AD1412" s="77" t="s">
        <v>36</v>
      </c>
      <c r="AE1412" s="77">
        <v>4</v>
      </c>
      <c r="AF1412" s="78" t="s">
        <v>68</v>
      </c>
      <c r="AG1412" s="72"/>
      <c r="AH1412" s="77" t="s">
        <v>69</v>
      </c>
      <c r="AI1412" s="76" t="s">
        <v>52</v>
      </c>
      <c r="AJ1412" s="76" t="s">
        <v>36</v>
      </c>
      <c r="AK1412" t="str">
        <f>_xlfn.CONCAT(PlayerList[[#This Row],[First Name]]," ",PlayerList[[#This Row],[Surname]])</f>
        <v>Shannon Kerr</v>
      </c>
      <c r="AM1412" s="71">
        <f>PlayerList[[#This Row],[Code]]*1</f>
        <v>18286</v>
      </c>
      <c r="AN1412" s="71" t="str">
        <f>VLOOKUP(PlayerList[[#This Row],[NZCF ID]],$AP$2:$AQ$3850,2,FALSE)</f>
        <v>M</v>
      </c>
      <c r="AP1412" s="71">
        <v>10019</v>
      </c>
      <c r="AQ1412" s="71" t="s">
        <v>29</v>
      </c>
    </row>
    <row r="1413" spans="13:43" x14ac:dyDescent="0.3">
      <c r="M1413" s="75">
        <v>11718</v>
      </c>
      <c r="N1413" s="72" t="s">
        <v>1869</v>
      </c>
      <c r="O1413" s="72" t="s">
        <v>520</v>
      </c>
      <c r="P1413" s="73" t="s">
        <v>161</v>
      </c>
      <c r="Q1413" s="74">
        <v>1943</v>
      </c>
      <c r="R1413" s="73" t="s">
        <v>119</v>
      </c>
      <c r="S1413" s="72"/>
      <c r="T1413" s="77">
        <v>1326</v>
      </c>
      <c r="U1413" s="76" t="s">
        <v>35</v>
      </c>
      <c r="V1413" s="77" t="s">
        <v>36</v>
      </c>
      <c r="W1413" s="77" t="s">
        <v>36</v>
      </c>
      <c r="X1413" s="77">
        <v>269</v>
      </c>
      <c r="Y1413" s="78" t="s">
        <v>154</v>
      </c>
      <c r="Z1413" s="72"/>
      <c r="AA1413" s="77">
        <v>1354</v>
      </c>
      <c r="AB1413" s="76" t="s">
        <v>35</v>
      </c>
      <c r="AC1413" s="77" t="s">
        <v>36</v>
      </c>
      <c r="AD1413" s="77" t="s">
        <v>36</v>
      </c>
      <c r="AE1413" s="77">
        <v>33</v>
      </c>
      <c r="AF1413" s="78" t="s">
        <v>1870</v>
      </c>
      <c r="AG1413" s="72"/>
      <c r="AH1413" s="77" t="s">
        <v>69</v>
      </c>
      <c r="AI1413" s="76" t="s">
        <v>52</v>
      </c>
      <c r="AJ1413" s="76" t="s">
        <v>36</v>
      </c>
      <c r="AK1413" t="str">
        <f>_xlfn.CONCAT(PlayerList[[#This Row],[First Name]]," ",PlayerList[[#This Row],[Surname]])</f>
        <v>Anthony J Kesseler</v>
      </c>
      <c r="AM1413" s="71">
        <f>PlayerList[[#This Row],[Code]]*1</f>
        <v>11718</v>
      </c>
      <c r="AN1413" s="71" t="str">
        <f>VLOOKUP(PlayerList[[#This Row],[NZCF ID]],$AP$2:$AQ$3850,2,FALSE)</f>
        <v>M</v>
      </c>
      <c r="AP1413" s="71">
        <v>18286</v>
      </c>
      <c r="AQ1413" s="71" t="s">
        <v>29</v>
      </c>
    </row>
    <row r="1414" spans="13:43" x14ac:dyDescent="0.3">
      <c r="M1414" s="75">
        <v>19064</v>
      </c>
      <c r="N1414" s="72" t="s">
        <v>1871</v>
      </c>
      <c r="O1414" s="72" t="s">
        <v>739</v>
      </c>
      <c r="P1414" s="73" t="s">
        <v>33</v>
      </c>
      <c r="Q1414" s="74">
        <v>1983</v>
      </c>
      <c r="R1414" s="73" t="s">
        <v>35</v>
      </c>
      <c r="S1414" s="72"/>
      <c r="T1414" s="77" t="s">
        <v>34</v>
      </c>
      <c r="U1414" s="76" t="s">
        <v>35</v>
      </c>
      <c r="V1414" s="77" t="s">
        <v>36</v>
      </c>
      <c r="W1414" s="77" t="s">
        <v>36</v>
      </c>
      <c r="X1414" s="77" t="s">
        <v>37</v>
      </c>
      <c r="Y1414" s="78" t="s">
        <v>38</v>
      </c>
      <c r="Z1414" s="72"/>
      <c r="AA1414" s="77">
        <v>1085</v>
      </c>
      <c r="AB1414" s="76" t="s">
        <v>50</v>
      </c>
      <c r="AC1414" s="77" t="s">
        <v>36</v>
      </c>
      <c r="AD1414" s="77" t="s">
        <v>36</v>
      </c>
      <c r="AE1414" s="77">
        <v>6</v>
      </c>
      <c r="AF1414" s="78" t="s">
        <v>154</v>
      </c>
      <c r="AG1414" s="72"/>
      <c r="AH1414" s="77">
        <v>4322169</v>
      </c>
      <c r="AI1414" s="76" t="s">
        <v>52</v>
      </c>
      <c r="AJ1414" s="76" t="s">
        <v>36</v>
      </c>
      <c r="AK1414" t="str">
        <f>_xlfn.CONCAT(PlayerList[[#This Row],[First Name]]," ",PlayerList[[#This Row],[Surname]])</f>
        <v>David Kevey</v>
      </c>
      <c r="AM1414" s="71">
        <f>PlayerList[[#This Row],[Code]]*1</f>
        <v>19064</v>
      </c>
      <c r="AN1414" s="71" t="str">
        <f>VLOOKUP(PlayerList[[#This Row],[NZCF ID]],$AP$2:$AQ$3850,2,FALSE)</f>
        <v>M</v>
      </c>
      <c r="AP1414" s="71">
        <v>11718</v>
      </c>
      <c r="AQ1414" s="71" t="s">
        <v>29</v>
      </c>
    </row>
    <row r="1415" spans="13:43" x14ac:dyDescent="0.3">
      <c r="M1415" s="75">
        <v>18884</v>
      </c>
      <c r="N1415" s="72" t="s">
        <v>1872</v>
      </c>
      <c r="O1415" s="72" t="s">
        <v>421</v>
      </c>
      <c r="P1415" s="73" t="s">
        <v>33</v>
      </c>
      <c r="Q1415" s="74">
        <v>2010</v>
      </c>
      <c r="R1415" s="73" t="s">
        <v>135</v>
      </c>
      <c r="S1415" s="72"/>
      <c r="T1415" s="77">
        <v>926</v>
      </c>
      <c r="U1415" s="76" t="s">
        <v>50</v>
      </c>
      <c r="V1415" s="77" t="s">
        <v>36</v>
      </c>
      <c r="W1415" s="77" t="s">
        <v>36</v>
      </c>
      <c r="X1415" s="77">
        <v>7</v>
      </c>
      <c r="Y1415" s="78" t="s">
        <v>169</v>
      </c>
      <c r="Z1415" s="72"/>
      <c r="AA1415" s="77" t="s">
        <v>37</v>
      </c>
      <c r="AB1415" s="76" t="s">
        <v>35</v>
      </c>
      <c r="AC1415" s="77" t="s">
        <v>36</v>
      </c>
      <c r="AD1415" s="77" t="s">
        <v>36</v>
      </c>
      <c r="AE1415" s="77" t="s">
        <v>37</v>
      </c>
      <c r="AF1415" s="78" t="s">
        <v>38</v>
      </c>
      <c r="AG1415" s="72"/>
      <c r="AH1415" s="77">
        <v>4325540</v>
      </c>
      <c r="AI1415" s="76" t="s">
        <v>52</v>
      </c>
      <c r="AJ1415" s="76" t="s">
        <v>36</v>
      </c>
      <c r="AK1415" t="str">
        <f>_xlfn.CONCAT(PlayerList[[#This Row],[First Name]]," ",PlayerList[[#This Row],[Surname]])</f>
        <v>Daniel Khademi</v>
      </c>
      <c r="AM1415" s="71">
        <f>PlayerList[[#This Row],[Code]]*1</f>
        <v>18884</v>
      </c>
      <c r="AN1415" s="71" t="str">
        <f>VLOOKUP(PlayerList[[#This Row],[NZCF ID]],$AP$2:$AQ$3850,2,FALSE)</f>
        <v>M</v>
      </c>
      <c r="AP1415" s="71">
        <v>19064</v>
      </c>
      <c r="AQ1415" s="71" t="s">
        <v>29</v>
      </c>
    </row>
    <row r="1416" spans="13:43" x14ac:dyDescent="0.3">
      <c r="M1416" s="75">
        <v>22893</v>
      </c>
      <c r="N1416" s="72" t="s">
        <v>4320</v>
      </c>
      <c r="O1416" s="72" t="s">
        <v>4321</v>
      </c>
      <c r="P1416" s="73" t="s">
        <v>161</v>
      </c>
      <c r="Q1416" s="74">
        <v>2013</v>
      </c>
      <c r="R1416" s="73" t="s">
        <v>135</v>
      </c>
      <c r="S1416" s="72"/>
      <c r="T1416" s="77">
        <v>884</v>
      </c>
      <c r="U1416" s="76" t="s">
        <v>50</v>
      </c>
      <c r="V1416" s="77">
        <v>1</v>
      </c>
      <c r="W1416" s="77">
        <v>3</v>
      </c>
      <c r="X1416" s="77">
        <v>3</v>
      </c>
      <c r="Y1416" s="78" t="s">
        <v>4167</v>
      </c>
      <c r="Z1416" s="72"/>
      <c r="AA1416" s="77">
        <v>918</v>
      </c>
      <c r="AB1416" s="76" t="s">
        <v>50</v>
      </c>
      <c r="AC1416" s="77">
        <v>1</v>
      </c>
      <c r="AD1416" s="77">
        <v>5</v>
      </c>
      <c r="AE1416" s="77">
        <v>5</v>
      </c>
      <c r="AF1416" s="78" t="s">
        <v>4167</v>
      </c>
      <c r="AG1416" s="72"/>
      <c r="AH1416" s="77" t="s">
        <v>69</v>
      </c>
      <c r="AI1416" s="76" t="s">
        <v>52</v>
      </c>
      <c r="AJ1416" s="76" t="s">
        <v>36</v>
      </c>
      <c r="AK1416" t="str">
        <f>_xlfn.CONCAT(PlayerList[[#This Row],[First Name]]," ",PlayerList[[#This Row],[Surname]])</f>
        <v>Kastubh Khadka</v>
      </c>
      <c r="AM1416" s="71">
        <f>PlayerList[[#This Row],[Code]]*1</f>
        <v>22893</v>
      </c>
      <c r="AN1416" s="71" t="str">
        <f>VLOOKUP(PlayerList[[#This Row],[NZCF ID]],$AP$2:$AQ$3850,2,FALSE)</f>
        <v>M</v>
      </c>
      <c r="AP1416" s="71">
        <v>18884</v>
      </c>
      <c r="AQ1416" s="71" t="s">
        <v>29</v>
      </c>
    </row>
    <row r="1417" spans="13:43" x14ac:dyDescent="0.3">
      <c r="M1417" s="75">
        <v>15442</v>
      </c>
      <c r="N1417" s="72" t="s">
        <v>4322</v>
      </c>
      <c r="O1417" s="72" t="s">
        <v>4323</v>
      </c>
      <c r="P1417" s="73" t="s">
        <v>178</v>
      </c>
      <c r="Q1417" s="74">
        <v>1991</v>
      </c>
      <c r="R1417" s="73" t="s">
        <v>35</v>
      </c>
      <c r="S1417" s="72"/>
      <c r="T1417" s="77">
        <v>1574</v>
      </c>
      <c r="U1417" s="76" t="s">
        <v>35</v>
      </c>
      <c r="V1417" s="77" t="s">
        <v>36</v>
      </c>
      <c r="W1417" s="77" t="s">
        <v>36</v>
      </c>
      <c r="X1417" s="77">
        <v>40</v>
      </c>
      <c r="Y1417" s="78" t="s">
        <v>212</v>
      </c>
      <c r="Z1417" s="72"/>
      <c r="AA1417" s="77">
        <v>1521</v>
      </c>
      <c r="AB1417" s="76" t="s">
        <v>35</v>
      </c>
      <c r="AC1417" s="77" t="s">
        <v>36</v>
      </c>
      <c r="AD1417" s="77" t="s">
        <v>36</v>
      </c>
      <c r="AE1417" s="77">
        <v>3</v>
      </c>
      <c r="AF1417" s="78" t="s">
        <v>212</v>
      </c>
      <c r="AG1417" s="72"/>
      <c r="AH1417" s="77">
        <v>4313402</v>
      </c>
      <c r="AI1417" s="76" t="s">
        <v>52</v>
      </c>
      <c r="AJ1417" s="76" t="s">
        <v>36</v>
      </c>
      <c r="AK1417" t="str">
        <f>_xlfn.CONCAT(PlayerList[[#This Row],[First Name]]," ",PlayerList[[#This Row],[Surname]])</f>
        <v>Sameer Khanal</v>
      </c>
      <c r="AM1417" s="71">
        <f>PlayerList[[#This Row],[Code]]*1</f>
        <v>15442</v>
      </c>
      <c r="AN1417" s="71" t="str">
        <f>VLOOKUP(PlayerList[[#This Row],[NZCF ID]],$AP$2:$AQ$3850,2,FALSE)</f>
        <v>M</v>
      </c>
      <c r="AP1417" s="71">
        <v>22893</v>
      </c>
      <c r="AQ1417" s="71" t="s">
        <v>29</v>
      </c>
    </row>
    <row r="1418" spans="13:43" x14ac:dyDescent="0.3">
      <c r="M1418" s="75">
        <v>19580</v>
      </c>
      <c r="N1418" s="72" t="s">
        <v>1873</v>
      </c>
      <c r="O1418" s="72" t="s">
        <v>1874</v>
      </c>
      <c r="P1418" s="73" t="s">
        <v>127</v>
      </c>
      <c r="Q1418" s="74">
        <v>2014</v>
      </c>
      <c r="R1418" s="73" t="s">
        <v>135</v>
      </c>
      <c r="S1418" s="72"/>
      <c r="T1418" s="77">
        <v>1384</v>
      </c>
      <c r="U1418" s="76" t="s">
        <v>35</v>
      </c>
      <c r="V1418" s="77" t="s">
        <v>36</v>
      </c>
      <c r="W1418" s="77" t="s">
        <v>36</v>
      </c>
      <c r="X1418" s="77">
        <v>20</v>
      </c>
      <c r="Y1418" s="78" t="s">
        <v>84</v>
      </c>
      <c r="Z1418" s="72"/>
      <c r="AA1418" s="77">
        <v>1118</v>
      </c>
      <c r="AB1418" s="76" t="s">
        <v>35</v>
      </c>
      <c r="AC1418" s="77">
        <v>1</v>
      </c>
      <c r="AD1418" s="77">
        <v>6</v>
      </c>
      <c r="AE1418" s="77">
        <v>30</v>
      </c>
      <c r="AF1418" s="78" t="s">
        <v>4167</v>
      </c>
      <c r="AG1418" s="72"/>
      <c r="AH1418" s="77">
        <v>4324579</v>
      </c>
      <c r="AI1418" s="76" t="s">
        <v>52</v>
      </c>
      <c r="AJ1418" s="76" t="s">
        <v>36</v>
      </c>
      <c r="AK1418" t="str">
        <f>_xlfn.CONCAT(PlayerList[[#This Row],[First Name]]," ",PlayerList[[#This Row],[Surname]])</f>
        <v>Aarush Khanolkar</v>
      </c>
      <c r="AM1418" s="71">
        <f>PlayerList[[#This Row],[Code]]*1</f>
        <v>19580</v>
      </c>
      <c r="AN1418" s="71" t="str">
        <f>VLOOKUP(PlayerList[[#This Row],[NZCF ID]],$AP$2:$AQ$3850,2,FALSE)</f>
        <v>M</v>
      </c>
      <c r="AP1418" s="71">
        <v>15442</v>
      </c>
      <c r="AQ1418" s="71" t="s">
        <v>29</v>
      </c>
    </row>
    <row r="1419" spans="13:43" x14ac:dyDescent="0.3">
      <c r="M1419" s="75">
        <v>19579</v>
      </c>
      <c r="N1419" s="72" t="s">
        <v>1873</v>
      </c>
      <c r="O1419" s="72" t="s">
        <v>1875</v>
      </c>
      <c r="P1419" s="73" t="s">
        <v>127</v>
      </c>
      <c r="Q1419" s="74">
        <v>1981</v>
      </c>
      <c r="R1419" s="73" t="s">
        <v>35</v>
      </c>
      <c r="S1419" s="72"/>
      <c r="T1419" s="77">
        <v>1137</v>
      </c>
      <c r="U1419" s="76" t="s">
        <v>50</v>
      </c>
      <c r="V1419" s="77" t="s">
        <v>36</v>
      </c>
      <c r="W1419" s="77" t="s">
        <v>36</v>
      </c>
      <c r="X1419" s="77">
        <v>6</v>
      </c>
      <c r="Y1419" s="78" t="s">
        <v>75</v>
      </c>
      <c r="Z1419" s="72"/>
      <c r="AA1419" s="77">
        <v>830</v>
      </c>
      <c r="AB1419" s="76" t="s">
        <v>50</v>
      </c>
      <c r="AC1419" s="77">
        <v>1</v>
      </c>
      <c r="AD1419" s="77">
        <v>6</v>
      </c>
      <c r="AE1419" s="77">
        <v>12</v>
      </c>
      <c r="AF1419" s="78" t="s">
        <v>4167</v>
      </c>
      <c r="AG1419" s="72"/>
      <c r="AH1419" s="77">
        <v>4324587</v>
      </c>
      <c r="AI1419" s="76" t="s">
        <v>52</v>
      </c>
      <c r="AJ1419" s="76" t="s">
        <v>36</v>
      </c>
      <c r="AK1419" t="str">
        <f>_xlfn.CONCAT(PlayerList[[#This Row],[First Name]]," ",PlayerList[[#This Row],[Surname]])</f>
        <v>Amrish Khanolkar</v>
      </c>
      <c r="AM1419" s="71">
        <f>PlayerList[[#This Row],[Code]]*1</f>
        <v>19579</v>
      </c>
      <c r="AN1419" s="71" t="str">
        <f>VLOOKUP(PlayerList[[#This Row],[NZCF ID]],$AP$2:$AQ$3850,2,FALSE)</f>
        <v>M</v>
      </c>
      <c r="AP1419" s="71">
        <v>19580</v>
      </c>
      <c r="AQ1419" s="71" t="s">
        <v>29</v>
      </c>
    </row>
    <row r="1420" spans="13:43" x14ac:dyDescent="0.3">
      <c r="M1420" s="75">
        <v>20685</v>
      </c>
      <c r="N1420" s="72" t="s">
        <v>1876</v>
      </c>
      <c r="O1420" s="72" t="s">
        <v>1877</v>
      </c>
      <c r="P1420" s="73" t="s">
        <v>178</v>
      </c>
      <c r="Q1420" s="74">
        <v>2006</v>
      </c>
      <c r="R1420" s="73" t="s">
        <v>135</v>
      </c>
      <c r="S1420" s="72"/>
      <c r="T1420" s="77">
        <v>1445</v>
      </c>
      <c r="U1420" s="76" t="s">
        <v>35</v>
      </c>
      <c r="V1420" s="77">
        <v>1</v>
      </c>
      <c r="W1420" s="77">
        <v>8</v>
      </c>
      <c r="X1420" s="77">
        <v>43</v>
      </c>
      <c r="Y1420" s="78" t="s">
        <v>4167</v>
      </c>
      <c r="Z1420" s="72"/>
      <c r="AA1420" s="77">
        <v>1091</v>
      </c>
      <c r="AB1420" s="76" t="s">
        <v>50</v>
      </c>
      <c r="AC1420" s="77" t="s">
        <v>36</v>
      </c>
      <c r="AD1420" s="77" t="s">
        <v>36</v>
      </c>
      <c r="AE1420" s="77">
        <v>11</v>
      </c>
      <c r="AF1420" s="78" t="s">
        <v>60</v>
      </c>
      <c r="AG1420" s="72"/>
      <c r="AH1420" s="77">
        <v>4330340</v>
      </c>
      <c r="AI1420" s="76" t="s">
        <v>52</v>
      </c>
      <c r="AJ1420" s="76" t="s">
        <v>36</v>
      </c>
      <c r="AK1420" t="str">
        <f>_xlfn.CONCAT(PlayerList[[#This Row],[First Name]]," ",PlayerList[[#This Row],[Surname]])</f>
        <v>Vsevolod Kharlamenko</v>
      </c>
      <c r="AM1420" s="71">
        <f>PlayerList[[#This Row],[Code]]*1</f>
        <v>20685</v>
      </c>
      <c r="AN1420" s="71" t="str">
        <f>VLOOKUP(PlayerList[[#This Row],[NZCF ID]],$AP$2:$AQ$3850,2,FALSE)</f>
        <v>M</v>
      </c>
      <c r="AP1420" s="71">
        <v>19579</v>
      </c>
      <c r="AQ1420" s="71" t="s">
        <v>29</v>
      </c>
    </row>
    <row r="1421" spans="13:43" x14ac:dyDescent="0.3">
      <c r="M1421" s="75">
        <v>17575</v>
      </c>
      <c r="N1421" s="72" t="s">
        <v>1878</v>
      </c>
      <c r="O1421" s="72" t="s">
        <v>1879</v>
      </c>
      <c r="P1421" s="73" t="s">
        <v>161</v>
      </c>
      <c r="Q1421" s="74">
        <v>1987</v>
      </c>
      <c r="R1421" s="73" t="s">
        <v>35</v>
      </c>
      <c r="S1421" s="72"/>
      <c r="T1421" s="77">
        <v>1514</v>
      </c>
      <c r="U1421" s="76" t="s">
        <v>50</v>
      </c>
      <c r="V1421" s="77" t="s">
        <v>36</v>
      </c>
      <c r="W1421" s="77" t="s">
        <v>36</v>
      </c>
      <c r="X1421" s="77">
        <v>18</v>
      </c>
      <c r="Y1421" s="78" t="s">
        <v>105</v>
      </c>
      <c r="Z1421" s="72"/>
      <c r="AA1421" s="77" t="s">
        <v>37</v>
      </c>
      <c r="AB1421" s="76" t="s">
        <v>35</v>
      </c>
      <c r="AC1421" s="77" t="s">
        <v>36</v>
      </c>
      <c r="AD1421" s="77" t="s">
        <v>36</v>
      </c>
      <c r="AE1421" s="77" t="s">
        <v>37</v>
      </c>
      <c r="AF1421" s="78" t="s">
        <v>38</v>
      </c>
      <c r="AG1421" s="72"/>
      <c r="AH1421" s="77">
        <v>4314654</v>
      </c>
      <c r="AI1421" s="76" t="s">
        <v>52</v>
      </c>
      <c r="AJ1421" s="76" t="s">
        <v>36</v>
      </c>
      <c r="AK1421" t="str">
        <f>_xlfn.CONCAT(PlayerList[[#This Row],[First Name]]," ",PlayerList[[#This Row],[Surname]])</f>
        <v>Ahmad Khawaja</v>
      </c>
      <c r="AM1421" s="71">
        <f>PlayerList[[#This Row],[Code]]*1</f>
        <v>17575</v>
      </c>
      <c r="AN1421" s="71" t="str">
        <f>VLOOKUP(PlayerList[[#This Row],[NZCF ID]],$AP$2:$AQ$3850,2,FALSE)</f>
        <v>M</v>
      </c>
      <c r="AP1421" s="71">
        <v>20685</v>
      </c>
      <c r="AQ1421" s="71" t="s">
        <v>29</v>
      </c>
    </row>
    <row r="1422" spans="13:43" x14ac:dyDescent="0.3">
      <c r="M1422" s="75">
        <v>20914</v>
      </c>
      <c r="N1422" s="72" t="s">
        <v>1880</v>
      </c>
      <c r="O1422" s="72" t="s">
        <v>735</v>
      </c>
      <c r="P1422" s="73" t="s">
        <v>161</v>
      </c>
      <c r="Q1422" s="74">
        <v>2014</v>
      </c>
      <c r="R1422" s="73" t="s">
        <v>135</v>
      </c>
      <c r="S1422" s="72"/>
      <c r="T1422" s="77">
        <v>878</v>
      </c>
      <c r="U1422" s="76" t="s">
        <v>50</v>
      </c>
      <c r="V1422" s="77" t="s">
        <v>36</v>
      </c>
      <c r="W1422" s="77" t="s">
        <v>36</v>
      </c>
      <c r="X1422" s="77">
        <v>5</v>
      </c>
      <c r="Y1422" s="78" t="s">
        <v>84</v>
      </c>
      <c r="Z1422" s="72"/>
      <c r="AA1422" s="77">
        <v>1037</v>
      </c>
      <c r="AB1422" s="76" t="s">
        <v>50</v>
      </c>
      <c r="AC1422" s="77" t="s">
        <v>36</v>
      </c>
      <c r="AD1422" s="77" t="s">
        <v>36</v>
      </c>
      <c r="AE1422" s="77">
        <v>12</v>
      </c>
      <c r="AF1422" s="78" t="s">
        <v>84</v>
      </c>
      <c r="AG1422" s="72"/>
      <c r="AH1422" s="77" t="s">
        <v>69</v>
      </c>
      <c r="AI1422" s="76" t="s">
        <v>52</v>
      </c>
      <c r="AJ1422" s="76" t="s">
        <v>36</v>
      </c>
      <c r="AK1422" t="str">
        <f>_xlfn.CONCAT(PlayerList[[#This Row],[First Name]]," ",PlayerList[[#This Row],[Surname]])</f>
        <v>Brad Khemarangsan</v>
      </c>
      <c r="AM1422" s="71">
        <f>PlayerList[[#This Row],[Code]]*1</f>
        <v>20914</v>
      </c>
      <c r="AN1422" s="71" t="str">
        <f>VLOOKUP(PlayerList[[#This Row],[NZCF ID]],$AP$2:$AQ$3850,2,FALSE)</f>
        <v>M</v>
      </c>
      <c r="AP1422" s="71">
        <v>17575</v>
      </c>
      <c r="AQ1422" s="71" t="s">
        <v>29</v>
      </c>
    </row>
    <row r="1423" spans="13:43" x14ac:dyDescent="0.3">
      <c r="M1423" s="75">
        <v>19587</v>
      </c>
      <c r="N1423" s="72" t="s">
        <v>1881</v>
      </c>
      <c r="O1423" s="72" t="s">
        <v>400</v>
      </c>
      <c r="P1423" s="73" t="s">
        <v>33</v>
      </c>
      <c r="Q1423" s="74">
        <v>2008</v>
      </c>
      <c r="R1423" s="73" t="s">
        <v>135</v>
      </c>
      <c r="S1423" s="72"/>
      <c r="T1423" s="77" t="s">
        <v>34</v>
      </c>
      <c r="U1423" s="76" t="s">
        <v>35</v>
      </c>
      <c r="V1423" s="77" t="s">
        <v>36</v>
      </c>
      <c r="W1423" s="77" t="s">
        <v>36</v>
      </c>
      <c r="X1423" s="77" t="s">
        <v>37</v>
      </c>
      <c r="Y1423" s="78" t="s">
        <v>38</v>
      </c>
      <c r="Z1423" s="72"/>
      <c r="AA1423" s="77">
        <v>1027</v>
      </c>
      <c r="AB1423" s="76" t="s">
        <v>50</v>
      </c>
      <c r="AC1423" s="77" t="s">
        <v>36</v>
      </c>
      <c r="AD1423" s="77" t="s">
        <v>36</v>
      </c>
      <c r="AE1423" s="77">
        <v>6</v>
      </c>
      <c r="AF1423" s="78" t="s">
        <v>281</v>
      </c>
      <c r="AG1423" s="72"/>
      <c r="AH1423" s="77" t="s">
        <v>69</v>
      </c>
      <c r="AI1423" s="76" t="s">
        <v>52</v>
      </c>
      <c r="AJ1423" s="76" t="s">
        <v>36</v>
      </c>
      <c r="AK1423" t="str">
        <f>_xlfn.CONCAT(PlayerList[[#This Row],[First Name]]," ",PlayerList[[#This Row],[Surname]])</f>
        <v>Lucas Khong</v>
      </c>
      <c r="AM1423" s="71">
        <f>PlayerList[[#This Row],[Code]]*1</f>
        <v>19587</v>
      </c>
      <c r="AN1423" s="71" t="str">
        <f>VLOOKUP(PlayerList[[#This Row],[NZCF ID]],$AP$2:$AQ$3850,2,FALSE)</f>
        <v>M</v>
      </c>
      <c r="AP1423" s="71">
        <v>20914</v>
      </c>
      <c r="AQ1423" s="71" t="s">
        <v>29</v>
      </c>
    </row>
    <row r="1424" spans="13:43" x14ac:dyDescent="0.3">
      <c r="M1424" s="75">
        <v>19428</v>
      </c>
      <c r="N1424" s="72" t="s">
        <v>1881</v>
      </c>
      <c r="O1424" s="72" t="s">
        <v>289</v>
      </c>
      <c r="P1424" s="73" t="s">
        <v>354</v>
      </c>
      <c r="Q1424" s="74">
        <v>2013</v>
      </c>
      <c r="R1424" s="73" t="s">
        <v>135</v>
      </c>
      <c r="S1424" s="72"/>
      <c r="T1424" s="77" t="s">
        <v>34</v>
      </c>
      <c r="U1424" s="76" t="s">
        <v>35</v>
      </c>
      <c r="V1424" s="77" t="s">
        <v>36</v>
      </c>
      <c r="W1424" s="77" t="s">
        <v>36</v>
      </c>
      <c r="X1424" s="77" t="s">
        <v>37</v>
      </c>
      <c r="Y1424" s="78" t="s">
        <v>38</v>
      </c>
      <c r="Z1424" s="72"/>
      <c r="AA1424" s="77">
        <v>925</v>
      </c>
      <c r="AB1424" s="76" t="s">
        <v>35</v>
      </c>
      <c r="AC1424" s="77" t="s">
        <v>36</v>
      </c>
      <c r="AD1424" s="77" t="s">
        <v>36</v>
      </c>
      <c r="AE1424" s="77">
        <v>31</v>
      </c>
      <c r="AF1424" s="78" t="s">
        <v>169</v>
      </c>
      <c r="AG1424" s="72"/>
      <c r="AH1424" s="77">
        <v>4324862</v>
      </c>
      <c r="AI1424" s="76" t="s">
        <v>52</v>
      </c>
      <c r="AJ1424" s="76" t="s">
        <v>36</v>
      </c>
      <c r="AK1424" t="str">
        <f>_xlfn.CONCAT(PlayerList[[#This Row],[First Name]]," ",PlayerList[[#This Row],[Surname]])</f>
        <v>Mason Khong</v>
      </c>
      <c r="AM1424" s="71">
        <f>PlayerList[[#This Row],[Code]]*1</f>
        <v>19428</v>
      </c>
      <c r="AN1424" s="71" t="str">
        <f>VLOOKUP(PlayerList[[#This Row],[NZCF ID]],$AP$2:$AQ$3850,2,FALSE)</f>
        <v>M</v>
      </c>
      <c r="AP1424" s="71">
        <v>19587</v>
      </c>
      <c r="AQ1424" s="71" t="s">
        <v>29</v>
      </c>
    </row>
    <row r="1425" spans="13:43" x14ac:dyDescent="0.3">
      <c r="M1425" s="75">
        <v>19375</v>
      </c>
      <c r="N1425" s="72" t="s">
        <v>1882</v>
      </c>
      <c r="O1425" s="72" t="s">
        <v>1883</v>
      </c>
      <c r="P1425" s="73" t="s">
        <v>33</v>
      </c>
      <c r="Q1425" s="74">
        <v>2011</v>
      </c>
      <c r="R1425" s="73" t="s">
        <v>135</v>
      </c>
      <c r="S1425" s="72"/>
      <c r="T1425" s="77" t="s">
        <v>34</v>
      </c>
      <c r="U1425" s="76" t="s">
        <v>35</v>
      </c>
      <c r="V1425" s="77" t="s">
        <v>36</v>
      </c>
      <c r="W1425" s="77" t="s">
        <v>36</v>
      </c>
      <c r="X1425" s="77" t="s">
        <v>37</v>
      </c>
      <c r="Y1425" s="78" t="s">
        <v>38</v>
      </c>
      <c r="Z1425" s="72"/>
      <c r="AA1425" s="77">
        <v>506</v>
      </c>
      <c r="AB1425" s="76" t="s">
        <v>50</v>
      </c>
      <c r="AC1425" s="77" t="s">
        <v>36</v>
      </c>
      <c r="AD1425" s="77" t="s">
        <v>36</v>
      </c>
      <c r="AE1425" s="77">
        <v>3</v>
      </c>
      <c r="AF1425" s="78" t="s">
        <v>96</v>
      </c>
      <c r="AG1425" s="72"/>
      <c r="AH1425" s="77" t="s">
        <v>69</v>
      </c>
      <c r="AI1425" s="76" t="s">
        <v>52</v>
      </c>
      <c r="AJ1425" s="76" t="s">
        <v>36</v>
      </c>
      <c r="AK1425" t="str">
        <f>_xlfn.CONCAT(PlayerList[[#This Row],[First Name]]," ",PlayerList[[#This Row],[Surname]])</f>
        <v>Jaivansh Khullar</v>
      </c>
      <c r="AM1425" s="71">
        <f>PlayerList[[#This Row],[Code]]*1</f>
        <v>19375</v>
      </c>
      <c r="AN1425" s="71" t="str">
        <f>VLOOKUP(PlayerList[[#This Row],[NZCF ID]],$AP$2:$AQ$3850,2,FALSE)</f>
        <v>M</v>
      </c>
      <c r="AP1425" s="71">
        <v>19428</v>
      </c>
      <c r="AQ1425" s="71" t="s">
        <v>29</v>
      </c>
    </row>
    <row r="1426" spans="13:43" x14ac:dyDescent="0.3">
      <c r="M1426" s="75">
        <v>20040</v>
      </c>
      <c r="N1426" s="72" t="s">
        <v>1884</v>
      </c>
      <c r="O1426" s="72" t="s">
        <v>458</v>
      </c>
      <c r="P1426" s="73" t="s">
        <v>252</v>
      </c>
      <c r="Q1426" s="74">
        <v>1998</v>
      </c>
      <c r="R1426" s="73" t="s">
        <v>35</v>
      </c>
      <c r="S1426" s="72"/>
      <c r="T1426" s="77">
        <v>1263</v>
      </c>
      <c r="U1426" s="76" t="s">
        <v>50</v>
      </c>
      <c r="V1426" s="77" t="s">
        <v>36</v>
      </c>
      <c r="W1426" s="77" t="s">
        <v>36</v>
      </c>
      <c r="X1426" s="77">
        <v>4</v>
      </c>
      <c r="Y1426" s="78" t="s">
        <v>169</v>
      </c>
      <c r="Z1426" s="72"/>
      <c r="AA1426" s="77" t="s">
        <v>37</v>
      </c>
      <c r="AB1426" s="76" t="s">
        <v>35</v>
      </c>
      <c r="AC1426" s="77" t="s">
        <v>36</v>
      </c>
      <c r="AD1426" s="77" t="s">
        <v>36</v>
      </c>
      <c r="AE1426" s="77" t="s">
        <v>37</v>
      </c>
      <c r="AF1426" s="78" t="s">
        <v>38</v>
      </c>
      <c r="AG1426" s="72"/>
      <c r="AH1426" s="77" t="s">
        <v>69</v>
      </c>
      <c r="AI1426" s="76" t="s">
        <v>52</v>
      </c>
      <c r="AJ1426" s="76" t="s">
        <v>36</v>
      </c>
      <c r="AK1426" t="str">
        <f>_xlfn.CONCAT(PlayerList[[#This Row],[First Name]]," ",PlayerList[[#This Row],[Surname]])</f>
        <v>Charlie Khun</v>
      </c>
      <c r="AM1426" s="71">
        <f>PlayerList[[#This Row],[Code]]*1</f>
        <v>20040</v>
      </c>
      <c r="AN1426" s="71" t="str">
        <f>VLOOKUP(PlayerList[[#This Row],[NZCF ID]],$AP$2:$AQ$3850,2,FALSE)</f>
        <v>M</v>
      </c>
      <c r="AP1426" s="71">
        <v>19375</v>
      </c>
      <c r="AQ1426" s="71" t="s">
        <v>29</v>
      </c>
    </row>
    <row r="1427" spans="13:43" x14ac:dyDescent="0.3">
      <c r="M1427" s="75">
        <v>22738</v>
      </c>
      <c r="N1427" s="72" t="s">
        <v>1885</v>
      </c>
      <c r="O1427" s="72" t="s">
        <v>1886</v>
      </c>
      <c r="P1427" s="73" t="s">
        <v>33</v>
      </c>
      <c r="Q1427" s="74">
        <v>2014</v>
      </c>
      <c r="R1427" s="73" t="s">
        <v>135</v>
      </c>
      <c r="S1427" s="72"/>
      <c r="T1427" s="77" t="s">
        <v>34</v>
      </c>
      <c r="U1427" s="76" t="s">
        <v>35</v>
      </c>
      <c r="V1427" s="77" t="s">
        <v>36</v>
      </c>
      <c r="W1427" s="77" t="s">
        <v>36</v>
      </c>
      <c r="X1427" s="77" t="s">
        <v>37</v>
      </c>
      <c r="Y1427" s="78" t="s">
        <v>38</v>
      </c>
      <c r="Z1427" s="72"/>
      <c r="AA1427" s="77">
        <v>630</v>
      </c>
      <c r="AB1427" s="76" t="s">
        <v>50</v>
      </c>
      <c r="AC1427" s="77" t="s">
        <v>36</v>
      </c>
      <c r="AD1427" s="77" t="s">
        <v>36</v>
      </c>
      <c r="AE1427" s="77">
        <v>6</v>
      </c>
      <c r="AF1427" s="78" t="s">
        <v>84</v>
      </c>
      <c r="AG1427" s="72"/>
      <c r="AH1427" s="77" t="s">
        <v>69</v>
      </c>
      <c r="AI1427" s="76" t="s">
        <v>52</v>
      </c>
      <c r="AJ1427" s="76" t="s">
        <v>36</v>
      </c>
      <c r="AK1427" t="str">
        <f>_xlfn.CONCAT(PlayerList[[#This Row],[First Name]]," ",PlayerList[[#This Row],[Surname]])</f>
        <v>Bawi Khup Chawn</v>
      </c>
      <c r="AM1427" s="71">
        <f>PlayerList[[#This Row],[Code]]*1</f>
        <v>22738</v>
      </c>
      <c r="AN1427" s="71" t="str">
        <f>VLOOKUP(PlayerList[[#This Row],[NZCF ID]],$AP$2:$AQ$3850,2,FALSE)</f>
        <v>M</v>
      </c>
      <c r="AP1427" s="71">
        <v>20040</v>
      </c>
      <c r="AQ1427" s="71" t="s">
        <v>29</v>
      </c>
    </row>
    <row r="1428" spans="13:43" x14ac:dyDescent="0.3">
      <c r="M1428" s="75">
        <v>12498</v>
      </c>
      <c r="N1428" s="72" t="s">
        <v>1887</v>
      </c>
      <c r="O1428" s="72" t="s">
        <v>247</v>
      </c>
      <c r="P1428" s="73" t="s">
        <v>33</v>
      </c>
      <c r="Q1428" s="74">
        <v>1988</v>
      </c>
      <c r="R1428" s="73" t="s">
        <v>35</v>
      </c>
      <c r="S1428" s="72"/>
      <c r="T1428" s="77">
        <v>1700</v>
      </c>
      <c r="U1428" s="76" t="s">
        <v>35</v>
      </c>
      <c r="V1428" s="77" t="s">
        <v>36</v>
      </c>
      <c r="W1428" s="77" t="s">
        <v>36</v>
      </c>
      <c r="X1428" s="77">
        <v>43</v>
      </c>
      <c r="Y1428" s="78" t="s">
        <v>4324</v>
      </c>
      <c r="Z1428" s="72"/>
      <c r="AA1428" s="77">
        <v>1680</v>
      </c>
      <c r="AB1428" s="76" t="s">
        <v>35</v>
      </c>
      <c r="AC1428" s="77" t="s">
        <v>36</v>
      </c>
      <c r="AD1428" s="77" t="s">
        <v>36</v>
      </c>
      <c r="AE1428" s="77">
        <v>6</v>
      </c>
      <c r="AF1428" s="78" t="s">
        <v>39</v>
      </c>
      <c r="AG1428" s="72"/>
      <c r="AH1428" s="77" t="s">
        <v>69</v>
      </c>
      <c r="AI1428" s="76" t="s">
        <v>52</v>
      </c>
      <c r="AJ1428" s="76" t="s">
        <v>36</v>
      </c>
      <c r="AK1428" t="str">
        <f>_xlfn.CONCAT(PlayerList[[#This Row],[First Name]]," ",PlayerList[[#This Row],[Surname]])</f>
        <v>Andrew Khytko</v>
      </c>
      <c r="AM1428" s="71">
        <f>PlayerList[[#This Row],[Code]]*1</f>
        <v>12498</v>
      </c>
      <c r="AN1428" s="71" t="str">
        <f>VLOOKUP(PlayerList[[#This Row],[NZCF ID]],$AP$2:$AQ$3850,2,FALSE)</f>
        <v>M</v>
      </c>
      <c r="AP1428" s="71">
        <v>22738</v>
      </c>
      <c r="AQ1428" s="71" t="s">
        <v>29</v>
      </c>
    </row>
    <row r="1429" spans="13:43" x14ac:dyDescent="0.3">
      <c r="M1429" s="75">
        <v>16283</v>
      </c>
      <c r="N1429" s="72" t="s">
        <v>1889</v>
      </c>
      <c r="O1429" s="72" t="s">
        <v>421</v>
      </c>
      <c r="P1429" s="73" t="s">
        <v>252</v>
      </c>
      <c r="Q1429" s="74">
        <v>1994</v>
      </c>
      <c r="R1429" s="73" t="s">
        <v>35</v>
      </c>
      <c r="S1429" s="72"/>
      <c r="T1429" s="77">
        <v>1378</v>
      </c>
      <c r="U1429" s="76" t="s">
        <v>35</v>
      </c>
      <c r="V1429" s="77" t="s">
        <v>36</v>
      </c>
      <c r="W1429" s="77" t="s">
        <v>36</v>
      </c>
      <c r="X1429" s="77">
        <v>120</v>
      </c>
      <c r="Y1429" s="78" t="s">
        <v>219</v>
      </c>
      <c r="Z1429" s="72"/>
      <c r="AA1429" s="77">
        <v>1366</v>
      </c>
      <c r="AB1429" s="76" t="s">
        <v>35</v>
      </c>
      <c r="AC1429" s="77" t="s">
        <v>36</v>
      </c>
      <c r="AD1429" s="77" t="s">
        <v>36</v>
      </c>
      <c r="AE1429" s="77">
        <v>21</v>
      </c>
      <c r="AF1429" s="78" t="s">
        <v>673</v>
      </c>
      <c r="AG1429" s="72"/>
      <c r="AH1429" s="77" t="s">
        <v>69</v>
      </c>
      <c r="AI1429" s="76" t="s">
        <v>52</v>
      </c>
      <c r="AJ1429" s="76" t="s">
        <v>36</v>
      </c>
      <c r="AK1429" t="str">
        <f>_xlfn.CONCAT(PlayerList[[#This Row],[First Name]]," ",PlayerList[[#This Row],[Surname]])</f>
        <v>Daniel Kibblewhite</v>
      </c>
      <c r="AM1429" s="71">
        <f>PlayerList[[#This Row],[Code]]*1</f>
        <v>16283</v>
      </c>
      <c r="AN1429" s="71" t="str">
        <f>VLOOKUP(PlayerList[[#This Row],[NZCF ID]],$AP$2:$AQ$3850,2,FALSE)</f>
        <v>M</v>
      </c>
      <c r="AP1429" s="71">
        <v>12498</v>
      </c>
      <c r="AQ1429" s="71" t="s">
        <v>29</v>
      </c>
    </row>
    <row r="1430" spans="13:43" x14ac:dyDescent="0.3">
      <c r="M1430" s="75">
        <v>18659</v>
      </c>
      <c r="N1430" s="72" t="s">
        <v>1889</v>
      </c>
      <c r="O1430" s="72" t="s">
        <v>1890</v>
      </c>
      <c r="P1430" s="73" t="s">
        <v>252</v>
      </c>
      <c r="Q1430" s="74">
        <v>1985</v>
      </c>
      <c r="R1430" s="73" t="s">
        <v>35</v>
      </c>
      <c r="S1430" s="72"/>
      <c r="T1430" s="77">
        <v>1185</v>
      </c>
      <c r="U1430" s="76" t="s">
        <v>35</v>
      </c>
      <c r="V1430" s="77">
        <v>1</v>
      </c>
      <c r="W1430" s="77">
        <v>6</v>
      </c>
      <c r="X1430" s="77">
        <v>48</v>
      </c>
      <c r="Y1430" s="78" t="s">
        <v>4167</v>
      </c>
      <c r="Z1430" s="72"/>
      <c r="AA1430" s="77">
        <v>1075</v>
      </c>
      <c r="AB1430" s="76" t="s">
        <v>50</v>
      </c>
      <c r="AC1430" s="77" t="s">
        <v>36</v>
      </c>
      <c r="AD1430" s="77" t="s">
        <v>36</v>
      </c>
      <c r="AE1430" s="77">
        <v>12</v>
      </c>
      <c r="AF1430" s="78" t="s">
        <v>60</v>
      </c>
      <c r="AG1430" s="72"/>
      <c r="AH1430" s="77" t="s">
        <v>69</v>
      </c>
      <c r="AI1430" s="76" t="s">
        <v>52</v>
      </c>
      <c r="AJ1430" s="76" t="s">
        <v>36</v>
      </c>
      <c r="AK1430" t="str">
        <f>_xlfn.CONCAT(PlayerList[[#This Row],[First Name]]," ",PlayerList[[#This Row],[Surname]])</f>
        <v>Simon T Kibblewhite</v>
      </c>
      <c r="AM1430" s="71">
        <f>PlayerList[[#This Row],[Code]]*1</f>
        <v>18659</v>
      </c>
      <c r="AN1430" s="71" t="str">
        <f>VLOOKUP(PlayerList[[#This Row],[NZCF ID]],$AP$2:$AQ$3850,2,FALSE)</f>
        <v>M</v>
      </c>
      <c r="AP1430" s="71">
        <v>16283</v>
      </c>
      <c r="AQ1430" s="71" t="s">
        <v>29</v>
      </c>
    </row>
    <row r="1431" spans="13:43" x14ac:dyDescent="0.3">
      <c r="M1431" s="75">
        <v>16828</v>
      </c>
      <c r="N1431" s="72" t="s">
        <v>1891</v>
      </c>
      <c r="O1431" s="72" t="s">
        <v>1892</v>
      </c>
      <c r="P1431" s="73" t="s">
        <v>258</v>
      </c>
      <c r="Q1431" s="74">
        <v>2010</v>
      </c>
      <c r="R1431" s="73" t="s">
        <v>135</v>
      </c>
      <c r="S1431" s="72"/>
      <c r="T1431" s="77" t="s">
        <v>34</v>
      </c>
      <c r="U1431" s="76" t="s">
        <v>35</v>
      </c>
      <c r="V1431" s="77" t="s">
        <v>36</v>
      </c>
      <c r="W1431" s="77" t="s">
        <v>36</v>
      </c>
      <c r="X1431" s="77" t="s">
        <v>37</v>
      </c>
      <c r="Y1431" s="78" t="s">
        <v>38</v>
      </c>
      <c r="Z1431" s="72"/>
      <c r="AA1431" s="77">
        <v>878</v>
      </c>
      <c r="AB1431" s="76" t="s">
        <v>35</v>
      </c>
      <c r="AC1431" s="77" t="s">
        <v>36</v>
      </c>
      <c r="AD1431" s="77" t="s">
        <v>36</v>
      </c>
      <c r="AE1431" s="77">
        <v>173</v>
      </c>
      <c r="AF1431" s="78" t="s">
        <v>281</v>
      </c>
      <c r="AG1431" s="72"/>
      <c r="AH1431" s="77">
        <v>4310640</v>
      </c>
      <c r="AI1431" s="76" t="s">
        <v>52</v>
      </c>
      <c r="AJ1431" s="76" t="s">
        <v>36</v>
      </c>
      <c r="AK1431" t="str">
        <f>_xlfn.CONCAT(PlayerList[[#This Row],[First Name]]," ",PlayerList[[#This Row],[Surname]])</f>
        <v>Grishma Kichavadi</v>
      </c>
      <c r="AM1431" s="71">
        <f>PlayerList[[#This Row],[Code]]*1</f>
        <v>16828</v>
      </c>
      <c r="AN1431" s="71" t="str">
        <f>VLOOKUP(PlayerList[[#This Row],[NZCF ID]],$AP$2:$AQ$3850,2,FALSE)</f>
        <v>F</v>
      </c>
      <c r="AP1431" s="71">
        <v>18659</v>
      </c>
      <c r="AQ1431" s="71" t="s">
        <v>29</v>
      </c>
    </row>
    <row r="1432" spans="13:43" x14ac:dyDescent="0.3">
      <c r="M1432" s="75">
        <v>16136</v>
      </c>
      <c r="N1432" s="72" t="s">
        <v>1891</v>
      </c>
      <c r="O1432" s="72" t="s">
        <v>1893</v>
      </c>
      <c r="P1432" s="73" t="s">
        <v>354</v>
      </c>
      <c r="Q1432" s="74">
        <v>2007</v>
      </c>
      <c r="R1432" s="73" t="s">
        <v>135</v>
      </c>
      <c r="S1432" s="72"/>
      <c r="T1432" s="77" t="s">
        <v>34</v>
      </c>
      <c r="U1432" s="76" t="s">
        <v>35</v>
      </c>
      <c r="V1432" s="77" t="s">
        <v>36</v>
      </c>
      <c r="W1432" s="77" t="s">
        <v>36</v>
      </c>
      <c r="X1432" s="77" t="s">
        <v>37</v>
      </c>
      <c r="Y1432" s="78" t="s">
        <v>38</v>
      </c>
      <c r="Z1432" s="72"/>
      <c r="AA1432" s="77">
        <v>1298</v>
      </c>
      <c r="AB1432" s="76" t="s">
        <v>35</v>
      </c>
      <c r="AC1432" s="77" t="s">
        <v>36</v>
      </c>
      <c r="AD1432" s="77" t="s">
        <v>36</v>
      </c>
      <c r="AE1432" s="77">
        <v>329</v>
      </c>
      <c r="AF1432" s="78" t="s">
        <v>150</v>
      </c>
      <c r="AG1432" s="72"/>
      <c r="AH1432" s="77">
        <v>4308085</v>
      </c>
      <c r="AI1432" s="76" t="s">
        <v>52</v>
      </c>
      <c r="AJ1432" s="76" t="s">
        <v>36</v>
      </c>
      <c r="AK1432" t="str">
        <f>_xlfn.CONCAT(PlayerList[[#This Row],[First Name]]," ",PlayerList[[#This Row],[Surname]])</f>
        <v>Tejasvi Kichavadi</v>
      </c>
      <c r="AM1432" s="71">
        <f>PlayerList[[#This Row],[Code]]*1</f>
        <v>16136</v>
      </c>
      <c r="AN1432" s="71" t="str">
        <f>VLOOKUP(PlayerList[[#This Row],[NZCF ID]],$AP$2:$AQ$3850,2,FALSE)</f>
        <v>M</v>
      </c>
      <c r="AP1432" s="71">
        <v>16828</v>
      </c>
      <c r="AQ1432" s="71" t="s">
        <v>45</v>
      </c>
    </row>
    <row r="1433" spans="13:43" x14ac:dyDescent="0.3">
      <c r="M1433" s="75">
        <v>15795</v>
      </c>
      <c r="N1433" s="72" t="s">
        <v>1894</v>
      </c>
      <c r="O1433" s="72" t="s">
        <v>139</v>
      </c>
      <c r="P1433" s="73" t="s">
        <v>83</v>
      </c>
      <c r="Q1433" s="74">
        <v>1982</v>
      </c>
      <c r="R1433" s="73" t="s">
        <v>35</v>
      </c>
      <c r="S1433" s="72"/>
      <c r="T1433" s="77">
        <v>922</v>
      </c>
      <c r="U1433" s="76" t="s">
        <v>35</v>
      </c>
      <c r="V1433" s="77" t="s">
        <v>36</v>
      </c>
      <c r="W1433" s="77" t="s">
        <v>36</v>
      </c>
      <c r="X1433" s="77">
        <v>63</v>
      </c>
      <c r="Y1433" s="78" t="s">
        <v>60</v>
      </c>
      <c r="Z1433" s="72"/>
      <c r="AA1433" s="77" t="s">
        <v>37</v>
      </c>
      <c r="AB1433" s="76" t="s">
        <v>35</v>
      </c>
      <c r="AC1433" s="77" t="s">
        <v>36</v>
      </c>
      <c r="AD1433" s="77" t="s">
        <v>36</v>
      </c>
      <c r="AE1433" s="77" t="s">
        <v>37</v>
      </c>
      <c r="AF1433" s="78" t="s">
        <v>38</v>
      </c>
      <c r="AG1433" s="72"/>
      <c r="AH1433" s="77">
        <v>4315065</v>
      </c>
      <c r="AI1433" s="76" t="s">
        <v>52</v>
      </c>
      <c r="AJ1433" s="76" t="s">
        <v>36</v>
      </c>
      <c r="AK1433" t="str">
        <f>_xlfn.CONCAT(PlayerList[[#This Row],[First Name]]," ",PlayerList[[#This Row],[Surname]])</f>
        <v>James Kierstead</v>
      </c>
      <c r="AM1433" s="71">
        <f>PlayerList[[#This Row],[Code]]*1</f>
        <v>15795</v>
      </c>
      <c r="AN1433" s="71" t="str">
        <f>VLOOKUP(PlayerList[[#This Row],[NZCF ID]],$AP$2:$AQ$3850,2,FALSE)</f>
        <v>M</v>
      </c>
      <c r="AP1433" s="71">
        <v>16136</v>
      </c>
      <c r="AQ1433" s="71" t="s">
        <v>29</v>
      </c>
    </row>
    <row r="1434" spans="13:43" x14ac:dyDescent="0.3">
      <c r="M1434" s="75">
        <v>20355</v>
      </c>
      <c r="N1434" s="72" t="s">
        <v>1895</v>
      </c>
      <c r="O1434" s="72" t="s">
        <v>1896</v>
      </c>
      <c r="P1434" s="73" t="s">
        <v>74</v>
      </c>
      <c r="Q1434" s="74">
        <v>2010</v>
      </c>
      <c r="R1434" s="73" t="s">
        <v>135</v>
      </c>
      <c r="S1434" s="72"/>
      <c r="T1434" s="77" t="s">
        <v>34</v>
      </c>
      <c r="U1434" s="76" t="s">
        <v>35</v>
      </c>
      <c r="V1434" s="77" t="s">
        <v>36</v>
      </c>
      <c r="W1434" s="77" t="s">
        <v>36</v>
      </c>
      <c r="X1434" s="77" t="s">
        <v>37</v>
      </c>
      <c r="Y1434" s="78" t="s">
        <v>38</v>
      </c>
      <c r="Z1434" s="72"/>
      <c r="AA1434" s="77">
        <v>558</v>
      </c>
      <c r="AB1434" s="76" t="s">
        <v>50</v>
      </c>
      <c r="AC1434" s="77" t="s">
        <v>36</v>
      </c>
      <c r="AD1434" s="77" t="s">
        <v>36</v>
      </c>
      <c r="AE1434" s="77">
        <v>12</v>
      </c>
      <c r="AF1434" s="78" t="s">
        <v>61</v>
      </c>
      <c r="AG1434" s="72"/>
      <c r="AH1434" s="77" t="s">
        <v>69</v>
      </c>
      <c r="AI1434" s="76" t="s">
        <v>52</v>
      </c>
      <c r="AJ1434" s="76" t="s">
        <v>36</v>
      </c>
      <c r="AK1434" t="str">
        <f>_xlfn.CONCAT(PlayerList[[#This Row],[First Name]]," ",PlayerList[[#This Row],[Surname]])</f>
        <v>Matthias Kilmister-Blue</v>
      </c>
      <c r="AM1434" s="71">
        <f>PlayerList[[#This Row],[Code]]*1</f>
        <v>20355</v>
      </c>
      <c r="AN1434" s="71" t="str">
        <f>VLOOKUP(PlayerList[[#This Row],[NZCF ID]],$AP$2:$AQ$3850,2,FALSE)</f>
        <v>M</v>
      </c>
      <c r="AP1434" s="71">
        <v>15795</v>
      </c>
      <c r="AQ1434" s="71" t="s">
        <v>29</v>
      </c>
    </row>
    <row r="1435" spans="13:43" x14ac:dyDescent="0.3">
      <c r="M1435" s="75">
        <v>19598</v>
      </c>
      <c r="N1435" s="72" t="s">
        <v>1897</v>
      </c>
      <c r="O1435" s="72" t="s">
        <v>1898</v>
      </c>
      <c r="P1435" s="73" t="s">
        <v>33</v>
      </c>
      <c r="Q1435" s="74">
        <v>2010</v>
      </c>
      <c r="R1435" s="73" t="s">
        <v>135</v>
      </c>
      <c r="S1435" s="72"/>
      <c r="T1435" s="77" t="s">
        <v>34</v>
      </c>
      <c r="U1435" s="76" t="s">
        <v>35</v>
      </c>
      <c r="V1435" s="77" t="s">
        <v>36</v>
      </c>
      <c r="W1435" s="77" t="s">
        <v>36</v>
      </c>
      <c r="X1435" s="77" t="s">
        <v>37</v>
      </c>
      <c r="Y1435" s="78" t="s">
        <v>38</v>
      </c>
      <c r="Z1435" s="72"/>
      <c r="AA1435" s="77">
        <v>676</v>
      </c>
      <c r="AB1435" s="76" t="s">
        <v>50</v>
      </c>
      <c r="AC1435" s="77" t="s">
        <v>36</v>
      </c>
      <c r="AD1435" s="77" t="s">
        <v>36</v>
      </c>
      <c r="AE1435" s="77">
        <v>6</v>
      </c>
      <c r="AF1435" s="78" t="s">
        <v>281</v>
      </c>
      <c r="AG1435" s="72"/>
      <c r="AH1435" s="77" t="s">
        <v>69</v>
      </c>
      <c r="AI1435" s="76" t="s">
        <v>52</v>
      </c>
      <c r="AJ1435" s="76" t="s">
        <v>36</v>
      </c>
      <c r="AK1435" t="str">
        <f>_xlfn.CONCAT(PlayerList[[#This Row],[First Name]]," ",PlayerList[[#This Row],[Surname]])</f>
        <v>Cheongun Zehariah Kim</v>
      </c>
      <c r="AM1435" s="71">
        <f>PlayerList[[#This Row],[Code]]*1</f>
        <v>19598</v>
      </c>
      <c r="AN1435" s="71" t="str">
        <f>VLOOKUP(PlayerList[[#This Row],[NZCF ID]],$AP$2:$AQ$3850,2,FALSE)</f>
        <v>M</v>
      </c>
      <c r="AP1435" s="71">
        <v>20355</v>
      </c>
      <c r="AQ1435" s="71" t="s">
        <v>29</v>
      </c>
    </row>
    <row r="1436" spans="13:43" x14ac:dyDescent="0.3">
      <c r="M1436" s="75">
        <v>21157</v>
      </c>
      <c r="N1436" s="72" t="s">
        <v>1897</v>
      </c>
      <c r="O1436" s="72" t="s">
        <v>1899</v>
      </c>
      <c r="P1436" s="73" t="s">
        <v>178</v>
      </c>
      <c r="Q1436" s="74">
        <v>2011</v>
      </c>
      <c r="R1436" s="73" t="s">
        <v>135</v>
      </c>
      <c r="S1436" s="72"/>
      <c r="T1436" s="77">
        <v>1316</v>
      </c>
      <c r="U1436" s="76" t="s">
        <v>50</v>
      </c>
      <c r="V1436" s="77" t="s">
        <v>36</v>
      </c>
      <c r="W1436" s="77" t="s">
        <v>36</v>
      </c>
      <c r="X1436" s="77">
        <v>3</v>
      </c>
      <c r="Y1436" s="78" t="s">
        <v>84</v>
      </c>
      <c r="Z1436" s="72"/>
      <c r="AA1436" s="77" t="s">
        <v>37</v>
      </c>
      <c r="AB1436" s="76" t="s">
        <v>35</v>
      </c>
      <c r="AC1436" s="77" t="s">
        <v>36</v>
      </c>
      <c r="AD1436" s="77" t="s">
        <v>36</v>
      </c>
      <c r="AE1436" s="77" t="s">
        <v>37</v>
      </c>
      <c r="AF1436" s="78" t="s">
        <v>38</v>
      </c>
      <c r="AG1436" s="72"/>
      <c r="AH1436" s="77" t="s">
        <v>69</v>
      </c>
      <c r="AI1436" s="76" t="s">
        <v>52</v>
      </c>
      <c r="AJ1436" s="76" t="s">
        <v>36</v>
      </c>
      <c r="AK1436" t="str">
        <f>_xlfn.CONCAT(PlayerList[[#This Row],[First Name]]," ",PlayerList[[#This Row],[Surname]])</f>
        <v>Dohyun Kim</v>
      </c>
      <c r="AM1436" s="71">
        <f>PlayerList[[#This Row],[Code]]*1</f>
        <v>21157</v>
      </c>
      <c r="AN1436" s="71" t="str">
        <f>VLOOKUP(PlayerList[[#This Row],[NZCF ID]],$AP$2:$AQ$3850,2,FALSE)</f>
        <v>M</v>
      </c>
      <c r="AP1436" s="71">
        <v>19598</v>
      </c>
      <c r="AQ1436" s="71" t="s">
        <v>29</v>
      </c>
    </row>
    <row r="1437" spans="13:43" x14ac:dyDescent="0.3">
      <c r="M1437" s="75">
        <v>21124</v>
      </c>
      <c r="N1437" s="72" t="s">
        <v>1897</v>
      </c>
      <c r="O1437" s="72" t="s">
        <v>1900</v>
      </c>
      <c r="P1437" s="73" t="s">
        <v>33</v>
      </c>
      <c r="Q1437" s="74">
        <v>2015</v>
      </c>
      <c r="R1437" s="73" t="s">
        <v>135</v>
      </c>
      <c r="S1437" s="72"/>
      <c r="T1437" s="77" t="s">
        <v>34</v>
      </c>
      <c r="U1437" s="76" t="s">
        <v>35</v>
      </c>
      <c r="V1437" s="77" t="s">
        <v>36</v>
      </c>
      <c r="W1437" s="77" t="s">
        <v>36</v>
      </c>
      <c r="X1437" s="77" t="s">
        <v>37</v>
      </c>
      <c r="Y1437" s="78" t="s">
        <v>38</v>
      </c>
      <c r="Z1437" s="72"/>
      <c r="AA1437" s="77">
        <v>408</v>
      </c>
      <c r="AB1437" s="76" t="s">
        <v>50</v>
      </c>
      <c r="AC1437" s="77" t="s">
        <v>36</v>
      </c>
      <c r="AD1437" s="77" t="s">
        <v>36</v>
      </c>
      <c r="AE1437" s="77">
        <v>6</v>
      </c>
      <c r="AF1437" s="78" t="s">
        <v>173</v>
      </c>
      <c r="AG1437" s="72"/>
      <c r="AH1437" s="77" t="s">
        <v>69</v>
      </c>
      <c r="AI1437" s="76" t="s">
        <v>52</v>
      </c>
      <c r="AJ1437" s="76" t="s">
        <v>36</v>
      </c>
      <c r="AK1437" t="str">
        <f>_xlfn.CONCAT(PlayerList[[#This Row],[First Name]]," ",PlayerList[[#This Row],[Surname]])</f>
        <v>Doyoung Kim</v>
      </c>
      <c r="AM1437" s="71">
        <f>PlayerList[[#This Row],[Code]]*1</f>
        <v>21124</v>
      </c>
      <c r="AN1437" s="71" t="str">
        <f>VLOOKUP(PlayerList[[#This Row],[NZCF ID]],$AP$2:$AQ$3850,2,FALSE)</f>
        <v>M</v>
      </c>
      <c r="AP1437" s="71">
        <v>21157</v>
      </c>
      <c r="AQ1437" s="71" t="s">
        <v>29</v>
      </c>
    </row>
    <row r="1438" spans="13:43" x14ac:dyDescent="0.3">
      <c r="M1438" s="75">
        <v>16818</v>
      </c>
      <c r="N1438" s="72" t="s">
        <v>1897</v>
      </c>
      <c r="O1438" s="72" t="s">
        <v>398</v>
      </c>
      <c r="P1438" s="73" t="s">
        <v>167</v>
      </c>
      <c r="Q1438" s="74">
        <v>2007</v>
      </c>
      <c r="R1438" s="73" t="s">
        <v>135</v>
      </c>
      <c r="S1438" s="72"/>
      <c r="T1438" s="77">
        <v>1404</v>
      </c>
      <c r="U1438" s="76" t="s">
        <v>35</v>
      </c>
      <c r="V1438" s="77" t="s">
        <v>36</v>
      </c>
      <c r="W1438" s="77" t="s">
        <v>36</v>
      </c>
      <c r="X1438" s="77">
        <v>34</v>
      </c>
      <c r="Y1438" s="78" t="s">
        <v>105</v>
      </c>
      <c r="Z1438" s="72"/>
      <c r="AA1438" s="77">
        <v>1172</v>
      </c>
      <c r="AB1438" s="76" t="s">
        <v>35</v>
      </c>
      <c r="AC1438" s="77" t="s">
        <v>36</v>
      </c>
      <c r="AD1438" s="77" t="s">
        <v>36</v>
      </c>
      <c r="AE1438" s="77">
        <v>98</v>
      </c>
      <c r="AF1438" s="78" t="s">
        <v>51</v>
      </c>
      <c r="AG1438" s="72"/>
      <c r="AH1438" s="77">
        <v>4311612</v>
      </c>
      <c r="AI1438" s="76" t="s">
        <v>52</v>
      </c>
      <c r="AJ1438" s="76" t="s">
        <v>36</v>
      </c>
      <c r="AK1438" t="str">
        <f>_xlfn.CONCAT(PlayerList[[#This Row],[First Name]]," ",PlayerList[[#This Row],[Surname]])</f>
        <v>Eddie Kim</v>
      </c>
      <c r="AM1438" s="71">
        <f>PlayerList[[#This Row],[Code]]*1</f>
        <v>16818</v>
      </c>
      <c r="AN1438" s="71" t="str">
        <f>VLOOKUP(PlayerList[[#This Row],[NZCF ID]],$AP$2:$AQ$3850,2,FALSE)</f>
        <v>M</v>
      </c>
      <c r="AP1438" s="71">
        <v>21124</v>
      </c>
      <c r="AQ1438" s="71" t="s">
        <v>29</v>
      </c>
    </row>
    <row r="1439" spans="13:43" x14ac:dyDescent="0.3">
      <c r="M1439" s="75">
        <v>18512</v>
      </c>
      <c r="N1439" s="72" t="s">
        <v>1897</v>
      </c>
      <c r="O1439" s="72" t="s">
        <v>1901</v>
      </c>
      <c r="P1439" s="73" t="s">
        <v>190</v>
      </c>
      <c r="Q1439" s="74">
        <v>2010</v>
      </c>
      <c r="R1439" s="73" t="s">
        <v>135</v>
      </c>
      <c r="S1439" s="72"/>
      <c r="T1439" s="77">
        <v>1219</v>
      </c>
      <c r="U1439" s="76" t="s">
        <v>50</v>
      </c>
      <c r="V1439" s="77" t="s">
        <v>36</v>
      </c>
      <c r="W1439" s="77" t="s">
        <v>36</v>
      </c>
      <c r="X1439" s="77">
        <v>6</v>
      </c>
      <c r="Y1439" s="78" t="s">
        <v>96</v>
      </c>
      <c r="Z1439" s="72"/>
      <c r="AA1439" s="77">
        <v>1074</v>
      </c>
      <c r="AB1439" s="76" t="s">
        <v>50</v>
      </c>
      <c r="AC1439" s="77" t="s">
        <v>36</v>
      </c>
      <c r="AD1439" s="77" t="s">
        <v>36</v>
      </c>
      <c r="AE1439" s="77">
        <v>11</v>
      </c>
      <c r="AF1439" s="78" t="s">
        <v>154</v>
      </c>
      <c r="AG1439" s="72"/>
      <c r="AH1439" s="77">
        <v>4323840</v>
      </c>
      <c r="AI1439" s="76" t="s">
        <v>52</v>
      </c>
      <c r="AJ1439" s="76" t="s">
        <v>36</v>
      </c>
      <c r="AK1439" t="str">
        <f>_xlfn.CONCAT(PlayerList[[#This Row],[First Name]]," ",PlayerList[[#This Row],[Surname]])</f>
        <v>Elliya Kim</v>
      </c>
      <c r="AM1439" s="71">
        <f>PlayerList[[#This Row],[Code]]*1</f>
        <v>18512</v>
      </c>
      <c r="AN1439" s="71" t="str">
        <f>VLOOKUP(PlayerList[[#This Row],[NZCF ID]],$AP$2:$AQ$3850,2,FALSE)</f>
        <v>M</v>
      </c>
      <c r="AP1439" s="71">
        <v>16818</v>
      </c>
      <c r="AQ1439" s="71" t="s">
        <v>29</v>
      </c>
    </row>
    <row r="1440" spans="13:43" x14ac:dyDescent="0.3">
      <c r="M1440" s="75">
        <v>19405</v>
      </c>
      <c r="N1440" s="72" t="s">
        <v>1897</v>
      </c>
      <c r="O1440" s="72" t="s">
        <v>95</v>
      </c>
      <c r="P1440" s="73" t="s">
        <v>33</v>
      </c>
      <c r="Q1440" s="74">
        <v>2011</v>
      </c>
      <c r="R1440" s="73" t="s">
        <v>135</v>
      </c>
      <c r="S1440" s="72"/>
      <c r="T1440" s="77" t="s">
        <v>34</v>
      </c>
      <c r="U1440" s="76" t="s">
        <v>35</v>
      </c>
      <c r="V1440" s="77" t="s">
        <v>36</v>
      </c>
      <c r="W1440" s="77" t="s">
        <v>36</v>
      </c>
      <c r="X1440" s="77" t="s">
        <v>37</v>
      </c>
      <c r="Y1440" s="78" t="s">
        <v>38</v>
      </c>
      <c r="Z1440" s="72"/>
      <c r="AA1440" s="77">
        <v>691</v>
      </c>
      <c r="AB1440" s="76" t="s">
        <v>50</v>
      </c>
      <c r="AC1440" s="77" t="s">
        <v>36</v>
      </c>
      <c r="AD1440" s="77" t="s">
        <v>36</v>
      </c>
      <c r="AE1440" s="77">
        <v>6</v>
      </c>
      <c r="AF1440" s="78" t="s">
        <v>96</v>
      </c>
      <c r="AG1440" s="72"/>
      <c r="AH1440" s="77" t="s">
        <v>69</v>
      </c>
      <c r="AI1440" s="76" t="s">
        <v>52</v>
      </c>
      <c r="AJ1440" s="76" t="s">
        <v>36</v>
      </c>
      <c r="AK1440" t="str">
        <f>_xlfn.CONCAT(PlayerList[[#This Row],[First Name]]," ",PlayerList[[#This Row],[Surname]])</f>
        <v>Henry Kim</v>
      </c>
      <c r="AM1440" s="71">
        <f>PlayerList[[#This Row],[Code]]*1</f>
        <v>19405</v>
      </c>
      <c r="AN1440" s="71" t="str">
        <f>VLOOKUP(PlayerList[[#This Row],[NZCF ID]],$AP$2:$AQ$3850,2,FALSE)</f>
        <v>M</v>
      </c>
      <c r="AP1440" s="71">
        <v>18512</v>
      </c>
      <c r="AQ1440" s="71" t="s">
        <v>29</v>
      </c>
    </row>
    <row r="1441" spans="13:43" x14ac:dyDescent="0.3">
      <c r="M1441" s="75">
        <v>19452</v>
      </c>
      <c r="N1441" s="72" t="s">
        <v>1897</v>
      </c>
      <c r="O1441" s="72" t="s">
        <v>1902</v>
      </c>
      <c r="P1441" s="73" t="s">
        <v>167</v>
      </c>
      <c r="Q1441" s="74">
        <v>2010</v>
      </c>
      <c r="R1441" s="73" t="s">
        <v>135</v>
      </c>
      <c r="S1441" s="72"/>
      <c r="T1441" s="77">
        <v>808</v>
      </c>
      <c r="U1441" s="76" t="s">
        <v>50</v>
      </c>
      <c r="V1441" s="77" t="s">
        <v>36</v>
      </c>
      <c r="W1441" s="77" t="s">
        <v>36</v>
      </c>
      <c r="X1441" s="77">
        <v>11</v>
      </c>
      <c r="Y1441" s="78" t="s">
        <v>169</v>
      </c>
      <c r="Z1441" s="72"/>
      <c r="AA1441" s="77">
        <v>1142</v>
      </c>
      <c r="AB1441" s="76" t="s">
        <v>35</v>
      </c>
      <c r="AC1441" s="77">
        <v>1</v>
      </c>
      <c r="AD1441" s="77">
        <v>6</v>
      </c>
      <c r="AE1441" s="77">
        <v>65</v>
      </c>
      <c r="AF1441" s="78" t="s">
        <v>4167</v>
      </c>
      <c r="AG1441" s="72"/>
      <c r="AH1441" s="77">
        <v>4325028</v>
      </c>
      <c r="AI1441" s="76" t="s">
        <v>52</v>
      </c>
      <c r="AJ1441" s="76" t="s">
        <v>36</v>
      </c>
      <c r="AK1441" t="str">
        <f>_xlfn.CONCAT(PlayerList[[#This Row],[First Name]]," ",PlayerList[[#This Row],[Surname]])</f>
        <v>Hyun Kim</v>
      </c>
      <c r="AM1441" s="71">
        <f>PlayerList[[#This Row],[Code]]*1</f>
        <v>19452</v>
      </c>
      <c r="AN1441" s="71" t="str">
        <f>VLOOKUP(PlayerList[[#This Row],[NZCF ID]],$AP$2:$AQ$3850,2,FALSE)</f>
        <v>M</v>
      </c>
      <c r="AP1441" s="71">
        <v>19405</v>
      </c>
      <c r="AQ1441" s="71" t="s">
        <v>29</v>
      </c>
    </row>
    <row r="1442" spans="13:43" x14ac:dyDescent="0.3">
      <c r="M1442" s="75">
        <v>17461</v>
      </c>
      <c r="N1442" s="72" t="s">
        <v>1897</v>
      </c>
      <c r="O1442" s="72" t="s">
        <v>1903</v>
      </c>
      <c r="P1442" s="73" t="s">
        <v>167</v>
      </c>
      <c r="Q1442" s="74">
        <v>2009</v>
      </c>
      <c r="R1442" s="73" t="s">
        <v>135</v>
      </c>
      <c r="S1442" s="72"/>
      <c r="T1442" s="77" t="s">
        <v>34</v>
      </c>
      <c r="U1442" s="76" t="s">
        <v>35</v>
      </c>
      <c r="V1442" s="77" t="s">
        <v>36</v>
      </c>
      <c r="W1442" s="77" t="s">
        <v>36</v>
      </c>
      <c r="X1442" s="77" t="s">
        <v>37</v>
      </c>
      <c r="Y1442" s="78" t="s">
        <v>38</v>
      </c>
      <c r="Z1442" s="72"/>
      <c r="AA1442" s="77">
        <v>917</v>
      </c>
      <c r="AB1442" s="76" t="s">
        <v>50</v>
      </c>
      <c r="AC1442" s="77" t="s">
        <v>36</v>
      </c>
      <c r="AD1442" s="77" t="s">
        <v>36</v>
      </c>
      <c r="AE1442" s="77">
        <v>4</v>
      </c>
      <c r="AF1442" s="78" t="s">
        <v>209</v>
      </c>
      <c r="AG1442" s="72"/>
      <c r="AH1442" s="77" t="s">
        <v>69</v>
      </c>
      <c r="AI1442" s="76" t="s">
        <v>52</v>
      </c>
      <c r="AJ1442" s="76" t="s">
        <v>36</v>
      </c>
      <c r="AK1442" t="str">
        <f>_xlfn.CONCAT(PlayerList[[#This Row],[First Name]]," ",PlayerList[[#This Row],[Surname]])</f>
        <v>Hyungju Kim</v>
      </c>
      <c r="AM1442" s="71">
        <f>PlayerList[[#This Row],[Code]]*1</f>
        <v>17461</v>
      </c>
      <c r="AN1442" s="71" t="str">
        <f>VLOOKUP(PlayerList[[#This Row],[NZCF ID]],$AP$2:$AQ$3850,2,FALSE)</f>
        <v>M</v>
      </c>
      <c r="AP1442" s="71">
        <v>19452</v>
      </c>
      <c r="AQ1442" s="71" t="s">
        <v>29</v>
      </c>
    </row>
    <row r="1443" spans="13:43" x14ac:dyDescent="0.3">
      <c r="M1443" s="75">
        <v>17466</v>
      </c>
      <c r="N1443" s="72" t="s">
        <v>1897</v>
      </c>
      <c r="O1443" s="72" t="s">
        <v>1904</v>
      </c>
      <c r="P1443" s="73" t="s">
        <v>167</v>
      </c>
      <c r="Q1443" s="74">
        <v>2012</v>
      </c>
      <c r="R1443" s="73" t="s">
        <v>135</v>
      </c>
      <c r="S1443" s="72"/>
      <c r="T1443" s="77" t="s">
        <v>34</v>
      </c>
      <c r="U1443" s="76" t="s">
        <v>35</v>
      </c>
      <c r="V1443" s="77" t="s">
        <v>36</v>
      </c>
      <c r="W1443" s="77" t="s">
        <v>36</v>
      </c>
      <c r="X1443" s="77" t="s">
        <v>37</v>
      </c>
      <c r="Y1443" s="78" t="s">
        <v>38</v>
      </c>
      <c r="Z1443" s="72"/>
      <c r="AA1443" s="77">
        <v>523</v>
      </c>
      <c r="AB1443" s="76" t="s">
        <v>50</v>
      </c>
      <c r="AC1443" s="77" t="s">
        <v>36</v>
      </c>
      <c r="AD1443" s="77" t="s">
        <v>36</v>
      </c>
      <c r="AE1443" s="77">
        <v>4</v>
      </c>
      <c r="AF1443" s="78" t="s">
        <v>209</v>
      </c>
      <c r="AG1443" s="72"/>
      <c r="AH1443" s="77" t="s">
        <v>69</v>
      </c>
      <c r="AI1443" s="76" t="s">
        <v>52</v>
      </c>
      <c r="AJ1443" s="76" t="s">
        <v>36</v>
      </c>
      <c r="AK1443" t="str">
        <f>_xlfn.CONCAT(PlayerList[[#This Row],[First Name]]," ",PlayerList[[#This Row],[Surname]])</f>
        <v>Hyungwoo Kim</v>
      </c>
      <c r="AM1443" s="71">
        <f>PlayerList[[#This Row],[Code]]*1</f>
        <v>17466</v>
      </c>
      <c r="AN1443" s="71" t="str">
        <f>VLOOKUP(PlayerList[[#This Row],[NZCF ID]],$AP$2:$AQ$3850,2,FALSE)</f>
        <v>M</v>
      </c>
      <c r="AP1443" s="71">
        <v>17461</v>
      </c>
      <c r="AQ1443" s="71" t="s">
        <v>29</v>
      </c>
    </row>
    <row r="1444" spans="13:43" x14ac:dyDescent="0.3">
      <c r="M1444" s="75">
        <v>17885</v>
      </c>
      <c r="N1444" s="72" t="s">
        <v>1897</v>
      </c>
      <c r="O1444" s="72" t="s">
        <v>692</v>
      </c>
      <c r="P1444" s="73" t="s">
        <v>83</v>
      </c>
      <c r="Q1444" s="74" t="s">
        <v>37</v>
      </c>
      <c r="R1444" s="73" t="s">
        <v>35</v>
      </c>
      <c r="S1444" s="72"/>
      <c r="T1444" s="77">
        <v>1414</v>
      </c>
      <c r="U1444" s="76" t="s">
        <v>50</v>
      </c>
      <c r="V1444" s="77" t="s">
        <v>36</v>
      </c>
      <c r="W1444" s="77" t="s">
        <v>36</v>
      </c>
      <c r="X1444" s="77">
        <v>6</v>
      </c>
      <c r="Y1444" s="78" t="s">
        <v>105</v>
      </c>
      <c r="Z1444" s="72"/>
      <c r="AA1444" s="77" t="s">
        <v>37</v>
      </c>
      <c r="AB1444" s="76" t="s">
        <v>35</v>
      </c>
      <c r="AC1444" s="77" t="s">
        <v>36</v>
      </c>
      <c r="AD1444" s="77" t="s">
        <v>36</v>
      </c>
      <c r="AE1444" s="77" t="s">
        <v>37</v>
      </c>
      <c r="AF1444" s="78" t="s">
        <v>38</v>
      </c>
      <c r="AG1444" s="72"/>
      <c r="AH1444" s="77" t="s">
        <v>69</v>
      </c>
      <c r="AI1444" s="76" t="s">
        <v>52</v>
      </c>
      <c r="AJ1444" s="76" t="s">
        <v>36</v>
      </c>
      <c r="AK1444" t="str">
        <f>_xlfn.CONCAT(PlayerList[[#This Row],[First Name]]," ",PlayerList[[#This Row],[Surname]])</f>
        <v>Jaden Kim</v>
      </c>
      <c r="AM1444" s="71">
        <f>PlayerList[[#This Row],[Code]]*1</f>
        <v>17885</v>
      </c>
      <c r="AN1444" s="71" t="str">
        <f>VLOOKUP(PlayerList[[#This Row],[NZCF ID]],$AP$2:$AQ$3850,2,FALSE)</f>
        <v>M</v>
      </c>
      <c r="AP1444" s="71">
        <v>17466</v>
      </c>
      <c r="AQ1444" s="71" t="s">
        <v>29</v>
      </c>
    </row>
    <row r="1445" spans="13:43" x14ac:dyDescent="0.3">
      <c r="M1445" s="75">
        <v>20956</v>
      </c>
      <c r="N1445" s="72" t="s">
        <v>1897</v>
      </c>
      <c r="O1445" s="72" t="s">
        <v>1905</v>
      </c>
      <c r="P1445" s="73" t="s">
        <v>178</v>
      </c>
      <c r="Q1445" s="74">
        <v>2013</v>
      </c>
      <c r="R1445" s="73" t="s">
        <v>135</v>
      </c>
      <c r="S1445" s="72"/>
      <c r="T1445" s="77">
        <v>1177</v>
      </c>
      <c r="U1445" s="76" t="s">
        <v>35</v>
      </c>
      <c r="V1445" s="77">
        <v>1</v>
      </c>
      <c r="W1445" s="77">
        <v>5</v>
      </c>
      <c r="X1445" s="77">
        <v>21</v>
      </c>
      <c r="Y1445" s="78" t="s">
        <v>4167</v>
      </c>
      <c r="Z1445" s="72"/>
      <c r="AA1445" s="77" t="s">
        <v>37</v>
      </c>
      <c r="AB1445" s="76" t="s">
        <v>35</v>
      </c>
      <c r="AC1445" s="77" t="s">
        <v>36</v>
      </c>
      <c r="AD1445" s="77" t="s">
        <v>36</v>
      </c>
      <c r="AE1445" s="77" t="s">
        <v>37</v>
      </c>
      <c r="AF1445" s="78" t="s">
        <v>38</v>
      </c>
      <c r="AG1445" s="72"/>
      <c r="AH1445" s="77" t="s">
        <v>69</v>
      </c>
      <c r="AI1445" s="76" t="s">
        <v>52</v>
      </c>
      <c r="AJ1445" s="76" t="s">
        <v>36</v>
      </c>
      <c r="AK1445" t="str">
        <f>_xlfn.CONCAT(PlayerList[[#This Row],[First Name]]," ",PlayerList[[#This Row],[Surname]])</f>
        <v>Jaehee Kim</v>
      </c>
      <c r="AM1445" s="71">
        <f>PlayerList[[#This Row],[Code]]*1</f>
        <v>20956</v>
      </c>
      <c r="AN1445" s="71" t="str">
        <f>VLOOKUP(PlayerList[[#This Row],[NZCF ID]],$AP$2:$AQ$3850,2,FALSE)</f>
        <v>M</v>
      </c>
      <c r="AP1445" s="71">
        <v>17885</v>
      </c>
      <c r="AQ1445" s="71" t="s">
        <v>29</v>
      </c>
    </row>
    <row r="1446" spans="13:43" x14ac:dyDescent="0.3">
      <c r="M1446" s="75">
        <v>17467</v>
      </c>
      <c r="N1446" s="72" t="s">
        <v>1897</v>
      </c>
      <c r="O1446" s="72" t="s">
        <v>674</v>
      </c>
      <c r="P1446" s="73" t="s">
        <v>167</v>
      </c>
      <c r="Q1446" s="74">
        <v>2011</v>
      </c>
      <c r="R1446" s="73" t="s">
        <v>135</v>
      </c>
      <c r="S1446" s="72"/>
      <c r="T1446" s="77" t="s">
        <v>34</v>
      </c>
      <c r="U1446" s="76" t="s">
        <v>35</v>
      </c>
      <c r="V1446" s="77" t="s">
        <v>36</v>
      </c>
      <c r="W1446" s="77" t="s">
        <v>36</v>
      </c>
      <c r="X1446" s="77" t="s">
        <v>37</v>
      </c>
      <c r="Y1446" s="78" t="s">
        <v>38</v>
      </c>
      <c r="Z1446" s="72"/>
      <c r="AA1446" s="77">
        <v>526</v>
      </c>
      <c r="AB1446" s="76" t="s">
        <v>50</v>
      </c>
      <c r="AC1446" s="77" t="s">
        <v>36</v>
      </c>
      <c r="AD1446" s="77" t="s">
        <v>36</v>
      </c>
      <c r="AE1446" s="77">
        <v>4</v>
      </c>
      <c r="AF1446" s="78" t="s">
        <v>209</v>
      </c>
      <c r="AG1446" s="72"/>
      <c r="AH1446" s="77" t="s">
        <v>69</v>
      </c>
      <c r="AI1446" s="76" t="s">
        <v>52</v>
      </c>
      <c r="AJ1446" s="76" t="s">
        <v>36</v>
      </c>
      <c r="AK1446" t="str">
        <f>_xlfn.CONCAT(PlayerList[[#This Row],[First Name]]," ",PlayerList[[#This Row],[Surname]])</f>
        <v>Jayden Kim</v>
      </c>
      <c r="AM1446" s="71">
        <f>PlayerList[[#This Row],[Code]]*1</f>
        <v>17467</v>
      </c>
      <c r="AN1446" s="71" t="str">
        <f>VLOOKUP(PlayerList[[#This Row],[NZCF ID]],$AP$2:$AQ$3850,2,FALSE)</f>
        <v>M</v>
      </c>
      <c r="AP1446" s="71">
        <v>20956</v>
      </c>
      <c r="AQ1446" s="71" t="s">
        <v>29</v>
      </c>
    </row>
    <row r="1447" spans="13:43" x14ac:dyDescent="0.3">
      <c r="M1447" s="75">
        <v>18464</v>
      </c>
      <c r="N1447" s="72" t="s">
        <v>1897</v>
      </c>
      <c r="O1447" s="72" t="s">
        <v>1906</v>
      </c>
      <c r="P1447" s="73" t="s">
        <v>33</v>
      </c>
      <c r="Q1447" s="74">
        <v>2003</v>
      </c>
      <c r="R1447" s="73" t="s">
        <v>35</v>
      </c>
      <c r="S1447" s="72"/>
      <c r="T1447" s="77">
        <v>1165</v>
      </c>
      <c r="U1447" s="76" t="s">
        <v>50</v>
      </c>
      <c r="V1447" s="77" t="s">
        <v>36</v>
      </c>
      <c r="W1447" s="77" t="s">
        <v>36</v>
      </c>
      <c r="X1447" s="77">
        <v>3</v>
      </c>
      <c r="Y1447" s="78" t="s">
        <v>68</v>
      </c>
      <c r="Z1447" s="72"/>
      <c r="AA1447" s="77" t="s">
        <v>37</v>
      </c>
      <c r="AB1447" s="76" t="s">
        <v>35</v>
      </c>
      <c r="AC1447" s="77" t="s">
        <v>36</v>
      </c>
      <c r="AD1447" s="77" t="s">
        <v>36</v>
      </c>
      <c r="AE1447" s="77" t="s">
        <v>37</v>
      </c>
      <c r="AF1447" s="78" t="s">
        <v>38</v>
      </c>
      <c r="AG1447" s="72"/>
      <c r="AH1447" s="77">
        <v>4319354</v>
      </c>
      <c r="AI1447" s="76" t="s">
        <v>52</v>
      </c>
      <c r="AJ1447" s="76" t="s">
        <v>36</v>
      </c>
      <c r="AK1447" t="str">
        <f>_xlfn.CONCAT(PlayerList[[#This Row],[First Name]]," ",PlayerList[[#This Row],[Surname]])</f>
        <v>Jodan Kim</v>
      </c>
      <c r="AM1447" s="71">
        <f>PlayerList[[#This Row],[Code]]*1</f>
        <v>18464</v>
      </c>
      <c r="AN1447" s="71" t="str">
        <f>VLOOKUP(PlayerList[[#This Row],[NZCF ID]],$AP$2:$AQ$3850,2,FALSE)</f>
        <v>M</v>
      </c>
      <c r="AP1447" s="71">
        <v>17467</v>
      </c>
      <c r="AQ1447" s="71" t="s">
        <v>29</v>
      </c>
    </row>
    <row r="1448" spans="13:43" x14ac:dyDescent="0.3">
      <c r="M1448" s="75">
        <v>16683</v>
      </c>
      <c r="N1448" s="72" t="s">
        <v>1897</v>
      </c>
      <c r="O1448" s="72" t="s">
        <v>755</v>
      </c>
      <c r="P1448" s="73" t="s">
        <v>178</v>
      </c>
      <c r="Q1448" s="74">
        <v>2006</v>
      </c>
      <c r="R1448" s="73" t="s">
        <v>135</v>
      </c>
      <c r="S1448" s="72"/>
      <c r="T1448" s="77" t="s">
        <v>34</v>
      </c>
      <c r="U1448" s="76" t="s">
        <v>35</v>
      </c>
      <c r="V1448" s="77" t="s">
        <v>36</v>
      </c>
      <c r="W1448" s="77" t="s">
        <v>36</v>
      </c>
      <c r="X1448" s="77" t="s">
        <v>37</v>
      </c>
      <c r="Y1448" s="78" t="s">
        <v>38</v>
      </c>
      <c r="Z1448" s="72"/>
      <c r="AA1448" s="77">
        <v>1557</v>
      </c>
      <c r="AB1448" s="76" t="s">
        <v>35</v>
      </c>
      <c r="AC1448" s="77" t="s">
        <v>36</v>
      </c>
      <c r="AD1448" s="77" t="s">
        <v>36</v>
      </c>
      <c r="AE1448" s="77">
        <v>29</v>
      </c>
      <c r="AF1448" s="78" t="s">
        <v>2121</v>
      </c>
      <c r="AG1448" s="72"/>
      <c r="AH1448" s="77">
        <v>4309740</v>
      </c>
      <c r="AI1448" s="76" t="s">
        <v>52</v>
      </c>
      <c r="AJ1448" s="76" t="s">
        <v>36</v>
      </c>
      <c r="AK1448" t="str">
        <f>_xlfn.CONCAT(PlayerList[[#This Row],[First Name]]," ",PlayerList[[#This Row],[Surname]])</f>
        <v>Leo Kim</v>
      </c>
      <c r="AM1448" s="71">
        <f>PlayerList[[#This Row],[Code]]*1</f>
        <v>16683</v>
      </c>
      <c r="AN1448" s="71" t="str">
        <f>VLOOKUP(PlayerList[[#This Row],[NZCF ID]],$AP$2:$AQ$3850,2,FALSE)</f>
        <v>M</v>
      </c>
      <c r="AP1448" s="71">
        <v>18464</v>
      </c>
      <c r="AQ1448" s="71" t="s">
        <v>29</v>
      </c>
    </row>
    <row r="1449" spans="13:43" x14ac:dyDescent="0.3">
      <c r="M1449" s="75">
        <v>20625</v>
      </c>
      <c r="N1449" s="72" t="s">
        <v>1897</v>
      </c>
      <c r="O1449" s="72" t="s">
        <v>755</v>
      </c>
      <c r="P1449" s="73" t="s">
        <v>161</v>
      </c>
      <c r="Q1449" s="74">
        <v>2008</v>
      </c>
      <c r="R1449" s="73" t="s">
        <v>135</v>
      </c>
      <c r="S1449" s="72"/>
      <c r="T1449" s="77" t="s">
        <v>34</v>
      </c>
      <c r="U1449" s="76" t="s">
        <v>35</v>
      </c>
      <c r="V1449" s="77" t="s">
        <v>36</v>
      </c>
      <c r="W1449" s="77" t="s">
        <v>36</v>
      </c>
      <c r="X1449" s="77" t="s">
        <v>37</v>
      </c>
      <c r="Y1449" s="78" t="s">
        <v>38</v>
      </c>
      <c r="Z1449" s="72"/>
      <c r="AA1449" s="77">
        <v>909</v>
      </c>
      <c r="AB1449" s="76" t="s">
        <v>50</v>
      </c>
      <c r="AC1449" s="77" t="s">
        <v>36</v>
      </c>
      <c r="AD1449" s="77" t="s">
        <v>36</v>
      </c>
      <c r="AE1449" s="77">
        <v>5</v>
      </c>
      <c r="AF1449" s="78" t="s">
        <v>61</v>
      </c>
      <c r="AG1449" s="72"/>
      <c r="AH1449" s="77" t="s">
        <v>69</v>
      </c>
      <c r="AI1449" s="76" t="s">
        <v>52</v>
      </c>
      <c r="AJ1449" s="76" t="s">
        <v>36</v>
      </c>
      <c r="AK1449" t="str">
        <f>_xlfn.CONCAT(PlayerList[[#This Row],[First Name]]," ",PlayerList[[#This Row],[Surname]])</f>
        <v>Leo Kim</v>
      </c>
      <c r="AM1449" s="71">
        <f>PlayerList[[#This Row],[Code]]*1</f>
        <v>20625</v>
      </c>
      <c r="AN1449" s="71" t="str">
        <f>VLOOKUP(PlayerList[[#This Row],[NZCF ID]],$AP$2:$AQ$3850,2,FALSE)</f>
        <v>M</v>
      </c>
      <c r="AP1449" s="71">
        <v>16683</v>
      </c>
      <c r="AQ1449" s="71" t="s">
        <v>29</v>
      </c>
    </row>
    <row r="1450" spans="13:43" x14ac:dyDescent="0.3">
      <c r="M1450" s="75">
        <v>17109</v>
      </c>
      <c r="N1450" s="72" t="s">
        <v>1897</v>
      </c>
      <c r="O1450" s="72" t="s">
        <v>651</v>
      </c>
      <c r="P1450" s="73" t="s">
        <v>115</v>
      </c>
      <c r="Q1450" s="74">
        <v>1996</v>
      </c>
      <c r="R1450" s="73" t="s">
        <v>35</v>
      </c>
      <c r="S1450" s="72"/>
      <c r="T1450" s="77">
        <v>1493</v>
      </c>
      <c r="U1450" s="76" t="s">
        <v>50</v>
      </c>
      <c r="V1450" s="77" t="s">
        <v>36</v>
      </c>
      <c r="W1450" s="77" t="s">
        <v>36</v>
      </c>
      <c r="X1450" s="77">
        <v>12</v>
      </c>
      <c r="Y1450" s="78" t="s">
        <v>154</v>
      </c>
      <c r="Z1450" s="72"/>
      <c r="AA1450" s="77" t="s">
        <v>37</v>
      </c>
      <c r="AB1450" s="76" t="s">
        <v>35</v>
      </c>
      <c r="AC1450" s="77" t="s">
        <v>36</v>
      </c>
      <c r="AD1450" s="77" t="s">
        <v>36</v>
      </c>
      <c r="AE1450" s="77" t="s">
        <v>37</v>
      </c>
      <c r="AF1450" s="78" t="s">
        <v>38</v>
      </c>
      <c r="AG1450" s="72"/>
      <c r="AH1450" s="77" t="s">
        <v>69</v>
      </c>
      <c r="AI1450" s="76" t="s">
        <v>52</v>
      </c>
      <c r="AJ1450" s="76" t="s">
        <v>36</v>
      </c>
      <c r="AK1450" t="str">
        <f>_xlfn.CONCAT(PlayerList[[#This Row],[First Name]]," ",PlayerList[[#This Row],[Surname]])</f>
        <v>Lewis Kim</v>
      </c>
      <c r="AM1450" s="71">
        <f>PlayerList[[#This Row],[Code]]*1</f>
        <v>17109</v>
      </c>
      <c r="AN1450" s="71" t="str">
        <f>VLOOKUP(PlayerList[[#This Row],[NZCF ID]],$AP$2:$AQ$3850,2,FALSE)</f>
        <v>M</v>
      </c>
      <c r="AP1450" s="71">
        <v>20625</v>
      </c>
      <c r="AQ1450" s="71" t="s">
        <v>29</v>
      </c>
    </row>
    <row r="1451" spans="13:43" x14ac:dyDescent="0.3">
      <c r="M1451" s="75">
        <v>17053</v>
      </c>
      <c r="N1451" s="72" t="s">
        <v>1897</v>
      </c>
      <c r="O1451" s="72" t="s">
        <v>1907</v>
      </c>
      <c r="P1451" s="73" t="s">
        <v>33</v>
      </c>
      <c r="Q1451" s="74">
        <v>2009</v>
      </c>
      <c r="R1451" s="73" t="s">
        <v>135</v>
      </c>
      <c r="S1451" s="72"/>
      <c r="T1451" s="77" t="s">
        <v>34</v>
      </c>
      <c r="U1451" s="76" t="s">
        <v>35</v>
      </c>
      <c r="V1451" s="77" t="s">
        <v>36</v>
      </c>
      <c r="W1451" s="77" t="s">
        <v>36</v>
      </c>
      <c r="X1451" s="77" t="s">
        <v>37</v>
      </c>
      <c r="Y1451" s="78" t="s">
        <v>38</v>
      </c>
      <c r="Z1451" s="72"/>
      <c r="AA1451" s="77">
        <v>739</v>
      </c>
      <c r="AB1451" s="76" t="s">
        <v>50</v>
      </c>
      <c r="AC1451" s="77" t="s">
        <v>36</v>
      </c>
      <c r="AD1451" s="77" t="s">
        <v>36</v>
      </c>
      <c r="AE1451" s="77">
        <v>18</v>
      </c>
      <c r="AF1451" s="78" t="s">
        <v>105</v>
      </c>
      <c r="AG1451" s="72"/>
      <c r="AH1451" s="77">
        <v>4311221</v>
      </c>
      <c r="AI1451" s="76" t="s">
        <v>52</v>
      </c>
      <c r="AJ1451" s="76" t="s">
        <v>36</v>
      </c>
      <c r="AK1451" t="str">
        <f>_xlfn.CONCAT(PlayerList[[#This Row],[First Name]]," ",PlayerList[[#This Row],[Surname]])</f>
        <v>Matthew Kangmin Kim</v>
      </c>
      <c r="AM1451" s="71">
        <f>PlayerList[[#This Row],[Code]]*1</f>
        <v>17053</v>
      </c>
      <c r="AN1451" s="71" t="str">
        <f>VLOOKUP(PlayerList[[#This Row],[NZCF ID]],$AP$2:$AQ$3850,2,FALSE)</f>
        <v>M</v>
      </c>
      <c r="AP1451" s="71">
        <v>17109</v>
      </c>
      <c r="AQ1451" s="71" t="s">
        <v>29</v>
      </c>
    </row>
    <row r="1452" spans="13:43" x14ac:dyDescent="0.3">
      <c r="M1452" s="75">
        <v>20643</v>
      </c>
      <c r="N1452" s="72" t="s">
        <v>1897</v>
      </c>
      <c r="O1452" s="72" t="s">
        <v>504</v>
      </c>
      <c r="P1452" s="73" t="s">
        <v>167</v>
      </c>
      <c r="Q1452" s="74">
        <v>2012</v>
      </c>
      <c r="R1452" s="73" t="s">
        <v>135</v>
      </c>
      <c r="S1452" s="72"/>
      <c r="T1452" s="77" t="s">
        <v>34</v>
      </c>
      <c r="U1452" s="76" t="s">
        <v>35</v>
      </c>
      <c r="V1452" s="77" t="s">
        <v>36</v>
      </c>
      <c r="W1452" s="77" t="s">
        <v>36</v>
      </c>
      <c r="X1452" s="77" t="s">
        <v>37</v>
      </c>
      <c r="Y1452" s="78" t="s">
        <v>38</v>
      </c>
      <c r="Z1452" s="72"/>
      <c r="AA1452" s="77">
        <v>1046</v>
      </c>
      <c r="AB1452" s="76" t="s">
        <v>50</v>
      </c>
      <c r="AC1452" s="77" t="s">
        <v>36</v>
      </c>
      <c r="AD1452" s="77" t="s">
        <v>36</v>
      </c>
      <c r="AE1452" s="77">
        <v>3</v>
      </c>
      <c r="AF1452" s="78" t="s">
        <v>61</v>
      </c>
      <c r="AG1452" s="72"/>
      <c r="AH1452" s="77" t="s">
        <v>69</v>
      </c>
      <c r="AI1452" s="76" t="s">
        <v>52</v>
      </c>
      <c r="AJ1452" s="76" t="s">
        <v>36</v>
      </c>
      <c r="AK1452" t="str">
        <f>_xlfn.CONCAT(PlayerList[[#This Row],[First Name]]," ",PlayerList[[#This Row],[Surname]])</f>
        <v>Nathan Kim</v>
      </c>
      <c r="AM1452" s="71">
        <f>PlayerList[[#This Row],[Code]]*1</f>
        <v>20643</v>
      </c>
      <c r="AN1452" s="71" t="str">
        <f>VLOOKUP(PlayerList[[#This Row],[NZCF ID]],$AP$2:$AQ$3850,2,FALSE)</f>
        <v>M</v>
      </c>
      <c r="AP1452" s="71">
        <v>17053</v>
      </c>
      <c r="AQ1452" s="71" t="s">
        <v>29</v>
      </c>
    </row>
    <row r="1453" spans="13:43" x14ac:dyDescent="0.3">
      <c r="M1453" s="75">
        <v>18837</v>
      </c>
      <c r="N1453" s="72" t="s">
        <v>1897</v>
      </c>
      <c r="O1453" s="72" t="s">
        <v>1908</v>
      </c>
      <c r="P1453" s="73" t="s">
        <v>49</v>
      </c>
      <c r="Q1453" s="74">
        <v>2008</v>
      </c>
      <c r="R1453" s="73" t="s">
        <v>135</v>
      </c>
      <c r="S1453" s="72"/>
      <c r="T1453" s="77" t="s">
        <v>34</v>
      </c>
      <c r="U1453" s="76" t="s">
        <v>35</v>
      </c>
      <c r="V1453" s="77" t="s">
        <v>36</v>
      </c>
      <c r="W1453" s="77" t="s">
        <v>36</v>
      </c>
      <c r="X1453" s="77" t="s">
        <v>37</v>
      </c>
      <c r="Y1453" s="78" t="s">
        <v>38</v>
      </c>
      <c r="Z1453" s="72"/>
      <c r="AA1453" s="77">
        <v>812</v>
      </c>
      <c r="AB1453" s="76" t="s">
        <v>50</v>
      </c>
      <c r="AC1453" s="77" t="s">
        <v>36</v>
      </c>
      <c r="AD1453" s="77" t="s">
        <v>36</v>
      </c>
      <c r="AE1453" s="77">
        <v>5</v>
      </c>
      <c r="AF1453" s="78" t="s">
        <v>173</v>
      </c>
      <c r="AG1453" s="72"/>
      <c r="AH1453" s="77" t="s">
        <v>69</v>
      </c>
      <c r="AI1453" s="76" t="s">
        <v>52</v>
      </c>
      <c r="AJ1453" s="76" t="s">
        <v>36</v>
      </c>
      <c r="AK1453" t="str">
        <f>_xlfn.CONCAT(PlayerList[[#This Row],[First Name]]," ",PlayerList[[#This Row],[Surname]])</f>
        <v>Seowoo Kim</v>
      </c>
      <c r="AM1453" s="71">
        <f>PlayerList[[#This Row],[Code]]*1</f>
        <v>18837</v>
      </c>
      <c r="AN1453" s="71" t="str">
        <f>VLOOKUP(PlayerList[[#This Row],[NZCF ID]],$AP$2:$AQ$3850,2,FALSE)</f>
        <v>M</v>
      </c>
      <c r="AP1453" s="71">
        <v>20643</v>
      </c>
      <c r="AQ1453" s="71" t="s">
        <v>29</v>
      </c>
    </row>
    <row r="1454" spans="13:43" x14ac:dyDescent="0.3">
      <c r="M1454" s="75">
        <v>18516</v>
      </c>
      <c r="N1454" s="72" t="s">
        <v>1897</v>
      </c>
      <c r="O1454" s="72" t="s">
        <v>1909</v>
      </c>
      <c r="P1454" s="73" t="s">
        <v>33</v>
      </c>
      <c r="Q1454" s="74">
        <v>2009</v>
      </c>
      <c r="R1454" s="73" t="s">
        <v>135</v>
      </c>
      <c r="S1454" s="72"/>
      <c r="T1454" s="77" t="s">
        <v>34</v>
      </c>
      <c r="U1454" s="76" t="s">
        <v>35</v>
      </c>
      <c r="V1454" s="77" t="s">
        <v>36</v>
      </c>
      <c r="W1454" s="77" t="s">
        <v>36</v>
      </c>
      <c r="X1454" s="77" t="s">
        <v>37</v>
      </c>
      <c r="Y1454" s="78" t="s">
        <v>38</v>
      </c>
      <c r="Z1454" s="72"/>
      <c r="AA1454" s="77">
        <v>867</v>
      </c>
      <c r="AB1454" s="76" t="s">
        <v>50</v>
      </c>
      <c r="AC1454" s="77" t="s">
        <v>36</v>
      </c>
      <c r="AD1454" s="77" t="s">
        <v>36</v>
      </c>
      <c r="AE1454" s="77">
        <v>7</v>
      </c>
      <c r="AF1454" s="78" t="s">
        <v>51</v>
      </c>
      <c r="AG1454" s="72"/>
      <c r="AH1454" s="77" t="s">
        <v>69</v>
      </c>
      <c r="AI1454" s="76" t="s">
        <v>52</v>
      </c>
      <c r="AJ1454" s="76" t="s">
        <v>36</v>
      </c>
      <c r="AK1454" t="str">
        <f>_xlfn.CONCAT(PlayerList[[#This Row],[First Name]]," ",PlayerList[[#This Row],[Surname]])</f>
        <v>Seungsoo Kim</v>
      </c>
      <c r="AM1454" s="71">
        <f>PlayerList[[#This Row],[Code]]*1</f>
        <v>18516</v>
      </c>
      <c r="AN1454" s="71" t="str">
        <f>VLOOKUP(PlayerList[[#This Row],[NZCF ID]],$AP$2:$AQ$3850,2,FALSE)</f>
        <v>M</v>
      </c>
      <c r="AP1454" s="71">
        <v>18837</v>
      </c>
      <c r="AQ1454" s="71" t="s">
        <v>29</v>
      </c>
    </row>
    <row r="1455" spans="13:43" x14ac:dyDescent="0.3">
      <c r="M1455" s="75">
        <v>17818</v>
      </c>
      <c r="N1455" s="72" t="s">
        <v>1897</v>
      </c>
      <c r="O1455" s="72" t="s">
        <v>1910</v>
      </c>
      <c r="P1455" s="73" t="s">
        <v>354</v>
      </c>
      <c r="Q1455" s="74">
        <v>2011</v>
      </c>
      <c r="R1455" s="73" t="s">
        <v>135</v>
      </c>
      <c r="S1455" s="72"/>
      <c r="T1455" s="77" t="s">
        <v>34</v>
      </c>
      <c r="U1455" s="76" t="s">
        <v>35</v>
      </c>
      <c r="V1455" s="77" t="s">
        <v>36</v>
      </c>
      <c r="W1455" s="77" t="s">
        <v>36</v>
      </c>
      <c r="X1455" s="77" t="s">
        <v>37</v>
      </c>
      <c r="Y1455" s="78" t="s">
        <v>38</v>
      </c>
      <c r="Z1455" s="72"/>
      <c r="AA1455" s="77">
        <v>677</v>
      </c>
      <c r="AB1455" s="76" t="s">
        <v>50</v>
      </c>
      <c r="AC1455" s="77" t="s">
        <v>36</v>
      </c>
      <c r="AD1455" s="77" t="s">
        <v>36</v>
      </c>
      <c r="AE1455" s="77">
        <v>6</v>
      </c>
      <c r="AF1455" s="78" t="s">
        <v>105</v>
      </c>
      <c r="AG1455" s="72"/>
      <c r="AH1455" s="77" t="s">
        <v>69</v>
      </c>
      <c r="AI1455" s="76" t="s">
        <v>52</v>
      </c>
      <c r="AJ1455" s="76" t="s">
        <v>36</v>
      </c>
      <c r="AK1455" t="str">
        <f>_xlfn.CONCAT(PlayerList[[#This Row],[First Name]]," ",PlayerList[[#This Row],[Surname]])</f>
        <v>Stella Kim</v>
      </c>
      <c r="AM1455" s="71">
        <f>PlayerList[[#This Row],[Code]]*1</f>
        <v>17818</v>
      </c>
      <c r="AN1455" s="71" t="str">
        <f>VLOOKUP(PlayerList[[#This Row],[NZCF ID]],$AP$2:$AQ$3850,2,FALSE)</f>
        <v>F</v>
      </c>
      <c r="AP1455" s="71">
        <v>18516</v>
      </c>
      <c r="AQ1455" s="71" t="s">
        <v>29</v>
      </c>
    </row>
    <row r="1456" spans="13:43" x14ac:dyDescent="0.3">
      <c r="M1456" s="75">
        <v>19393</v>
      </c>
      <c r="N1456" s="72" t="s">
        <v>1912</v>
      </c>
      <c r="O1456" s="72" t="s">
        <v>712</v>
      </c>
      <c r="P1456" s="73" t="s">
        <v>33</v>
      </c>
      <c r="Q1456" s="74">
        <v>2010</v>
      </c>
      <c r="R1456" s="73" t="s">
        <v>135</v>
      </c>
      <c r="S1456" s="72"/>
      <c r="T1456" s="77" t="s">
        <v>34</v>
      </c>
      <c r="U1456" s="76" t="s">
        <v>35</v>
      </c>
      <c r="V1456" s="77" t="s">
        <v>36</v>
      </c>
      <c r="W1456" s="77" t="s">
        <v>36</v>
      </c>
      <c r="X1456" s="77" t="s">
        <v>37</v>
      </c>
      <c r="Y1456" s="78" t="s">
        <v>38</v>
      </c>
      <c r="Z1456" s="72"/>
      <c r="AA1456" s="77">
        <v>815</v>
      </c>
      <c r="AB1456" s="76" t="s">
        <v>50</v>
      </c>
      <c r="AC1456" s="77" t="s">
        <v>36</v>
      </c>
      <c r="AD1456" s="77" t="s">
        <v>36</v>
      </c>
      <c r="AE1456" s="77">
        <v>7</v>
      </c>
      <c r="AF1456" s="78" t="s">
        <v>96</v>
      </c>
      <c r="AG1456" s="72"/>
      <c r="AH1456" s="77" t="s">
        <v>69</v>
      </c>
      <c r="AI1456" s="76" t="s">
        <v>52</v>
      </c>
      <c r="AJ1456" s="76" t="s">
        <v>36</v>
      </c>
      <c r="AK1456" t="str">
        <f>_xlfn.CONCAT(PlayerList[[#This Row],[First Name]]," ",PlayerList[[#This Row],[Surname]])</f>
        <v>Lincoln King</v>
      </c>
      <c r="AM1456" s="71">
        <f>PlayerList[[#This Row],[Code]]*1</f>
        <v>19393</v>
      </c>
      <c r="AN1456" s="71" t="str">
        <f>VLOOKUP(PlayerList[[#This Row],[NZCF ID]],$AP$2:$AQ$3850,2,FALSE)</f>
        <v>M</v>
      </c>
      <c r="AP1456" s="71">
        <v>17818</v>
      </c>
      <c r="AQ1456" s="71" t="s">
        <v>45</v>
      </c>
    </row>
    <row r="1457" spans="13:43" x14ac:dyDescent="0.3">
      <c r="M1457" s="75">
        <v>13239</v>
      </c>
      <c r="N1457" s="72" t="s">
        <v>1912</v>
      </c>
      <c r="O1457" s="72" t="s">
        <v>1913</v>
      </c>
      <c r="P1457" s="73" t="s">
        <v>115</v>
      </c>
      <c r="Q1457" s="74">
        <v>1979</v>
      </c>
      <c r="R1457" s="73" t="s">
        <v>35</v>
      </c>
      <c r="S1457" s="72"/>
      <c r="T1457" s="77">
        <v>1885</v>
      </c>
      <c r="U1457" s="76" t="s">
        <v>35</v>
      </c>
      <c r="V1457" s="77">
        <v>1</v>
      </c>
      <c r="W1457" s="77">
        <v>2</v>
      </c>
      <c r="X1457" s="77">
        <v>156</v>
      </c>
      <c r="Y1457" s="78" t="s">
        <v>4167</v>
      </c>
      <c r="Z1457" s="72"/>
      <c r="AA1457" s="77">
        <v>1810</v>
      </c>
      <c r="AB1457" s="76" t="s">
        <v>35</v>
      </c>
      <c r="AC1457" s="77" t="s">
        <v>36</v>
      </c>
      <c r="AD1457" s="77" t="s">
        <v>36</v>
      </c>
      <c r="AE1457" s="77">
        <v>102</v>
      </c>
      <c r="AF1457" s="78" t="s">
        <v>84</v>
      </c>
      <c r="AG1457" s="72"/>
      <c r="AH1457" s="77">
        <v>4300688</v>
      </c>
      <c r="AI1457" s="76" t="s">
        <v>52</v>
      </c>
      <c r="AJ1457" s="76" t="s">
        <v>36</v>
      </c>
      <c r="AK1457" t="str">
        <f>_xlfn.CONCAT(PlayerList[[#This Row],[First Name]]," ",PlayerList[[#This Row],[Surname]])</f>
        <v>Mathew J King</v>
      </c>
      <c r="AM1457" s="71">
        <f>PlayerList[[#This Row],[Code]]*1</f>
        <v>13239</v>
      </c>
      <c r="AN1457" s="71" t="str">
        <f>VLOOKUP(PlayerList[[#This Row],[NZCF ID]],$AP$2:$AQ$3850,2,FALSE)</f>
        <v>M</v>
      </c>
      <c r="AP1457" s="71">
        <v>19393</v>
      </c>
      <c r="AQ1457" s="71" t="s">
        <v>29</v>
      </c>
    </row>
    <row r="1458" spans="13:43" x14ac:dyDescent="0.3">
      <c r="M1458" s="75">
        <v>18883</v>
      </c>
      <c r="N1458" s="72" t="s">
        <v>1912</v>
      </c>
      <c r="O1458" s="72" t="s">
        <v>1914</v>
      </c>
      <c r="P1458" s="73" t="s">
        <v>33</v>
      </c>
      <c r="Q1458" s="74">
        <v>2008</v>
      </c>
      <c r="R1458" s="73" t="s">
        <v>135</v>
      </c>
      <c r="S1458" s="72"/>
      <c r="T1458" s="77">
        <v>1061</v>
      </c>
      <c r="U1458" s="76" t="s">
        <v>50</v>
      </c>
      <c r="V1458" s="77" t="s">
        <v>36</v>
      </c>
      <c r="W1458" s="77" t="s">
        <v>36</v>
      </c>
      <c r="X1458" s="77">
        <v>7</v>
      </c>
      <c r="Y1458" s="78" t="s">
        <v>169</v>
      </c>
      <c r="Z1458" s="72"/>
      <c r="AA1458" s="77" t="s">
        <v>37</v>
      </c>
      <c r="AB1458" s="76" t="s">
        <v>35</v>
      </c>
      <c r="AC1458" s="77" t="s">
        <v>36</v>
      </c>
      <c r="AD1458" s="77" t="s">
        <v>36</v>
      </c>
      <c r="AE1458" s="77" t="s">
        <v>37</v>
      </c>
      <c r="AF1458" s="78" t="s">
        <v>38</v>
      </c>
      <c r="AG1458" s="72"/>
      <c r="AH1458" s="77">
        <v>4325559</v>
      </c>
      <c r="AI1458" s="76" t="s">
        <v>52</v>
      </c>
      <c r="AJ1458" s="76" t="s">
        <v>36</v>
      </c>
      <c r="AK1458" t="str">
        <f>_xlfn.CONCAT(PlayerList[[#This Row],[First Name]]," ",PlayerList[[#This Row],[Surname]])</f>
        <v>Valentino King</v>
      </c>
      <c r="AM1458" s="71">
        <f>PlayerList[[#This Row],[Code]]*1</f>
        <v>18883</v>
      </c>
      <c r="AN1458" s="71" t="str">
        <f>VLOOKUP(PlayerList[[#This Row],[NZCF ID]],$AP$2:$AQ$3850,2,FALSE)</f>
        <v>M</v>
      </c>
      <c r="AP1458" s="71">
        <v>13239</v>
      </c>
      <c r="AQ1458" s="71" t="s">
        <v>29</v>
      </c>
    </row>
    <row r="1459" spans="13:43" x14ac:dyDescent="0.3">
      <c r="M1459" s="75">
        <v>17879</v>
      </c>
      <c r="N1459" s="72" t="s">
        <v>1915</v>
      </c>
      <c r="O1459" s="72" t="s">
        <v>139</v>
      </c>
      <c r="P1459" s="73" t="s">
        <v>74</v>
      </c>
      <c r="Q1459" s="74">
        <v>1992</v>
      </c>
      <c r="R1459" s="73" t="s">
        <v>35</v>
      </c>
      <c r="S1459" s="72"/>
      <c r="T1459" s="77">
        <v>1226</v>
      </c>
      <c r="U1459" s="76" t="s">
        <v>50</v>
      </c>
      <c r="V1459" s="77" t="s">
        <v>36</v>
      </c>
      <c r="W1459" s="77" t="s">
        <v>36</v>
      </c>
      <c r="X1459" s="77">
        <v>11</v>
      </c>
      <c r="Y1459" s="78" t="s">
        <v>90</v>
      </c>
      <c r="Z1459" s="72"/>
      <c r="AA1459" s="77">
        <v>1474</v>
      </c>
      <c r="AB1459" s="76" t="s">
        <v>50</v>
      </c>
      <c r="AC1459" s="77" t="s">
        <v>36</v>
      </c>
      <c r="AD1459" s="77" t="s">
        <v>36</v>
      </c>
      <c r="AE1459" s="77">
        <v>3</v>
      </c>
      <c r="AF1459" s="78" t="s">
        <v>90</v>
      </c>
      <c r="AG1459" s="72"/>
      <c r="AH1459" s="77">
        <v>4315472</v>
      </c>
      <c r="AI1459" s="76" t="s">
        <v>52</v>
      </c>
      <c r="AJ1459" s="76" t="s">
        <v>36</v>
      </c>
      <c r="AK1459" t="str">
        <f>_xlfn.CONCAT(PlayerList[[#This Row],[First Name]]," ",PlayerList[[#This Row],[Surname]])</f>
        <v>James Kippenberger</v>
      </c>
      <c r="AM1459" s="71">
        <f>PlayerList[[#This Row],[Code]]*1</f>
        <v>17879</v>
      </c>
      <c r="AN1459" s="71" t="str">
        <f>VLOOKUP(PlayerList[[#This Row],[NZCF ID]],$AP$2:$AQ$3850,2,FALSE)</f>
        <v>M</v>
      </c>
      <c r="AP1459" s="71">
        <v>18883</v>
      </c>
      <c r="AQ1459" s="71" t="s">
        <v>29</v>
      </c>
    </row>
    <row r="1460" spans="13:43" x14ac:dyDescent="0.3">
      <c r="M1460" s="75">
        <v>22827</v>
      </c>
      <c r="N1460" s="72" t="s">
        <v>1916</v>
      </c>
      <c r="O1460" s="72" t="s">
        <v>1917</v>
      </c>
      <c r="P1460" s="73" t="s">
        <v>33</v>
      </c>
      <c r="Q1460" s="74">
        <v>2016</v>
      </c>
      <c r="R1460" s="73" t="s">
        <v>135</v>
      </c>
      <c r="S1460" s="72"/>
      <c r="T1460" s="77" t="s">
        <v>34</v>
      </c>
      <c r="U1460" s="76" t="s">
        <v>35</v>
      </c>
      <c r="V1460" s="77" t="s">
        <v>36</v>
      </c>
      <c r="W1460" s="77" t="s">
        <v>36</v>
      </c>
      <c r="X1460" s="77" t="s">
        <v>37</v>
      </c>
      <c r="Y1460" s="78" t="s">
        <v>38</v>
      </c>
      <c r="Z1460" s="72"/>
      <c r="AA1460" s="77">
        <v>583</v>
      </c>
      <c r="AB1460" s="76" t="s">
        <v>50</v>
      </c>
      <c r="AC1460" s="77" t="s">
        <v>36</v>
      </c>
      <c r="AD1460" s="77" t="s">
        <v>36</v>
      </c>
      <c r="AE1460" s="77">
        <v>7</v>
      </c>
      <c r="AF1460" s="78" t="s">
        <v>84</v>
      </c>
      <c r="AG1460" s="72"/>
      <c r="AH1460" s="77" t="s">
        <v>69</v>
      </c>
      <c r="AI1460" s="76" t="s">
        <v>52</v>
      </c>
      <c r="AJ1460" s="76" t="s">
        <v>36</v>
      </c>
      <c r="AK1460" t="str">
        <f>_xlfn.CONCAT(PlayerList[[#This Row],[First Name]]," ",PlayerList[[#This Row],[Surname]])</f>
        <v>Aayush Kiran</v>
      </c>
      <c r="AM1460" s="71">
        <f>PlayerList[[#This Row],[Code]]*1</f>
        <v>22827</v>
      </c>
      <c r="AN1460" s="71" t="str">
        <f>VLOOKUP(PlayerList[[#This Row],[NZCF ID]],$AP$2:$AQ$3850,2,FALSE)</f>
        <v>M</v>
      </c>
      <c r="AP1460" s="71">
        <v>17879</v>
      </c>
      <c r="AQ1460" s="71" t="s">
        <v>29</v>
      </c>
    </row>
    <row r="1461" spans="13:43" x14ac:dyDescent="0.3">
      <c r="M1461" s="75">
        <v>18420</v>
      </c>
      <c r="N1461" s="72" t="s">
        <v>1918</v>
      </c>
      <c r="O1461" s="72" t="s">
        <v>317</v>
      </c>
      <c r="P1461" s="73" t="s">
        <v>74</v>
      </c>
      <c r="Q1461" s="74">
        <v>2015</v>
      </c>
      <c r="R1461" s="73" t="s">
        <v>135</v>
      </c>
      <c r="S1461" s="72"/>
      <c r="T1461" s="77">
        <v>1370</v>
      </c>
      <c r="U1461" s="76" t="s">
        <v>35</v>
      </c>
      <c r="V1461" s="77">
        <v>3</v>
      </c>
      <c r="W1461" s="77">
        <v>9</v>
      </c>
      <c r="X1461" s="77">
        <v>32</v>
      </c>
      <c r="Y1461" s="78" t="s">
        <v>4167</v>
      </c>
      <c r="Z1461" s="72"/>
      <c r="AA1461" s="77">
        <v>1528</v>
      </c>
      <c r="AB1461" s="76" t="s">
        <v>35</v>
      </c>
      <c r="AC1461" s="77">
        <v>2</v>
      </c>
      <c r="AD1461" s="77">
        <v>11</v>
      </c>
      <c r="AE1461" s="77">
        <v>34</v>
      </c>
      <c r="AF1461" s="78" t="s">
        <v>4167</v>
      </c>
      <c r="AG1461" s="72"/>
      <c r="AH1461" s="77">
        <v>39903257</v>
      </c>
      <c r="AI1461" s="76" t="s">
        <v>52</v>
      </c>
      <c r="AJ1461" s="76" t="s">
        <v>36</v>
      </c>
      <c r="AK1461" t="str">
        <f>_xlfn.CONCAT(PlayerList[[#This Row],[First Name]]," ",PlayerList[[#This Row],[Surname]])</f>
        <v>Asher Kirschbaum</v>
      </c>
      <c r="AM1461" s="71">
        <f>PlayerList[[#This Row],[Code]]*1</f>
        <v>18420</v>
      </c>
      <c r="AN1461" s="71" t="str">
        <f>VLOOKUP(PlayerList[[#This Row],[NZCF ID]],$AP$2:$AQ$3850,2,FALSE)</f>
        <v>M</v>
      </c>
      <c r="AP1461" s="71">
        <v>22827</v>
      </c>
      <c r="AQ1461" s="71" t="s">
        <v>29</v>
      </c>
    </row>
    <row r="1462" spans="13:43" x14ac:dyDescent="0.3">
      <c r="M1462" s="75">
        <v>21151</v>
      </c>
      <c r="N1462" s="72" t="s">
        <v>1918</v>
      </c>
      <c r="O1462" s="72" t="s">
        <v>989</v>
      </c>
      <c r="P1462" s="73" t="s">
        <v>74</v>
      </c>
      <c r="Q1462" s="74">
        <v>1969</v>
      </c>
      <c r="R1462" s="73" t="s">
        <v>124</v>
      </c>
      <c r="S1462" s="72"/>
      <c r="T1462" s="77">
        <v>1443</v>
      </c>
      <c r="U1462" s="76" t="s">
        <v>50</v>
      </c>
      <c r="V1462" s="77">
        <v>1</v>
      </c>
      <c r="W1462" s="77">
        <v>2</v>
      </c>
      <c r="X1462" s="77">
        <v>11</v>
      </c>
      <c r="Y1462" s="78" t="s">
        <v>4167</v>
      </c>
      <c r="Z1462" s="72"/>
      <c r="AA1462" s="77">
        <v>1283</v>
      </c>
      <c r="AB1462" s="76" t="s">
        <v>50</v>
      </c>
      <c r="AC1462" s="77">
        <v>1</v>
      </c>
      <c r="AD1462" s="77">
        <v>6</v>
      </c>
      <c r="AE1462" s="77">
        <v>6</v>
      </c>
      <c r="AF1462" s="78" t="s">
        <v>4167</v>
      </c>
      <c r="AG1462" s="72"/>
      <c r="AH1462" s="77">
        <v>4332202</v>
      </c>
      <c r="AI1462" s="76" t="s">
        <v>52</v>
      </c>
      <c r="AJ1462" s="76" t="s">
        <v>36</v>
      </c>
      <c r="AK1462" t="str">
        <f>_xlfn.CONCAT(PlayerList[[#This Row],[First Name]]," ",PlayerList[[#This Row],[Surname]])</f>
        <v>Frank Kirschbaum</v>
      </c>
      <c r="AM1462" s="71">
        <f>PlayerList[[#This Row],[Code]]*1</f>
        <v>21151</v>
      </c>
      <c r="AN1462" s="71" t="str">
        <f>VLOOKUP(PlayerList[[#This Row],[NZCF ID]],$AP$2:$AQ$3850,2,FALSE)</f>
        <v>M</v>
      </c>
      <c r="AP1462" s="71">
        <v>18420</v>
      </c>
      <c r="AQ1462" s="71" t="s">
        <v>29</v>
      </c>
    </row>
    <row r="1463" spans="13:43" x14ac:dyDescent="0.3">
      <c r="M1463" s="75">
        <v>22719</v>
      </c>
      <c r="N1463" s="72" t="s">
        <v>1919</v>
      </c>
      <c r="O1463" s="72" t="s">
        <v>755</v>
      </c>
      <c r="P1463" s="73" t="s">
        <v>83</v>
      </c>
      <c r="Q1463" s="74">
        <v>2000</v>
      </c>
      <c r="R1463" s="73" t="s">
        <v>35</v>
      </c>
      <c r="S1463" s="72"/>
      <c r="T1463" s="77">
        <v>787</v>
      </c>
      <c r="U1463" s="76" t="s">
        <v>50</v>
      </c>
      <c r="V1463" s="77">
        <v>1</v>
      </c>
      <c r="W1463" s="77">
        <v>5</v>
      </c>
      <c r="X1463" s="77">
        <v>11</v>
      </c>
      <c r="Y1463" s="78" t="s">
        <v>4167</v>
      </c>
      <c r="Z1463" s="72"/>
      <c r="AA1463" s="77" t="s">
        <v>37</v>
      </c>
      <c r="AB1463" s="76" t="s">
        <v>35</v>
      </c>
      <c r="AC1463" s="77" t="s">
        <v>36</v>
      </c>
      <c r="AD1463" s="77" t="s">
        <v>36</v>
      </c>
      <c r="AE1463" s="77" t="s">
        <v>37</v>
      </c>
      <c r="AF1463" s="78" t="s">
        <v>38</v>
      </c>
      <c r="AG1463" s="72"/>
      <c r="AH1463" s="77" t="s">
        <v>69</v>
      </c>
      <c r="AI1463" s="76" t="s">
        <v>52</v>
      </c>
      <c r="AJ1463" s="76" t="s">
        <v>36</v>
      </c>
      <c r="AK1463" t="str">
        <f>_xlfn.CONCAT(PlayerList[[#This Row],[First Name]]," ",PlayerList[[#This Row],[Surname]])</f>
        <v>Leo Kiss</v>
      </c>
      <c r="AM1463" s="71">
        <f>PlayerList[[#This Row],[Code]]*1</f>
        <v>22719</v>
      </c>
      <c r="AN1463" s="71" t="str">
        <f>VLOOKUP(PlayerList[[#This Row],[NZCF ID]],$AP$2:$AQ$3850,2,FALSE)</f>
        <v>M</v>
      </c>
      <c r="AP1463" s="71">
        <v>21151</v>
      </c>
      <c r="AQ1463" s="71" t="s">
        <v>29</v>
      </c>
    </row>
    <row r="1464" spans="13:43" x14ac:dyDescent="0.3">
      <c r="M1464" s="75">
        <v>17864</v>
      </c>
      <c r="N1464" s="72" t="s">
        <v>1920</v>
      </c>
      <c r="O1464" s="72" t="s">
        <v>1921</v>
      </c>
      <c r="P1464" s="73" t="s">
        <v>190</v>
      </c>
      <c r="Q1464" s="74">
        <v>2009</v>
      </c>
      <c r="R1464" s="73" t="s">
        <v>135</v>
      </c>
      <c r="S1464" s="72"/>
      <c r="T1464" s="77">
        <v>1258</v>
      </c>
      <c r="U1464" s="76" t="s">
        <v>50</v>
      </c>
      <c r="V1464" s="77" t="s">
        <v>36</v>
      </c>
      <c r="W1464" s="77" t="s">
        <v>36</v>
      </c>
      <c r="X1464" s="77">
        <v>12</v>
      </c>
      <c r="Y1464" s="78" t="s">
        <v>154</v>
      </c>
      <c r="Z1464" s="72"/>
      <c r="AA1464" s="77">
        <v>1370</v>
      </c>
      <c r="AB1464" s="76" t="s">
        <v>35</v>
      </c>
      <c r="AC1464" s="77" t="s">
        <v>36</v>
      </c>
      <c r="AD1464" s="77" t="s">
        <v>36</v>
      </c>
      <c r="AE1464" s="77">
        <v>44</v>
      </c>
      <c r="AF1464" s="78" t="s">
        <v>150</v>
      </c>
      <c r="AG1464" s="72"/>
      <c r="AH1464" s="77">
        <v>4319494</v>
      </c>
      <c r="AI1464" s="76" t="s">
        <v>52</v>
      </c>
      <c r="AJ1464" s="76" t="s">
        <v>36</v>
      </c>
      <c r="AK1464" t="str">
        <f>_xlfn.CONCAT(PlayerList[[#This Row],[First Name]]," ",PlayerList[[#This Row],[Surname]])</f>
        <v>Sasandu Kiwulegedara</v>
      </c>
      <c r="AM1464" s="71">
        <f>PlayerList[[#This Row],[Code]]*1</f>
        <v>17864</v>
      </c>
      <c r="AN1464" s="71" t="str">
        <f>VLOOKUP(PlayerList[[#This Row],[NZCF ID]],$AP$2:$AQ$3850,2,FALSE)</f>
        <v>M</v>
      </c>
      <c r="AP1464" s="71">
        <v>22719</v>
      </c>
      <c r="AQ1464" s="71" t="s">
        <v>29</v>
      </c>
    </row>
    <row r="1465" spans="13:43" x14ac:dyDescent="0.3">
      <c r="M1465" s="75">
        <v>20990</v>
      </c>
      <c r="N1465" s="72" t="s">
        <v>1922</v>
      </c>
      <c r="O1465" s="72" t="s">
        <v>1582</v>
      </c>
      <c r="P1465" s="73" t="s">
        <v>33</v>
      </c>
      <c r="Q1465" s="74">
        <v>2008</v>
      </c>
      <c r="R1465" s="73" t="s">
        <v>135</v>
      </c>
      <c r="S1465" s="72"/>
      <c r="T1465" s="77" t="s">
        <v>34</v>
      </c>
      <c r="U1465" s="76" t="s">
        <v>35</v>
      </c>
      <c r="V1465" s="77" t="s">
        <v>36</v>
      </c>
      <c r="W1465" s="77" t="s">
        <v>36</v>
      </c>
      <c r="X1465" s="77" t="s">
        <v>37</v>
      </c>
      <c r="Y1465" s="78" t="s">
        <v>38</v>
      </c>
      <c r="Z1465" s="72"/>
      <c r="AA1465" s="77">
        <v>935</v>
      </c>
      <c r="AB1465" s="76" t="s">
        <v>50</v>
      </c>
      <c r="AC1465" s="77" t="s">
        <v>36</v>
      </c>
      <c r="AD1465" s="77" t="s">
        <v>36</v>
      </c>
      <c r="AE1465" s="77">
        <v>12</v>
      </c>
      <c r="AF1465" s="78" t="s">
        <v>84</v>
      </c>
      <c r="AG1465" s="72"/>
      <c r="AH1465" s="77">
        <v>4331680</v>
      </c>
      <c r="AI1465" s="76" t="s">
        <v>52</v>
      </c>
      <c r="AJ1465" s="76" t="s">
        <v>36</v>
      </c>
      <c r="AK1465" t="str">
        <f>_xlfn.CONCAT(PlayerList[[#This Row],[First Name]]," ",PlayerList[[#This Row],[Surname]])</f>
        <v>Nathaniel Klassen</v>
      </c>
      <c r="AM1465" s="71">
        <f>PlayerList[[#This Row],[Code]]*1</f>
        <v>20990</v>
      </c>
      <c r="AN1465" s="71" t="str">
        <f>VLOOKUP(PlayerList[[#This Row],[NZCF ID]],$AP$2:$AQ$3850,2,FALSE)</f>
        <v>M</v>
      </c>
      <c r="AP1465" s="71">
        <v>17864</v>
      </c>
      <c r="AQ1465" s="71" t="s">
        <v>29</v>
      </c>
    </row>
    <row r="1466" spans="13:43" x14ac:dyDescent="0.3">
      <c r="M1466" s="75">
        <v>19439</v>
      </c>
      <c r="N1466" s="72" t="s">
        <v>1923</v>
      </c>
      <c r="O1466" s="72" t="s">
        <v>208</v>
      </c>
      <c r="P1466" s="73" t="s">
        <v>335</v>
      </c>
      <c r="Q1466" s="74">
        <v>2013</v>
      </c>
      <c r="R1466" s="73" t="s">
        <v>135</v>
      </c>
      <c r="S1466" s="72"/>
      <c r="T1466" s="77" t="s">
        <v>34</v>
      </c>
      <c r="U1466" s="76" t="s">
        <v>35</v>
      </c>
      <c r="V1466" s="77" t="s">
        <v>36</v>
      </c>
      <c r="W1466" s="77" t="s">
        <v>36</v>
      </c>
      <c r="X1466" s="77" t="s">
        <v>37</v>
      </c>
      <c r="Y1466" s="78" t="s">
        <v>38</v>
      </c>
      <c r="Z1466" s="72"/>
      <c r="AA1466" s="77">
        <v>736</v>
      </c>
      <c r="AB1466" s="76" t="s">
        <v>50</v>
      </c>
      <c r="AC1466" s="77" t="s">
        <v>36</v>
      </c>
      <c r="AD1466" s="77" t="s">
        <v>36</v>
      </c>
      <c r="AE1466" s="77">
        <v>6</v>
      </c>
      <c r="AF1466" s="78" t="s">
        <v>96</v>
      </c>
      <c r="AG1466" s="72"/>
      <c r="AH1466" s="77" t="s">
        <v>69</v>
      </c>
      <c r="AI1466" s="76" t="s">
        <v>52</v>
      </c>
      <c r="AJ1466" s="76" t="s">
        <v>36</v>
      </c>
      <c r="AK1466" t="str">
        <f>_xlfn.CONCAT(PlayerList[[#This Row],[First Name]]," ",PlayerList[[#This Row],[Surname]])</f>
        <v>Alexander Klesse</v>
      </c>
      <c r="AM1466" s="71">
        <f>PlayerList[[#This Row],[Code]]*1</f>
        <v>19439</v>
      </c>
      <c r="AN1466" s="71" t="str">
        <f>VLOOKUP(PlayerList[[#This Row],[NZCF ID]],$AP$2:$AQ$3850,2,FALSE)</f>
        <v>M</v>
      </c>
      <c r="AP1466" s="71">
        <v>20990</v>
      </c>
      <c r="AQ1466" s="71" t="s">
        <v>29</v>
      </c>
    </row>
    <row r="1467" spans="13:43" x14ac:dyDescent="0.3">
      <c r="M1467" s="75">
        <v>17588</v>
      </c>
      <c r="N1467" s="72" t="s">
        <v>1924</v>
      </c>
      <c r="O1467" s="72" t="s">
        <v>89</v>
      </c>
      <c r="P1467" s="73" t="s">
        <v>49</v>
      </c>
      <c r="Q1467" s="74">
        <v>2005</v>
      </c>
      <c r="R1467" s="73" t="s">
        <v>135</v>
      </c>
      <c r="S1467" s="72"/>
      <c r="T1467" s="77" t="s">
        <v>34</v>
      </c>
      <c r="U1467" s="76" t="s">
        <v>35</v>
      </c>
      <c r="V1467" s="77" t="s">
        <v>36</v>
      </c>
      <c r="W1467" s="77" t="s">
        <v>36</v>
      </c>
      <c r="X1467" s="77" t="s">
        <v>37</v>
      </c>
      <c r="Y1467" s="78" t="s">
        <v>38</v>
      </c>
      <c r="Z1467" s="72"/>
      <c r="AA1467" s="77">
        <v>1148</v>
      </c>
      <c r="AB1467" s="76" t="s">
        <v>50</v>
      </c>
      <c r="AC1467" s="77" t="s">
        <v>36</v>
      </c>
      <c r="AD1467" s="77" t="s">
        <v>36</v>
      </c>
      <c r="AE1467" s="77">
        <v>18</v>
      </c>
      <c r="AF1467" s="78" t="s">
        <v>173</v>
      </c>
      <c r="AG1467" s="72"/>
      <c r="AH1467" s="77">
        <v>4321359</v>
      </c>
      <c r="AI1467" s="76" t="s">
        <v>52</v>
      </c>
      <c r="AJ1467" s="76" t="s">
        <v>36</v>
      </c>
      <c r="AK1467" t="str">
        <f>_xlfn.CONCAT(PlayerList[[#This Row],[First Name]]," ",PlayerList[[#This Row],[Surname]])</f>
        <v>William Knight</v>
      </c>
      <c r="AM1467" s="71">
        <f>PlayerList[[#This Row],[Code]]*1</f>
        <v>17588</v>
      </c>
      <c r="AN1467" s="71" t="str">
        <f>VLOOKUP(PlayerList[[#This Row],[NZCF ID]],$AP$2:$AQ$3850,2,FALSE)</f>
        <v>M</v>
      </c>
      <c r="AP1467" s="71">
        <v>19439</v>
      </c>
      <c r="AQ1467" s="71" t="s">
        <v>29</v>
      </c>
    </row>
    <row r="1468" spans="13:43" x14ac:dyDescent="0.3">
      <c r="M1468" s="75">
        <v>18806</v>
      </c>
      <c r="N1468" s="72" t="s">
        <v>1925</v>
      </c>
      <c r="O1468" s="72" t="s">
        <v>625</v>
      </c>
      <c r="P1468" s="73" t="s">
        <v>33</v>
      </c>
      <c r="Q1468" s="74">
        <v>2000</v>
      </c>
      <c r="R1468" s="73" t="s">
        <v>35</v>
      </c>
      <c r="S1468" s="72"/>
      <c r="T1468" s="77" t="s">
        <v>34</v>
      </c>
      <c r="U1468" s="76" t="s">
        <v>35</v>
      </c>
      <c r="V1468" s="77" t="s">
        <v>36</v>
      </c>
      <c r="W1468" s="77" t="s">
        <v>36</v>
      </c>
      <c r="X1468" s="77" t="s">
        <v>37</v>
      </c>
      <c r="Y1468" s="78" t="s">
        <v>38</v>
      </c>
      <c r="Z1468" s="72"/>
      <c r="AA1468" s="77">
        <v>1342</v>
      </c>
      <c r="AB1468" s="76" t="s">
        <v>50</v>
      </c>
      <c r="AC1468" s="77" t="s">
        <v>36</v>
      </c>
      <c r="AD1468" s="77" t="s">
        <v>36</v>
      </c>
      <c r="AE1468" s="77">
        <v>5</v>
      </c>
      <c r="AF1468" s="78" t="s">
        <v>173</v>
      </c>
      <c r="AG1468" s="72"/>
      <c r="AH1468" s="77">
        <v>4321480</v>
      </c>
      <c r="AI1468" s="76" t="s">
        <v>52</v>
      </c>
      <c r="AJ1468" s="76" t="s">
        <v>36</v>
      </c>
      <c r="AK1468" t="str">
        <f>_xlfn.CONCAT(PlayerList[[#This Row],[First Name]]," ",PlayerList[[#This Row],[Surname]])</f>
        <v>Caleb Knight-Polamalu</v>
      </c>
      <c r="AM1468" s="71">
        <f>PlayerList[[#This Row],[Code]]*1</f>
        <v>18806</v>
      </c>
      <c r="AN1468" s="71" t="str">
        <f>VLOOKUP(PlayerList[[#This Row],[NZCF ID]],$AP$2:$AQ$3850,2,FALSE)</f>
        <v>M</v>
      </c>
      <c r="AP1468" s="71">
        <v>17588</v>
      </c>
      <c r="AQ1468" s="71" t="s">
        <v>29</v>
      </c>
    </row>
    <row r="1469" spans="13:43" x14ac:dyDescent="0.3">
      <c r="M1469" s="75">
        <v>10085</v>
      </c>
      <c r="N1469" s="72" t="s">
        <v>1926</v>
      </c>
      <c r="O1469" s="72" t="s">
        <v>1927</v>
      </c>
      <c r="P1469" s="73" t="s">
        <v>167</v>
      </c>
      <c r="Q1469" s="74">
        <v>1954</v>
      </c>
      <c r="R1469" s="73" t="s">
        <v>119</v>
      </c>
      <c r="S1469" s="72"/>
      <c r="T1469" s="77">
        <v>1600</v>
      </c>
      <c r="U1469" s="76" t="s">
        <v>35</v>
      </c>
      <c r="V1469" s="77" t="s">
        <v>36</v>
      </c>
      <c r="W1469" s="77" t="s">
        <v>36</v>
      </c>
      <c r="X1469" s="77">
        <v>165</v>
      </c>
      <c r="Y1469" s="78" t="s">
        <v>169</v>
      </c>
      <c r="Z1469" s="72"/>
      <c r="AA1469" s="77" t="s">
        <v>37</v>
      </c>
      <c r="AB1469" s="76" t="s">
        <v>35</v>
      </c>
      <c r="AC1469" s="77" t="s">
        <v>36</v>
      </c>
      <c r="AD1469" s="77" t="s">
        <v>36</v>
      </c>
      <c r="AE1469" s="77" t="s">
        <v>37</v>
      </c>
      <c r="AF1469" s="78" t="s">
        <v>38</v>
      </c>
      <c r="AG1469" s="72"/>
      <c r="AH1469" s="77">
        <v>4309669</v>
      </c>
      <c r="AI1469" s="76" t="s">
        <v>52</v>
      </c>
      <c r="AJ1469" s="76" t="s">
        <v>36</v>
      </c>
      <c r="AK1469" t="str">
        <f>_xlfn.CONCAT(PlayerList[[#This Row],[First Name]]," ",PlayerList[[#This Row],[Surname]])</f>
        <v>Wayne Knightbridge</v>
      </c>
      <c r="AM1469" s="71">
        <f>PlayerList[[#This Row],[Code]]*1</f>
        <v>10085</v>
      </c>
      <c r="AN1469" s="71" t="str">
        <f>VLOOKUP(PlayerList[[#This Row],[NZCF ID]],$AP$2:$AQ$3850,2,FALSE)</f>
        <v>M</v>
      </c>
      <c r="AP1469" s="71">
        <v>18806</v>
      </c>
      <c r="AQ1469" s="71" t="s">
        <v>29</v>
      </c>
    </row>
    <row r="1470" spans="13:43" x14ac:dyDescent="0.3">
      <c r="M1470" s="75">
        <v>14459</v>
      </c>
      <c r="N1470" s="72" t="s">
        <v>1928</v>
      </c>
      <c r="O1470" s="72" t="s">
        <v>675</v>
      </c>
      <c r="P1470" s="73" t="s">
        <v>121</v>
      </c>
      <c r="Q1470" s="74">
        <v>1978</v>
      </c>
      <c r="R1470" s="73" t="s">
        <v>35</v>
      </c>
      <c r="S1470" s="72"/>
      <c r="T1470" s="77">
        <v>2093</v>
      </c>
      <c r="U1470" s="76" t="s">
        <v>35</v>
      </c>
      <c r="V1470" s="77" t="s">
        <v>36</v>
      </c>
      <c r="W1470" s="77" t="s">
        <v>36</v>
      </c>
      <c r="X1470" s="77">
        <v>22</v>
      </c>
      <c r="Y1470" s="78" t="s">
        <v>673</v>
      </c>
      <c r="Z1470" s="72"/>
      <c r="AA1470" s="77">
        <v>2014</v>
      </c>
      <c r="AB1470" s="76" t="s">
        <v>35</v>
      </c>
      <c r="AC1470" s="77" t="s">
        <v>36</v>
      </c>
      <c r="AD1470" s="77" t="s">
        <v>36</v>
      </c>
      <c r="AE1470" s="77">
        <v>99</v>
      </c>
      <c r="AF1470" s="78" t="s">
        <v>560</v>
      </c>
      <c r="AG1470" s="72"/>
      <c r="AH1470" s="77">
        <v>4306090</v>
      </c>
      <c r="AI1470" s="76" t="s">
        <v>52</v>
      </c>
      <c r="AJ1470" s="76" t="s">
        <v>36</v>
      </c>
      <c r="AK1470" t="str">
        <f>_xlfn.CONCAT(PlayerList[[#This Row],[First Name]]," ",PlayerList[[#This Row],[Surname]])</f>
        <v>Jeremy Knowles</v>
      </c>
      <c r="AM1470" s="71">
        <f>PlayerList[[#This Row],[Code]]*1</f>
        <v>14459</v>
      </c>
      <c r="AN1470" s="71" t="str">
        <f>VLOOKUP(PlayerList[[#This Row],[NZCF ID]],$AP$2:$AQ$3850,2,FALSE)</f>
        <v>M</v>
      </c>
      <c r="AP1470" s="71">
        <v>10085</v>
      </c>
      <c r="AQ1470" s="71" t="s">
        <v>29</v>
      </c>
    </row>
    <row r="1471" spans="13:43" x14ac:dyDescent="0.3">
      <c r="M1471" s="75">
        <v>16931</v>
      </c>
      <c r="N1471" s="72" t="s">
        <v>1928</v>
      </c>
      <c r="O1471" s="72" t="s">
        <v>396</v>
      </c>
      <c r="P1471" s="73" t="s">
        <v>121</v>
      </c>
      <c r="Q1471" s="74">
        <v>2007</v>
      </c>
      <c r="R1471" s="73" t="s">
        <v>135</v>
      </c>
      <c r="S1471" s="72"/>
      <c r="T1471" s="77">
        <v>1457</v>
      </c>
      <c r="U1471" s="76" t="s">
        <v>35</v>
      </c>
      <c r="V1471" s="77" t="s">
        <v>36</v>
      </c>
      <c r="W1471" s="77" t="s">
        <v>36</v>
      </c>
      <c r="X1471" s="77">
        <v>26</v>
      </c>
      <c r="Y1471" s="78" t="s">
        <v>232</v>
      </c>
      <c r="Z1471" s="72"/>
      <c r="AA1471" s="77">
        <v>1259</v>
      </c>
      <c r="AB1471" s="76" t="s">
        <v>50</v>
      </c>
      <c r="AC1471" s="77" t="s">
        <v>36</v>
      </c>
      <c r="AD1471" s="77" t="s">
        <v>36</v>
      </c>
      <c r="AE1471" s="77">
        <v>18</v>
      </c>
      <c r="AF1471" s="78" t="s">
        <v>105</v>
      </c>
      <c r="AG1471" s="72"/>
      <c r="AH1471" s="77" t="s">
        <v>69</v>
      </c>
      <c r="AI1471" s="76" t="s">
        <v>52</v>
      </c>
      <c r="AJ1471" s="76" t="s">
        <v>36</v>
      </c>
      <c r="AK1471" t="str">
        <f>_xlfn.CONCAT(PlayerList[[#This Row],[First Name]]," ",PlayerList[[#This Row],[Surname]])</f>
        <v>Joshua Knowles</v>
      </c>
      <c r="AM1471" s="71">
        <f>PlayerList[[#This Row],[Code]]*1</f>
        <v>16931</v>
      </c>
      <c r="AN1471" s="71" t="str">
        <f>VLOOKUP(PlayerList[[#This Row],[NZCF ID]],$AP$2:$AQ$3850,2,FALSE)</f>
        <v>M</v>
      </c>
      <c r="AP1471" s="71">
        <v>14459</v>
      </c>
      <c r="AQ1471" s="71" t="s">
        <v>29</v>
      </c>
    </row>
    <row r="1472" spans="13:43" x14ac:dyDescent="0.3">
      <c r="M1472" s="75">
        <v>18525</v>
      </c>
      <c r="N1472" s="72" t="s">
        <v>1929</v>
      </c>
      <c r="O1472" s="72" t="s">
        <v>809</v>
      </c>
      <c r="P1472" s="73" t="s">
        <v>33</v>
      </c>
      <c r="Q1472" s="74">
        <v>2010</v>
      </c>
      <c r="R1472" s="73" t="s">
        <v>135</v>
      </c>
      <c r="S1472" s="72"/>
      <c r="T1472" s="77" t="s">
        <v>34</v>
      </c>
      <c r="U1472" s="76" t="s">
        <v>35</v>
      </c>
      <c r="V1472" s="77" t="s">
        <v>36</v>
      </c>
      <c r="W1472" s="77" t="s">
        <v>36</v>
      </c>
      <c r="X1472" s="77" t="s">
        <v>37</v>
      </c>
      <c r="Y1472" s="78" t="s">
        <v>38</v>
      </c>
      <c r="Z1472" s="72"/>
      <c r="AA1472" s="77">
        <v>751</v>
      </c>
      <c r="AB1472" s="76" t="s">
        <v>50</v>
      </c>
      <c r="AC1472" s="77" t="s">
        <v>36</v>
      </c>
      <c r="AD1472" s="77" t="s">
        <v>36</v>
      </c>
      <c r="AE1472" s="77">
        <v>7</v>
      </c>
      <c r="AF1472" s="78" t="s">
        <v>51</v>
      </c>
      <c r="AG1472" s="72"/>
      <c r="AH1472" s="77" t="s">
        <v>69</v>
      </c>
      <c r="AI1472" s="76" t="s">
        <v>52</v>
      </c>
      <c r="AJ1472" s="76" t="s">
        <v>36</v>
      </c>
      <c r="AK1472" t="str">
        <f>_xlfn.CONCAT(PlayerList[[#This Row],[First Name]]," ",PlayerList[[#This Row],[Surname]])</f>
        <v>Marcus Ko</v>
      </c>
      <c r="AM1472" s="71">
        <f>PlayerList[[#This Row],[Code]]*1</f>
        <v>18525</v>
      </c>
      <c r="AN1472" s="71" t="str">
        <f>VLOOKUP(PlayerList[[#This Row],[NZCF ID]],$AP$2:$AQ$3850,2,FALSE)</f>
        <v>M</v>
      </c>
      <c r="AP1472" s="71">
        <v>16931</v>
      </c>
      <c r="AQ1472" s="71" t="s">
        <v>29</v>
      </c>
    </row>
    <row r="1473" spans="13:43" x14ac:dyDescent="0.3">
      <c r="M1473" s="75">
        <v>15160</v>
      </c>
      <c r="N1473" s="72" t="s">
        <v>1930</v>
      </c>
      <c r="O1473" s="72" t="s">
        <v>256</v>
      </c>
      <c r="P1473" s="73" t="s">
        <v>499</v>
      </c>
      <c r="Q1473" s="74">
        <v>1981</v>
      </c>
      <c r="R1473" s="73" t="s">
        <v>35</v>
      </c>
      <c r="S1473" s="72"/>
      <c r="T1473" s="77">
        <v>1528</v>
      </c>
      <c r="U1473" s="76" t="s">
        <v>50</v>
      </c>
      <c r="V1473" s="77" t="s">
        <v>36</v>
      </c>
      <c r="W1473" s="77" t="s">
        <v>36</v>
      </c>
      <c r="X1473" s="77">
        <v>16</v>
      </c>
      <c r="Y1473" s="78" t="s">
        <v>84</v>
      </c>
      <c r="Z1473" s="72"/>
      <c r="AA1473" s="77">
        <v>1631</v>
      </c>
      <c r="AB1473" s="76" t="s">
        <v>35</v>
      </c>
      <c r="AC1473" s="77" t="s">
        <v>36</v>
      </c>
      <c r="AD1473" s="77" t="s">
        <v>36</v>
      </c>
      <c r="AE1473" s="77">
        <v>24</v>
      </c>
      <c r="AF1473" s="78" t="s">
        <v>84</v>
      </c>
      <c r="AG1473" s="72"/>
      <c r="AH1473" s="77">
        <v>4324161</v>
      </c>
      <c r="AI1473" s="76" t="s">
        <v>52</v>
      </c>
      <c r="AJ1473" s="76" t="s">
        <v>36</v>
      </c>
      <c r="AK1473" t="str">
        <f>_xlfn.CONCAT(PlayerList[[#This Row],[First Name]]," ",PlayerList[[#This Row],[Surname]])</f>
        <v>Thomas Koentges</v>
      </c>
      <c r="AM1473" s="71">
        <f>PlayerList[[#This Row],[Code]]*1</f>
        <v>15160</v>
      </c>
      <c r="AN1473" s="71" t="str">
        <f>VLOOKUP(PlayerList[[#This Row],[NZCF ID]],$AP$2:$AQ$3850,2,FALSE)</f>
        <v>M</v>
      </c>
      <c r="AP1473" s="71">
        <v>18525</v>
      </c>
      <c r="AQ1473" s="71" t="s">
        <v>29</v>
      </c>
    </row>
    <row r="1474" spans="13:43" x14ac:dyDescent="0.3">
      <c r="M1474" s="75">
        <v>16697</v>
      </c>
      <c r="N1474" s="72" t="s">
        <v>1931</v>
      </c>
      <c r="O1474" s="72" t="s">
        <v>1932</v>
      </c>
      <c r="P1474" s="73" t="s">
        <v>74</v>
      </c>
      <c r="Q1474" s="74">
        <v>1984</v>
      </c>
      <c r="R1474" s="73" t="s">
        <v>35</v>
      </c>
      <c r="S1474" s="72"/>
      <c r="T1474" s="77">
        <v>1817</v>
      </c>
      <c r="U1474" s="76" t="s">
        <v>35</v>
      </c>
      <c r="V1474" s="77" t="s">
        <v>36</v>
      </c>
      <c r="W1474" s="77" t="s">
        <v>36</v>
      </c>
      <c r="X1474" s="77">
        <v>38</v>
      </c>
      <c r="Y1474" s="78" t="s">
        <v>105</v>
      </c>
      <c r="Z1474" s="72"/>
      <c r="AA1474" s="77">
        <v>2011</v>
      </c>
      <c r="AB1474" s="76" t="s">
        <v>35</v>
      </c>
      <c r="AC1474" s="77" t="s">
        <v>36</v>
      </c>
      <c r="AD1474" s="77" t="s">
        <v>36</v>
      </c>
      <c r="AE1474" s="77">
        <v>50</v>
      </c>
      <c r="AF1474" s="78" t="s">
        <v>105</v>
      </c>
      <c r="AG1474" s="72"/>
      <c r="AH1474" s="77">
        <v>7121920</v>
      </c>
      <c r="AI1474" s="76" t="s">
        <v>1933</v>
      </c>
      <c r="AJ1474" s="76" t="s">
        <v>36</v>
      </c>
      <c r="AK1474" t="str">
        <f>_xlfn.CONCAT(PlayerList[[#This Row],[First Name]]," ",PlayerList[[#This Row],[Surname]])</f>
        <v>Erwin Koestanto</v>
      </c>
      <c r="AM1474" s="71">
        <f>PlayerList[[#This Row],[Code]]*1</f>
        <v>16697</v>
      </c>
      <c r="AN1474" s="71" t="str">
        <f>VLOOKUP(PlayerList[[#This Row],[NZCF ID]],$AP$2:$AQ$3850,2,FALSE)</f>
        <v>M</v>
      </c>
      <c r="AP1474" s="71">
        <v>15160</v>
      </c>
      <c r="AQ1474" s="71" t="s">
        <v>29</v>
      </c>
    </row>
    <row r="1475" spans="13:43" x14ac:dyDescent="0.3">
      <c r="M1475" s="75">
        <v>18815</v>
      </c>
      <c r="N1475" s="72" t="s">
        <v>1934</v>
      </c>
      <c r="O1475" s="72" t="s">
        <v>1935</v>
      </c>
      <c r="P1475" s="73" t="s">
        <v>33</v>
      </c>
      <c r="Q1475" s="74">
        <v>2012</v>
      </c>
      <c r="R1475" s="73" t="s">
        <v>135</v>
      </c>
      <c r="S1475" s="72"/>
      <c r="T1475" s="77" t="s">
        <v>34</v>
      </c>
      <c r="U1475" s="76" t="s">
        <v>35</v>
      </c>
      <c r="V1475" s="77" t="s">
        <v>36</v>
      </c>
      <c r="W1475" s="77" t="s">
        <v>36</v>
      </c>
      <c r="X1475" s="77" t="s">
        <v>37</v>
      </c>
      <c r="Y1475" s="78" t="s">
        <v>38</v>
      </c>
      <c r="Z1475" s="72"/>
      <c r="AA1475" s="77">
        <v>716</v>
      </c>
      <c r="AB1475" s="76" t="s">
        <v>50</v>
      </c>
      <c r="AC1475" s="77" t="s">
        <v>36</v>
      </c>
      <c r="AD1475" s="77" t="s">
        <v>36</v>
      </c>
      <c r="AE1475" s="77">
        <v>13</v>
      </c>
      <c r="AF1475" s="78" t="s">
        <v>150</v>
      </c>
      <c r="AG1475" s="72"/>
      <c r="AH1475" s="77">
        <v>4321758</v>
      </c>
      <c r="AI1475" s="76" t="s">
        <v>52</v>
      </c>
      <c r="AJ1475" s="76" t="s">
        <v>36</v>
      </c>
      <c r="AK1475" t="str">
        <f>_xlfn.CONCAT(PlayerList[[#This Row],[First Name]]," ",PlayerList[[#This Row],[Surname]])</f>
        <v>Anojithan Kokulan</v>
      </c>
      <c r="AM1475" s="71">
        <f>PlayerList[[#This Row],[Code]]*1</f>
        <v>18815</v>
      </c>
      <c r="AN1475" s="71" t="str">
        <f>VLOOKUP(PlayerList[[#This Row],[NZCF ID]],$AP$2:$AQ$3850,2,FALSE)</f>
        <v>M</v>
      </c>
      <c r="AP1475" s="71">
        <v>16697</v>
      </c>
      <c r="AQ1475" s="71" t="s">
        <v>29</v>
      </c>
    </row>
    <row r="1476" spans="13:43" x14ac:dyDescent="0.3">
      <c r="M1476" s="75">
        <v>18814</v>
      </c>
      <c r="N1476" s="72" t="s">
        <v>1934</v>
      </c>
      <c r="O1476" s="72" t="s">
        <v>1936</v>
      </c>
      <c r="P1476" s="73" t="s">
        <v>33</v>
      </c>
      <c r="Q1476" s="74">
        <v>2011</v>
      </c>
      <c r="R1476" s="73" t="s">
        <v>135</v>
      </c>
      <c r="S1476" s="72"/>
      <c r="T1476" s="77" t="s">
        <v>34</v>
      </c>
      <c r="U1476" s="76" t="s">
        <v>35</v>
      </c>
      <c r="V1476" s="77" t="s">
        <v>36</v>
      </c>
      <c r="W1476" s="77" t="s">
        <v>36</v>
      </c>
      <c r="X1476" s="77" t="s">
        <v>37</v>
      </c>
      <c r="Y1476" s="78" t="s">
        <v>38</v>
      </c>
      <c r="Z1476" s="72"/>
      <c r="AA1476" s="77">
        <v>473</v>
      </c>
      <c r="AB1476" s="76" t="s">
        <v>50</v>
      </c>
      <c r="AC1476" s="77" t="s">
        <v>36</v>
      </c>
      <c r="AD1476" s="77" t="s">
        <v>36</v>
      </c>
      <c r="AE1476" s="77">
        <v>4</v>
      </c>
      <c r="AF1476" s="78" t="s">
        <v>173</v>
      </c>
      <c r="AG1476" s="72"/>
      <c r="AH1476" s="77">
        <v>4321766</v>
      </c>
      <c r="AI1476" s="76" t="s">
        <v>52</v>
      </c>
      <c r="AJ1476" s="76" t="s">
        <v>36</v>
      </c>
      <c r="AK1476" t="str">
        <f>_xlfn.CONCAT(PlayerList[[#This Row],[First Name]]," ",PlayerList[[#This Row],[Surname]])</f>
        <v>Dinoshan Kokulan</v>
      </c>
      <c r="AM1476" s="71">
        <f>PlayerList[[#This Row],[Code]]*1</f>
        <v>18814</v>
      </c>
      <c r="AN1476" s="71" t="str">
        <f>VLOOKUP(PlayerList[[#This Row],[NZCF ID]],$AP$2:$AQ$3850,2,FALSE)</f>
        <v>M</v>
      </c>
      <c r="AP1476" s="71">
        <v>18815</v>
      </c>
      <c r="AQ1476" s="71" t="s">
        <v>29</v>
      </c>
    </row>
    <row r="1477" spans="13:43" x14ac:dyDescent="0.3">
      <c r="M1477" s="75">
        <v>14263</v>
      </c>
      <c r="N1477" s="72" t="s">
        <v>1937</v>
      </c>
      <c r="O1477" s="72" t="s">
        <v>1938</v>
      </c>
      <c r="P1477" s="73" t="s">
        <v>354</v>
      </c>
      <c r="Q1477" s="74">
        <v>1998</v>
      </c>
      <c r="R1477" s="73" t="s">
        <v>35</v>
      </c>
      <c r="S1477" s="72"/>
      <c r="T1477" s="77">
        <v>1559</v>
      </c>
      <c r="U1477" s="76" t="s">
        <v>35</v>
      </c>
      <c r="V1477" s="77" t="s">
        <v>36</v>
      </c>
      <c r="W1477" s="77" t="s">
        <v>36</v>
      </c>
      <c r="X1477" s="77">
        <v>243</v>
      </c>
      <c r="Y1477" s="78" t="s">
        <v>96</v>
      </c>
      <c r="Z1477" s="72"/>
      <c r="AA1477" s="77">
        <v>1526</v>
      </c>
      <c r="AB1477" s="76" t="s">
        <v>35</v>
      </c>
      <c r="AC1477" s="77" t="s">
        <v>36</v>
      </c>
      <c r="AD1477" s="77" t="s">
        <v>36</v>
      </c>
      <c r="AE1477" s="77">
        <v>108</v>
      </c>
      <c r="AF1477" s="78" t="s">
        <v>1939</v>
      </c>
      <c r="AG1477" s="72"/>
      <c r="AH1477" s="77">
        <v>4303970</v>
      </c>
      <c r="AI1477" s="76" t="s">
        <v>52</v>
      </c>
      <c r="AJ1477" s="76" t="s">
        <v>36</v>
      </c>
      <c r="AK1477" t="str">
        <f>_xlfn.CONCAT(PlayerList[[#This Row],[First Name]]," ",PlayerList[[#This Row],[Surname]])</f>
        <v>Hristo Kolev</v>
      </c>
      <c r="AM1477" s="71">
        <f>PlayerList[[#This Row],[Code]]*1</f>
        <v>14263</v>
      </c>
      <c r="AN1477" s="71" t="str">
        <f>VLOOKUP(PlayerList[[#This Row],[NZCF ID]],$AP$2:$AQ$3850,2,FALSE)</f>
        <v>M</v>
      </c>
      <c r="AP1477" s="71">
        <v>18814</v>
      </c>
      <c r="AQ1477" s="71" t="s">
        <v>29</v>
      </c>
    </row>
    <row r="1478" spans="13:43" x14ac:dyDescent="0.3">
      <c r="M1478" s="75">
        <v>15558</v>
      </c>
      <c r="N1478" s="72" t="s">
        <v>4325</v>
      </c>
      <c r="O1478" s="72" t="s">
        <v>153</v>
      </c>
      <c r="P1478" s="73" t="s">
        <v>83</v>
      </c>
      <c r="Q1478" s="74">
        <v>2004</v>
      </c>
      <c r="R1478" s="73" t="s">
        <v>35</v>
      </c>
      <c r="S1478" s="72"/>
      <c r="T1478" s="77">
        <v>1444</v>
      </c>
      <c r="U1478" s="76" t="s">
        <v>35</v>
      </c>
      <c r="V1478" s="77" t="s">
        <v>36</v>
      </c>
      <c r="W1478" s="77" t="s">
        <v>36</v>
      </c>
      <c r="X1478" s="77">
        <v>132</v>
      </c>
      <c r="Y1478" s="78" t="s">
        <v>560</v>
      </c>
      <c r="Z1478" s="72"/>
      <c r="AA1478" s="77">
        <v>1295</v>
      </c>
      <c r="AB1478" s="76" t="s">
        <v>35</v>
      </c>
      <c r="AC1478" s="77" t="s">
        <v>36</v>
      </c>
      <c r="AD1478" s="77" t="s">
        <v>36</v>
      </c>
      <c r="AE1478" s="77">
        <v>100</v>
      </c>
      <c r="AF1478" s="78" t="s">
        <v>667</v>
      </c>
      <c r="AG1478" s="72"/>
      <c r="AH1478" s="77">
        <v>4304705</v>
      </c>
      <c r="AI1478" s="76" t="s">
        <v>52</v>
      </c>
      <c r="AJ1478" s="76" t="s">
        <v>36</v>
      </c>
      <c r="AK1478" t="str">
        <f>_xlfn.CONCAT(PlayerList[[#This Row],[First Name]]," ",PlayerList[[#This Row],[Surname]])</f>
        <v>Karthik Konakanchi</v>
      </c>
      <c r="AM1478" s="71">
        <f>PlayerList[[#This Row],[Code]]*1</f>
        <v>15558</v>
      </c>
      <c r="AN1478" s="71" t="str">
        <f>VLOOKUP(PlayerList[[#This Row],[NZCF ID]],$AP$2:$AQ$3850,2,FALSE)</f>
        <v>M</v>
      </c>
      <c r="AP1478" s="71">
        <v>14263</v>
      </c>
      <c r="AQ1478" s="71" t="s">
        <v>29</v>
      </c>
    </row>
    <row r="1479" spans="13:43" x14ac:dyDescent="0.3">
      <c r="M1479" s="75">
        <v>15794</v>
      </c>
      <c r="N1479" s="72" t="s">
        <v>4325</v>
      </c>
      <c r="O1479" s="72" t="s">
        <v>4326</v>
      </c>
      <c r="P1479" s="73" t="s">
        <v>83</v>
      </c>
      <c r="Q1479" s="74">
        <v>2007</v>
      </c>
      <c r="R1479" s="73" t="s">
        <v>135</v>
      </c>
      <c r="S1479" s="72"/>
      <c r="T1479" s="77">
        <v>1059</v>
      </c>
      <c r="U1479" s="76" t="s">
        <v>35</v>
      </c>
      <c r="V1479" s="77" t="s">
        <v>36</v>
      </c>
      <c r="W1479" s="77" t="s">
        <v>36</v>
      </c>
      <c r="X1479" s="77">
        <v>82</v>
      </c>
      <c r="Y1479" s="78" t="s">
        <v>4200</v>
      </c>
      <c r="Z1479" s="72"/>
      <c r="AA1479" s="77">
        <v>1103</v>
      </c>
      <c r="AB1479" s="76" t="s">
        <v>35</v>
      </c>
      <c r="AC1479" s="77" t="s">
        <v>36</v>
      </c>
      <c r="AD1479" s="77" t="s">
        <v>36</v>
      </c>
      <c r="AE1479" s="77">
        <v>40</v>
      </c>
      <c r="AF1479" s="78" t="s">
        <v>667</v>
      </c>
      <c r="AG1479" s="72"/>
      <c r="AH1479" s="77">
        <v>4304969</v>
      </c>
      <c r="AI1479" s="76" t="s">
        <v>52</v>
      </c>
      <c r="AJ1479" s="76" t="s">
        <v>36</v>
      </c>
      <c r="AK1479" t="str">
        <f>_xlfn.CONCAT(PlayerList[[#This Row],[First Name]]," ",PlayerList[[#This Row],[Surname]])</f>
        <v>Pramodh Konakanchi</v>
      </c>
      <c r="AM1479" s="71">
        <f>PlayerList[[#This Row],[Code]]*1</f>
        <v>15794</v>
      </c>
      <c r="AN1479" s="71" t="str">
        <f>VLOOKUP(PlayerList[[#This Row],[NZCF ID]],$AP$2:$AQ$3850,2,FALSE)</f>
        <v>M</v>
      </c>
      <c r="AP1479" s="71">
        <v>15558</v>
      </c>
      <c r="AQ1479" s="71" t="s">
        <v>29</v>
      </c>
    </row>
    <row r="1480" spans="13:43" x14ac:dyDescent="0.3">
      <c r="M1480" s="75">
        <v>20593</v>
      </c>
      <c r="N1480" s="72" t="s">
        <v>1941</v>
      </c>
      <c r="O1480" s="72" t="s">
        <v>1940</v>
      </c>
      <c r="P1480" s="73" t="s">
        <v>83</v>
      </c>
      <c r="Q1480" s="74">
        <v>2016</v>
      </c>
      <c r="R1480" s="73" t="s">
        <v>135</v>
      </c>
      <c r="S1480" s="72"/>
      <c r="T1480" s="77">
        <v>1270</v>
      </c>
      <c r="U1480" s="76" t="s">
        <v>35</v>
      </c>
      <c r="V1480" s="77">
        <v>2</v>
      </c>
      <c r="W1480" s="77">
        <v>15</v>
      </c>
      <c r="X1480" s="77">
        <v>57</v>
      </c>
      <c r="Y1480" s="78" t="s">
        <v>4167</v>
      </c>
      <c r="Z1480" s="72"/>
      <c r="AA1480" s="77">
        <v>1025</v>
      </c>
      <c r="AB1480" s="76" t="s">
        <v>35</v>
      </c>
      <c r="AC1480" s="77">
        <v>1</v>
      </c>
      <c r="AD1480" s="77">
        <v>6</v>
      </c>
      <c r="AE1480" s="77">
        <v>43</v>
      </c>
      <c r="AF1480" s="78" t="s">
        <v>4167</v>
      </c>
      <c r="AG1480" s="72"/>
      <c r="AH1480" s="77">
        <v>110105330</v>
      </c>
      <c r="AI1480" s="76" t="s">
        <v>52</v>
      </c>
      <c r="AJ1480" s="76" t="s">
        <v>36</v>
      </c>
      <c r="AK1480" t="str">
        <f>_xlfn.CONCAT(PlayerList[[#This Row],[First Name]]," ",PlayerList[[#This Row],[Surname]])</f>
        <v>Rishi Konduri</v>
      </c>
      <c r="AM1480" s="71">
        <f>PlayerList[[#This Row],[Code]]*1</f>
        <v>20593</v>
      </c>
      <c r="AN1480" s="71" t="str">
        <f>VLOOKUP(PlayerList[[#This Row],[NZCF ID]],$AP$2:$AQ$3850,2,FALSE)</f>
        <v>M</v>
      </c>
      <c r="AP1480" s="71">
        <v>15794</v>
      </c>
      <c r="AQ1480" s="71" t="s">
        <v>29</v>
      </c>
    </row>
    <row r="1481" spans="13:43" x14ac:dyDescent="0.3">
      <c r="M1481" s="75">
        <v>19955</v>
      </c>
      <c r="N1481" s="72" t="s">
        <v>1942</v>
      </c>
      <c r="O1481" s="72" t="s">
        <v>484</v>
      </c>
      <c r="P1481" s="73" t="s">
        <v>167</v>
      </c>
      <c r="Q1481" s="74">
        <v>2014</v>
      </c>
      <c r="R1481" s="73" t="s">
        <v>135</v>
      </c>
      <c r="S1481" s="72"/>
      <c r="T1481" s="77" t="s">
        <v>34</v>
      </c>
      <c r="U1481" s="76" t="s">
        <v>35</v>
      </c>
      <c r="V1481" s="77" t="s">
        <v>36</v>
      </c>
      <c r="W1481" s="77" t="s">
        <v>36</v>
      </c>
      <c r="X1481" s="77" t="s">
        <v>37</v>
      </c>
      <c r="Y1481" s="78" t="s">
        <v>38</v>
      </c>
      <c r="Z1481" s="72"/>
      <c r="AA1481" s="77">
        <v>400</v>
      </c>
      <c r="AB1481" s="76" t="s">
        <v>50</v>
      </c>
      <c r="AC1481" s="77" t="s">
        <v>36</v>
      </c>
      <c r="AD1481" s="77" t="s">
        <v>36</v>
      </c>
      <c r="AE1481" s="77">
        <v>6</v>
      </c>
      <c r="AF1481" s="78" t="s">
        <v>281</v>
      </c>
      <c r="AG1481" s="72"/>
      <c r="AH1481" s="77" t="s">
        <v>69</v>
      </c>
      <c r="AI1481" s="76" t="s">
        <v>52</v>
      </c>
      <c r="AJ1481" s="76" t="s">
        <v>36</v>
      </c>
      <c r="AK1481" t="str">
        <f>_xlfn.CONCAT(PlayerList[[#This Row],[First Name]]," ",PlayerList[[#This Row],[Surname]])</f>
        <v>Alvin Kong</v>
      </c>
      <c r="AM1481" s="71">
        <f>PlayerList[[#This Row],[Code]]*1</f>
        <v>19955</v>
      </c>
      <c r="AN1481" s="71" t="str">
        <f>VLOOKUP(PlayerList[[#This Row],[NZCF ID]],$AP$2:$AQ$3850,2,FALSE)</f>
        <v>M</v>
      </c>
      <c r="AP1481" s="71">
        <v>20593</v>
      </c>
      <c r="AQ1481" s="71" t="s">
        <v>29</v>
      </c>
    </row>
    <row r="1482" spans="13:43" x14ac:dyDescent="0.3">
      <c r="M1482" s="75">
        <v>17760</v>
      </c>
      <c r="N1482" s="72" t="s">
        <v>1942</v>
      </c>
      <c r="O1482" s="72" t="s">
        <v>1943</v>
      </c>
      <c r="P1482" s="73" t="s">
        <v>167</v>
      </c>
      <c r="Q1482" s="74">
        <v>2012</v>
      </c>
      <c r="R1482" s="73" t="s">
        <v>135</v>
      </c>
      <c r="S1482" s="72"/>
      <c r="T1482" s="77">
        <v>748</v>
      </c>
      <c r="U1482" s="76" t="s">
        <v>50</v>
      </c>
      <c r="V1482" s="77" t="s">
        <v>36</v>
      </c>
      <c r="W1482" s="77" t="s">
        <v>36</v>
      </c>
      <c r="X1482" s="77">
        <v>9</v>
      </c>
      <c r="Y1482" s="78" t="s">
        <v>281</v>
      </c>
      <c r="Z1482" s="72"/>
      <c r="AA1482" s="77">
        <v>641</v>
      </c>
      <c r="AB1482" s="76" t="s">
        <v>35</v>
      </c>
      <c r="AC1482" s="77" t="s">
        <v>36</v>
      </c>
      <c r="AD1482" s="77" t="s">
        <v>36</v>
      </c>
      <c r="AE1482" s="77">
        <v>114</v>
      </c>
      <c r="AF1482" s="78" t="s">
        <v>281</v>
      </c>
      <c r="AG1482" s="72"/>
      <c r="AH1482" s="77">
        <v>4317025</v>
      </c>
      <c r="AI1482" s="76" t="s">
        <v>52</v>
      </c>
      <c r="AJ1482" s="76" t="s">
        <v>36</v>
      </c>
      <c r="AK1482" t="str">
        <f>_xlfn.CONCAT(PlayerList[[#This Row],[First Name]]," ",PlayerList[[#This Row],[Surname]])</f>
        <v>Kyle Xiang Di Kong</v>
      </c>
      <c r="AM1482" s="71">
        <f>PlayerList[[#This Row],[Code]]*1</f>
        <v>17760</v>
      </c>
      <c r="AN1482" s="71" t="str">
        <f>VLOOKUP(PlayerList[[#This Row],[NZCF ID]],$AP$2:$AQ$3850,2,FALSE)</f>
        <v>M</v>
      </c>
      <c r="AP1482" s="71">
        <v>19955</v>
      </c>
      <c r="AQ1482" s="71" t="s">
        <v>29</v>
      </c>
    </row>
    <row r="1483" spans="13:43" x14ac:dyDescent="0.3">
      <c r="M1483" s="75">
        <v>15042</v>
      </c>
      <c r="N1483" s="72" t="s">
        <v>1944</v>
      </c>
      <c r="O1483" s="72" t="s">
        <v>1945</v>
      </c>
      <c r="P1483" s="73" t="s">
        <v>115</v>
      </c>
      <c r="Q1483" s="74">
        <v>2000</v>
      </c>
      <c r="R1483" s="73" t="s">
        <v>35</v>
      </c>
      <c r="S1483" s="72"/>
      <c r="T1483" s="77">
        <v>1795</v>
      </c>
      <c r="U1483" s="76" t="s">
        <v>35</v>
      </c>
      <c r="V1483" s="77" t="s">
        <v>36</v>
      </c>
      <c r="W1483" s="77" t="s">
        <v>36</v>
      </c>
      <c r="X1483" s="77">
        <v>66</v>
      </c>
      <c r="Y1483" s="78" t="s">
        <v>60</v>
      </c>
      <c r="Z1483" s="72"/>
      <c r="AA1483" s="77">
        <v>1838</v>
      </c>
      <c r="AB1483" s="76" t="s">
        <v>35</v>
      </c>
      <c r="AC1483" s="77" t="s">
        <v>36</v>
      </c>
      <c r="AD1483" s="77" t="s">
        <v>36</v>
      </c>
      <c r="AE1483" s="77">
        <v>82</v>
      </c>
      <c r="AF1483" s="78" t="s">
        <v>39</v>
      </c>
      <c r="AG1483" s="72"/>
      <c r="AH1483" s="77">
        <v>3219445</v>
      </c>
      <c r="AI1483" s="76" t="s">
        <v>52</v>
      </c>
      <c r="AJ1483" s="76" t="s">
        <v>36</v>
      </c>
      <c r="AK1483" t="str">
        <f>_xlfn.CONCAT(PlayerList[[#This Row],[First Name]]," ",PlayerList[[#This Row],[Surname]])</f>
        <v>Qi Le Kong-Lim</v>
      </c>
      <c r="AM1483" s="71">
        <f>PlayerList[[#This Row],[Code]]*1</f>
        <v>15042</v>
      </c>
      <c r="AN1483" s="71" t="str">
        <f>VLOOKUP(PlayerList[[#This Row],[NZCF ID]],$AP$2:$AQ$3850,2,FALSE)</f>
        <v>M</v>
      </c>
      <c r="AP1483" s="71">
        <v>17760</v>
      </c>
      <c r="AQ1483" s="71" t="s">
        <v>29</v>
      </c>
    </row>
    <row r="1484" spans="13:43" x14ac:dyDescent="0.3">
      <c r="M1484" s="75">
        <v>18102</v>
      </c>
      <c r="N1484" s="72" t="s">
        <v>1946</v>
      </c>
      <c r="O1484" s="72" t="s">
        <v>1947</v>
      </c>
      <c r="P1484" s="73" t="s">
        <v>161</v>
      </c>
      <c r="Q1484" s="74">
        <v>1999</v>
      </c>
      <c r="R1484" s="73" t="s">
        <v>35</v>
      </c>
      <c r="S1484" s="72"/>
      <c r="T1484" s="77">
        <v>1636</v>
      </c>
      <c r="U1484" s="76" t="s">
        <v>50</v>
      </c>
      <c r="V1484" s="77" t="s">
        <v>36</v>
      </c>
      <c r="W1484" s="77" t="s">
        <v>36</v>
      </c>
      <c r="X1484" s="77">
        <v>6</v>
      </c>
      <c r="Y1484" s="78" t="s">
        <v>116</v>
      </c>
      <c r="Z1484" s="72"/>
      <c r="AA1484" s="77">
        <v>1827</v>
      </c>
      <c r="AB1484" s="76" t="s">
        <v>50</v>
      </c>
      <c r="AC1484" s="77" t="s">
        <v>36</v>
      </c>
      <c r="AD1484" s="77" t="s">
        <v>36</v>
      </c>
      <c r="AE1484" s="77">
        <v>6</v>
      </c>
      <c r="AF1484" s="78" t="s">
        <v>116</v>
      </c>
      <c r="AG1484" s="72"/>
      <c r="AH1484" s="77">
        <v>4317149</v>
      </c>
      <c r="AI1484" s="76" t="s">
        <v>52</v>
      </c>
      <c r="AJ1484" s="76" t="s">
        <v>36</v>
      </c>
      <c r="AK1484" t="str">
        <f>_xlfn.CONCAT(PlayerList[[#This Row],[First Name]]," ",PlayerList[[#This Row],[Surname]])</f>
        <v>Ryan Gyeong Mo Koo</v>
      </c>
      <c r="AM1484" s="71">
        <f>PlayerList[[#This Row],[Code]]*1</f>
        <v>18102</v>
      </c>
      <c r="AN1484" s="71" t="str">
        <f>VLOOKUP(PlayerList[[#This Row],[NZCF ID]],$AP$2:$AQ$3850,2,FALSE)</f>
        <v>M</v>
      </c>
      <c r="AP1484" s="71">
        <v>15042</v>
      </c>
      <c r="AQ1484" s="71" t="s">
        <v>29</v>
      </c>
    </row>
    <row r="1485" spans="13:43" x14ac:dyDescent="0.3">
      <c r="M1485" s="75">
        <v>18968</v>
      </c>
      <c r="N1485" s="72" t="s">
        <v>1948</v>
      </c>
      <c r="O1485" s="72" t="s">
        <v>100</v>
      </c>
      <c r="P1485" s="73" t="s">
        <v>74</v>
      </c>
      <c r="Q1485" s="74">
        <v>1996</v>
      </c>
      <c r="R1485" s="73" t="s">
        <v>35</v>
      </c>
      <c r="S1485" s="72"/>
      <c r="T1485" s="77">
        <v>1158</v>
      </c>
      <c r="U1485" s="76" t="s">
        <v>35</v>
      </c>
      <c r="V1485" s="77" t="s">
        <v>36</v>
      </c>
      <c r="W1485" s="77" t="s">
        <v>36</v>
      </c>
      <c r="X1485" s="77">
        <v>26</v>
      </c>
      <c r="Y1485" s="78" t="s">
        <v>281</v>
      </c>
      <c r="Z1485" s="72"/>
      <c r="AA1485" s="77" t="s">
        <v>37</v>
      </c>
      <c r="AB1485" s="76" t="s">
        <v>35</v>
      </c>
      <c r="AC1485" s="77" t="s">
        <v>36</v>
      </c>
      <c r="AD1485" s="77" t="s">
        <v>36</v>
      </c>
      <c r="AE1485" s="77" t="s">
        <v>37</v>
      </c>
      <c r="AF1485" s="78" t="s">
        <v>38</v>
      </c>
      <c r="AG1485" s="72"/>
      <c r="AH1485" s="77">
        <v>4321928</v>
      </c>
      <c r="AI1485" s="76" t="s">
        <v>52</v>
      </c>
      <c r="AJ1485" s="76" t="s">
        <v>36</v>
      </c>
      <c r="AK1485" t="str">
        <f>_xlfn.CONCAT(PlayerList[[#This Row],[First Name]]," ",PlayerList[[#This Row],[Surname]])</f>
        <v>Ivan Koptev</v>
      </c>
      <c r="AM1485" s="71">
        <f>PlayerList[[#This Row],[Code]]*1</f>
        <v>18968</v>
      </c>
      <c r="AN1485" s="71" t="str">
        <f>VLOOKUP(PlayerList[[#This Row],[NZCF ID]],$AP$2:$AQ$3850,2,FALSE)</f>
        <v>M</v>
      </c>
      <c r="AP1485" s="71">
        <v>18102</v>
      </c>
      <c r="AQ1485" s="71" t="s">
        <v>29</v>
      </c>
    </row>
    <row r="1486" spans="13:43" x14ac:dyDescent="0.3">
      <c r="M1486" s="75">
        <v>18505</v>
      </c>
      <c r="N1486" s="72" t="s">
        <v>1949</v>
      </c>
      <c r="O1486" s="72" t="s">
        <v>1950</v>
      </c>
      <c r="P1486" s="73" t="s">
        <v>33</v>
      </c>
      <c r="Q1486" s="74">
        <v>2011</v>
      </c>
      <c r="R1486" s="73" t="s">
        <v>135</v>
      </c>
      <c r="S1486" s="72"/>
      <c r="T1486" s="77" t="s">
        <v>34</v>
      </c>
      <c r="U1486" s="76" t="s">
        <v>35</v>
      </c>
      <c r="V1486" s="77" t="s">
        <v>36</v>
      </c>
      <c r="W1486" s="77" t="s">
        <v>36</v>
      </c>
      <c r="X1486" s="77" t="s">
        <v>37</v>
      </c>
      <c r="Y1486" s="78" t="s">
        <v>38</v>
      </c>
      <c r="Z1486" s="72"/>
      <c r="AA1486" s="77">
        <v>400</v>
      </c>
      <c r="AB1486" s="76" t="s">
        <v>50</v>
      </c>
      <c r="AC1486" s="77" t="s">
        <v>36</v>
      </c>
      <c r="AD1486" s="77" t="s">
        <v>36</v>
      </c>
      <c r="AE1486" s="77">
        <v>7</v>
      </c>
      <c r="AF1486" s="78" t="s">
        <v>51</v>
      </c>
      <c r="AG1486" s="72"/>
      <c r="AH1486" s="77" t="s">
        <v>69</v>
      </c>
      <c r="AI1486" s="76" t="s">
        <v>52</v>
      </c>
      <c r="AJ1486" s="76" t="s">
        <v>36</v>
      </c>
      <c r="AK1486" t="str">
        <f>_xlfn.CONCAT(PlayerList[[#This Row],[First Name]]," ",PlayerList[[#This Row],[Surname]])</f>
        <v>Taurus Kopu</v>
      </c>
      <c r="AM1486" s="71">
        <f>PlayerList[[#This Row],[Code]]*1</f>
        <v>18505</v>
      </c>
      <c r="AN1486" s="71" t="str">
        <f>VLOOKUP(PlayerList[[#This Row],[NZCF ID]],$AP$2:$AQ$3850,2,FALSE)</f>
        <v>M</v>
      </c>
      <c r="AP1486" s="71">
        <v>18968</v>
      </c>
      <c r="AQ1486" s="71" t="s">
        <v>29</v>
      </c>
    </row>
    <row r="1487" spans="13:43" x14ac:dyDescent="0.3">
      <c r="M1487" s="75">
        <v>22967</v>
      </c>
      <c r="N1487" s="72" t="s">
        <v>4327</v>
      </c>
      <c r="O1487" s="72" t="s">
        <v>4328</v>
      </c>
      <c r="P1487" s="73" t="s">
        <v>33</v>
      </c>
      <c r="Q1487" s="74">
        <v>2018</v>
      </c>
      <c r="R1487" s="73" t="s">
        <v>135</v>
      </c>
      <c r="S1487" s="72"/>
      <c r="T1487" s="77" t="s">
        <v>34</v>
      </c>
      <c r="U1487" s="76" t="s">
        <v>35</v>
      </c>
      <c r="V1487" s="77" t="s">
        <v>36</v>
      </c>
      <c r="W1487" s="77" t="s">
        <v>36</v>
      </c>
      <c r="X1487" s="77" t="s">
        <v>37</v>
      </c>
      <c r="Y1487" s="78" t="s">
        <v>38</v>
      </c>
      <c r="Z1487" s="72"/>
      <c r="AA1487" s="77">
        <v>400</v>
      </c>
      <c r="AB1487" s="76" t="s">
        <v>50</v>
      </c>
      <c r="AC1487" s="77">
        <v>1</v>
      </c>
      <c r="AD1487" s="77">
        <v>4</v>
      </c>
      <c r="AE1487" s="77">
        <v>4</v>
      </c>
      <c r="AF1487" s="78" t="s">
        <v>4167</v>
      </c>
      <c r="AG1487" s="72"/>
      <c r="AH1487" s="77">
        <v>4333179</v>
      </c>
      <c r="AI1487" s="76" t="s">
        <v>52</v>
      </c>
      <c r="AJ1487" s="76" t="s">
        <v>36</v>
      </c>
      <c r="AK1487" t="str">
        <f>_xlfn.CONCAT(PlayerList[[#This Row],[First Name]]," ",PlayerList[[#This Row],[Surname]])</f>
        <v>Yenul Koralage</v>
      </c>
      <c r="AM1487" s="71">
        <f>PlayerList[[#This Row],[Code]]*1</f>
        <v>22967</v>
      </c>
      <c r="AN1487" s="71" t="str">
        <f>VLOOKUP(PlayerList[[#This Row],[NZCF ID]],$AP$2:$AQ$3850,2,FALSE)</f>
        <v>M</v>
      </c>
      <c r="AP1487" s="71">
        <v>18505</v>
      </c>
      <c r="AQ1487" s="71" t="s">
        <v>29</v>
      </c>
    </row>
    <row r="1488" spans="13:43" x14ac:dyDescent="0.3">
      <c r="M1488" s="75">
        <v>19586</v>
      </c>
      <c r="N1488" s="72" t="s">
        <v>1951</v>
      </c>
      <c r="O1488" s="72" t="s">
        <v>1952</v>
      </c>
      <c r="P1488" s="73" t="s">
        <v>167</v>
      </c>
      <c r="Q1488" s="74">
        <v>2013</v>
      </c>
      <c r="R1488" s="73" t="s">
        <v>135</v>
      </c>
      <c r="S1488" s="72"/>
      <c r="T1488" s="77">
        <v>1452</v>
      </c>
      <c r="U1488" s="76" t="s">
        <v>35</v>
      </c>
      <c r="V1488" s="77">
        <v>1</v>
      </c>
      <c r="W1488" s="77">
        <v>5</v>
      </c>
      <c r="X1488" s="77">
        <v>70</v>
      </c>
      <c r="Y1488" s="78" t="s">
        <v>4167</v>
      </c>
      <c r="Z1488" s="72"/>
      <c r="AA1488" s="77">
        <v>1357</v>
      </c>
      <c r="AB1488" s="76" t="s">
        <v>35</v>
      </c>
      <c r="AC1488" s="77">
        <v>5</v>
      </c>
      <c r="AD1488" s="77">
        <v>30</v>
      </c>
      <c r="AE1488" s="77">
        <v>169</v>
      </c>
      <c r="AF1488" s="78" t="s">
        <v>4167</v>
      </c>
      <c r="AG1488" s="72"/>
      <c r="AH1488" s="77">
        <v>4324820</v>
      </c>
      <c r="AI1488" s="76" t="s">
        <v>52</v>
      </c>
      <c r="AJ1488" s="76" t="s">
        <v>36</v>
      </c>
      <c r="AK1488" t="str">
        <f>_xlfn.CONCAT(PlayerList[[#This Row],[First Name]]," ",PlayerList[[#This Row],[Surname]])</f>
        <v>Aleksei Korolev</v>
      </c>
      <c r="AM1488" s="71">
        <f>PlayerList[[#This Row],[Code]]*1</f>
        <v>19586</v>
      </c>
      <c r="AN1488" s="71" t="str">
        <f>VLOOKUP(PlayerList[[#This Row],[NZCF ID]],$AP$2:$AQ$3850,2,FALSE)</f>
        <v>M</v>
      </c>
      <c r="AP1488" s="71">
        <v>22967</v>
      </c>
      <c r="AQ1488" s="71" t="s">
        <v>29</v>
      </c>
    </row>
    <row r="1489" spans="13:43" x14ac:dyDescent="0.3">
      <c r="M1489" s="75">
        <v>20324</v>
      </c>
      <c r="N1489" s="72" t="s">
        <v>1951</v>
      </c>
      <c r="O1489" s="72" t="s">
        <v>1953</v>
      </c>
      <c r="P1489" s="73" t="s">
        <v>74</v>
      </c>
      <c r="Q1489" s="74">
        <v>1983</v>
      </c>
      <c r="R1489" s="73" t="s">
        <v>35</v>
      </c>
      <c r="S1489" s="72"/>
      <c r="T1489" s="77">
        <v>1312</v>
      </c>
      <c r="U1489" s="76" t="s">
        <v>50</v>
      </c>
      <c r="V1489" s="77" t="s">
        <v>36</v>
      </c>
      <c r="W1489" s="77" t="s">
        <v>36</v>
      </c>
      <c r="X1489" s="77">
        <v>19</v>
      </c>
      <c r="Y1489" s="78" t="s">
        <v>39</v>
      </c>
      <c r="Z1489" s="72"/>
      <c r="AA1489" s="77">
        <v>1118</v>
      </c>
      <c r="AB1489" s="76" t="s">
        <v>50</v>
      </c>
      <c r="AC1489" s="77" t="s">
        <v>36</v>
      </c>
      <c r="AD1489" s="77" t="s">
        <v>36</v>
      </c>
      <c r="AE1489" s="77">
        <v>13</v>
      </c>
      <c r="AF1489" s="78" t="s">
        <v>61</v>
      </c>
      <c r="AG1489" s="72"/>
      <c r="AH1489" s="77">
        <v>4328086</v>
      </c>
      <c r="AI1489" s="76" t="s">
        <v>52</v>
      </c>
      <c r="AJ1489" s="76" t="s">
        <v>36</v>
      </c>
      <c r="AK1489" t="str">
        <f>_xlfn.CONCAT(PlayerList[[#This Row],[First Name]]," ",PlayerList[[#This Row],[Surname]])</f>
        <v>Konstantin Korolev</v>
      </c>
      <c r="AM1489" s="71">
        <f>PlayerList[[#This Row],[Code]]*1</f>
        <v>20324</v>
      </c>
      <c r="AN1489" s="71" t="str">
        <f>VLOOKUP(PlayerList[[#This Row],[NZCF ID]],$AP$2:$AQ$3850,2,FALSE)</f>
        <v>M</v>
      </c>
      <c r="AP1489" s="71">
        <v>19586</v>
      </c>
      <c r="AQ1489" s="71" t="s">
        <v>29</v>
      </c>
    </row>
    <row r="1490" spans="13:43" x14ac:dyDescent="0.3">
      <c r="M1490" s="75">
        <v>19601</v>
      </c>
      <c r="N1490" s="72" t="s">
        <v>1951</v>
      </c>
      <c r="O1490" s="72" t="s">
        <v>1954</v>
      </c>
      <c r="P1490" s="73" t="s">
        <v>167</v>
      </c>
      <c r="Q1490" s="74">
        <v>2016</v>
      </c>
      <c r="R1490" s="73" t="s">
        <v>135</v>
      </c>
      <c r="S1490" s="72"/>
      <c r="T1490" s="77">
        <v>1383</v>
      </c>
      <c r="U1490" s="76" t="s">
        <v>35</v>
      </c>
      <c r="V1490" s="77">
        <v>1</v>
      </c>
      <c r="W1490" s="77">
        <v>5</v>
      </c>
      <c r="X1490" s="77">
        <v>68</v>
      </c>
      <c r="Y1490" s="78" t="s">
        <v>4167</v>
      </c>
      <c r="Z1490" s="72"/>
      <c r="AA1490" s="77">
        <v>1365</v>
      </c>
      <c r="AB1490" s="76" t="s">
        <v>35</v>
      </c>
      <c r="AC1490" s="77">
        <v>5</v>
      </c>
      <c r="AD1490" s="77">
        <v>30</v>
      </c>
      <c r="AE1490" s="77">
        <v>157</v>
      </c>
      <c r="AF1490" s="78" t="s">
        <v>4167</v>
      </c>
      <c r="AG1490" s="72"/>
      <c r="AH1490" s="77">
        <v>4325427</v>
      </c>
      <c r="AI1490" s="76" t="s">
        <v>52</v>
      </c>
      <c r="AJ1490" s="76" t="s">
        <v>36</v>
      </c>
      <c r="AK1490" t="str">
        <f>_xlfn.CONCAT(PlayerList[[#This Row],[First Name]]," ",PlayerList[[#This Row],[Surname]])</f>
        <v>Maksim Korolev</v>
      </c>
      <c r="AM1490" s="71">
        <f>PlayerList[[#This Row],[Code]]*1</f>
        <v>19601</v>
      </c>
      <c r="AN1490" s="71" t="str">
        <f>VLOOKUP(PlayerList[[#This Row],[NZCF ID]],$AP$2:$AQ$3850,2,FALSE)</f>
        <v>M</v>
      </c>
      <c r="AP1490" s="71">
        <v>20324</v>
      </c>
      <c r="AQ1490" s="71" t="s">
        <v>29</v>
      </c>
    </row>
    <row r="1491" spans="13:43" x14ac:dyDescent="0.3">
      <c r="M1491" s="75">
        <v>22723</v>
      </c>
      <c r="N1491" s="72" t="s">
        <v>1955</v>
      </c>
      <c r="O1491" s="72" t="s">
        <v>1956</v>
      </c>
      <c r="P1491" s="73" t="s">
        <v>115</v>
      </c>
      <c r="Q1491" s="74">
        <v>2009</v>
      </c>
      <c r="R1491" s="73" t="s">
        <v>135</v>
      </c>
      <c r="S1491" s="72"/>
      <c r="T1491" s="77">
        <v>1235</v>
      </c>
      <c r="U1491" s="76" t="s">
        <v>50</v>
      </c>
      <c r="V1491" s="77" t="s">
        <v>36</v>
      </c>
      <c r="W1491" s="77" t="s">
        <v>36</v>
      </c>
      <c r="X1491" s="77">
        <v>8</v>
      </c>
      <c r="Y1491" s="78" t="s">
        <v>84</v>
      </c>
      <c r="Z1491" s="72"/>
      <c r="AA1491" s="77">
        <v>1405</v>
      </c>
      <c r="AB1491" s="76" t="s">
        <v>50</v>
      </c>
      <c r="AC1491" s="77">
        <v>2</v>
      </c>
      <c r="AD1491" s="77">
        <v>12</v>
      </c>
      <c r="AE1491" s="77">
        <v>18</v>
      </c>
      <c r="AF1491" s="78" t="s">
        <v>4167</v>
      </c>
      <c r="AG1491" s="72"/>
      <c r="AH1491" s="77">
        <v>4332270</v>
      </c>
      <c r="AI1491" s="76" t="s">
        <v>52</v>
      </c>
      <c r="AJ1491" s="76" t="s">
        <v>36</v>
      </c>
      <c r="AK1491" t="str">
        <f>_xlfn.CONCAT(PlayerList[[#This Row],[First Name]]," ",PlayerList[[#This Row],[Surname]])</f>
        <v>Aleksey Koulanov</v>
      </c>
      <c r="AM1491" s="71">
        <f>PlayerList[[#This Row],[Code]]*1</f>
        <v>22723</v>
      </c>
      <c r="AN1491" s="71" t="str">
        <f>VLOOKUP(PlayerList[[#This Row],[NZCF ID]],$AP$2:$AQ$3850,2,FALSE)</f>
        <v>M</v>
      </c>
      <c r="AP1491" s="71">
        <v>19601</v>
      </c>
      <c r="AQ1491" s="71" t="s">
        <v>29</v>
      </c>
    </row>
    <row r="1492" spans="13:43" x14ac:dyDescent="0.3">
      <c r="M1492" s="75">
        <v>22725</v>
      </c>
      <c r="N1492" s="72" t="s">
        <v>1955</v>
      </c>
      <c r="O1492" s="72" t="s">
        <v>1957</v>
      </c>
      <c r="P1492" s="73" t="s">
        <v>115</v>
      </c>
      <c r="Q1492" s="74">
        <v>2011</v>
      </c>
      <c r="R1492" s="73" t="s">
        <v>135</v>
      </c>
      <c r="S1492" s="72"/>
      <c r="T1492" s="77" t="s">
        <v>34</v>
      </c>
      <c r="U1492" s="76" t="s">
        <v>35</v>
      </c>
      <c r="V1492" s="77" t="s">
        <v>36</v>
      </c>
      <c r="W1492" s="77" t="s">
        <v>36</v>
      </c>
      <c r="X1492" s="77" t="s">
        <v>37</v>
      </c>
      <c r="Y1492" s="78" t="s">
        <v>38</v>
      </c>
      <c r="Z1492" s="72"/>
      <c r="AA1492" s="77">
        <v>1080</v>
      </c>
      <c r="AB1492" s="76" t="s">
        <v>50</v>
      </c>
      <c r="AC1492" s="77" t="s">
        <v>36</v>
      </c>
      <c r="AD1492" s="77" t="s">
        <v>36</v>
      </c>
      <c r="AE1492" s="77">
        <v>6</v>
      </c>
      <c r="AF1492" s="78" t="s">
        <v>84</v>
      </c>
      <c r="AG1492" s="72"/>
      <c r="AH1492" s="77">
        <v>4332377</v>
      </c>
      <c r="AI1492" s="76" t="s">
        <v>52</v>
      </c>
      <c r="AJ1492" s="76" t="s">
        <v>36</v>
      </c>
      <c r="AK1492" t="str">
        <f>_xlfn.CONCAT(PlayerList[[#This Row],[First Name]]," ",PlayerList[[#This Row],[Surname]])</f>
        <v>Arsenly Koulanov</v>
      </c>
      <c r="AM1492" s="71">
        <f>PlayerList[[#This Row],[Code]]*1</f>
        <v>22725</v>
      </c>
      <c r="AN1492" s="71" t="str">
        <f>VLOOKUP(PlayerList[[#This Row],[NZCF ID]],$AP$2:$AQ$3850,2,FALSE)</f>
        <v>M</v>
      </c>
      <c r="AP1492" s="71">
        <v>22723</v>
      </c>
      <c r="AQ1492" s="71" t="s">
        <v>29</v>
      </c>
    </row>
    <row r="1493" spans="13:43" x14ac:dyDescent="0.3">
      <c r="M1493" s="75">
        <v>22724</v>
      </c>
      <c r="N1493" s="72" t="s">
        <v>1955</v>
      </c>
      <c r="O1493" s="72" t="s">
        <v>1958</v>
      </c>
      <c r="P1493" s="73" t="s">
        <v>115</v>
      </c>
      <c r="Q1493" s="74">
        <v>2014</v>
      </c>
      <c r="R1493" s="73" t="s">
        <v>135</v>
      </c>
      <c r="S1493" s="72"/>
      <c r="T1493" s="77" t="s">
        <v>34</v>
      </c>
      <c r="U1493" s="76" t="s">
        <v>35</v>
      </c>
      <c r="V1493" s="77" t="s">
        <v>36</v>
      </c>
      <c r="W1493" s="77" t="s">
        <v>36</v>
      </c>
      <c r="X1493" s="77" t="s">
        <v>37</v>
      </c>
      <c r="Y1493" s="78" t="s">
        <v>38</v>
      </c>
      <c r="Z1493" s="72"/>
      <c r="AA1493" s="77">
        <v>1142</v>
      </c>
      <c r="AB1493" s="76" t="s">
        <v>50</v>
      </c>
      <c r="AC1493" s="77">
        <v>2</v>
      </c>
      <c r="AD1493" s="77">
        <v>12</v>
      </c>
      <c r="AE1493" s="77">
        <v>18</v>
      </c>
      <c r="AF1493" s="78" t="s">
        <v>4167</v>
      </c>
      <c r="AG1493" s="72"/>
      <c r="AH1493" s="77">
        <v>4332385</v>
      </c>
      <c r="AI1493" s="76" t="s">
        <v>52</v>
      </c>
      <c r="AJ1493" s="76" t="s">
        <v>36</v>
      </c>
      <c r="AK1493" t="str">
        <f>_xlfn.CONCAT(PlayerList[[#This Row],[First Name]]," ",PlayerList[[#This Row],[Surname]])</f>
        <v>Yaroslav Koulanov</v>
      </c>
      <c r="AM1493" s="71">
        <f>PlayerList[[#This Row],[Code]]*1</f>
        <v>22724</v>
      </c>
      <c r="AN1493" s="71" t="str">
        <f>VLOOKUP(PlayerList[[#This Row],[NZCF ID]],$AP$2:$AQ$3850,2,FALSE)</f>
        <v>M</v>
      </c>
      <c r="AP1493" s="71">
        <v>22725</v>
      </c>
      <c r="AQ1493" s="71" t="s">
        <v>29</v>
      </c>
    </row>
    <row r="1494" spans="13:43" x14ac:dyDescent="0.3">
      <c r="M1494" s="75">
        <v>20594</v>
      </c>
      <c r="N1494" s="72" t="s">
        <v>1959</v>
      </c>
      <c r="O1494" s="72" t="s">
        <v>403</v>
      </c>
      <c r="P1494" s="73" t="s">
        <v>83</v>
      </c>
      <c r="Q1494" s="74">
        <v>1997</v>
      </c>
      <c r="R1494" s="73" t="s">
        <v>35</v>
      </c>
      <c r="S1494" s="72"/>
      <c r="T1494" s="77">
        <v>1282</v>
      </c>
      <c r="U1494" s="76" t="s">
        <v>50</v>
      </c>
      <c r="V1494" s="77">
        <v>1</v>
      </c>
      <c r="W1494" s="77">
        <v>6</v>
      </c>
      <c r="X1494" s="77">
        <v>19</v>
      </c>
      <c r="Y1494" s="78" t="s">
        <v>4167</v>
      </c>
      <c r="Z1494" s="72"/>
      <c r="AA1494" s="77">
        <v>1287</v>
      </c>
      <c r="AB1494" s="76" t="s">
        <v>50</v>
      </c>
      <c r="AC1494" s="77" t="s">
        <v>36</v>
      </c>
      <c r="AD1494" s="77" t="s">
        <v>36</v>
      </c>
      <c r="AE1494" s="77">
        <v>9</v>
      </c>
      <c r="AF1494" s="78" t="s">
        <v>60</v>
      </c>
      <c r="AG1494" s="72"/>
      <c r="AH1494" s="77">
        <v>4329740</v>
      </c>
      <c r="AI1494" s="76" t="s">
        <v>52</v>
      </c>
      <c r="AJ1494" s="76" t="s">
        <v>36</v>
      </c>
      <c r="AK1494" t="str">
        <f>_xlfn.CONCAT(PlayerList[[#This Row],[First Name]]," ",PlayerList[[#This Row],[Surname]])</f>
        <v>Nicholas Kovacev</v>
      </c>
      <c r="AM1494" s="71">
        <f>PlayerList[[#This Row],[Code]]*1</f>
        <v>20594</v>
      </c>
      <c r="AN1494" s="71" t="str">
        <f>VLOOKUP(PlayerList[[#This Row],[NZCF ID]],$AP$2:$AQ$3850,2,FALSE)</f>
        <v>M</v>
      </c>
      <c r="AP1494" s="71">
        <v>22724</v>
      </c>
      <c r="AQ1494" s="71" t="s">
        <v>29</v>
      </c>
    </row>
    <row r="1495" spans="13:43" x14ac:dyDescent="0.3">
      <c r="M1495" s="75">
        <v>17644</v>
      </c>
      <c r="N1495" s="72" t="s">
        <v>1960</v>
      </c>
      <c r="O1495" s="72" t="s">
        <v>1961</v>
      </c>
      <c r="P1495" s="73" t="s">
        <v>115</v>
      </c>
      <c r="Q1495" s="74">
        <v>2007</v>
      </c>
      <c r="R1495" s="73" t="s">
        <v>135</v>
      </c>
      <c r="S1495" s="72"/>
      <c r="T1495" s="77" t="s">
        <v>34</v>
      </c>
      <c r="U1495" s="76" t="s">
        <v>35</v>
      </c>
      <c r="V1495" s="77" t="s">
        <v>36</v>
      </c>
      <c r="W1495" s="77" t="s">
        <v>36</v>
      </c>
      <c r="X1495" s="77" t="s">
        <v>37</v>
      </c>
      <c r="Y1495" s="78" t="s">
        <v>38</v>
      </c>
      <c r="Z1495" s="72"/>
      <c r="AA1495" s="77">
        <v>1338</v>
      </c>
      <c r="AB1495" s="76" t="s">
        <v>35</v>
      </c>
      <c r="AC1495" s="77" t="s">
        <v>36</v>
      </c>
      <c r="AD1495" s="77" t="s">
        <v>36</v>
      </c>
      <c r="AE1495" s="77">
        <v>48</v>
      </c>
      <c r="AF1495" s="78" t="s">
        <v>150</v>
      </c>
      <c r="AG1495" s="72"/>
      <c r="AH1495" s="77" t="s">
        <v>69</v>
      </c>
      <c r="AI1495" s="76" t="s">
        <v>52</v>
      </c>
      <c r="AJ1495" s="76" t="s">
        <v>36</v>
      </c>
      <c r="AK1495" t="str">
        <f>_xlfn.CONCAT(PlayerList[[#This Row],[First Name]]," ",PlayerList[[#This Row],[Surname]])</f>
        <v>Naoki Kozakai</v>
      </c>
      <c r="AM1495" s="71">
        <f>PlayerList[[#This Row],[Code]]*1</f>
        <v>17644</v>
      </c>
      <c r="AN1495" s="71" t="str">
        <f>VLOOKUP(PlayerList[[#This Row],[NZCF ID]],$AP$2:$AQ$3850,2,FALSE)</f>
        <v>M</v>
      </c>
      <c r="AP1495" s="71">
        <v>20594</v>
      </c>
      <c r="AQ1495" s="71" t="s">
        <v>29</v>
      </c>
    </row>
    <row r="1496" spans="13:43" x14ac:dyDescent="0.3">
      <c r="M1496" s="75">
        <v>16084</v>
      </c>
      <c r="N1496" s="72" t="s">
        <v>4329</v>
      </c>
      <c r="O1496" s="72" t="s">
        <v>4330</v>
      </c>
      <c r="P1496" s="73" t="s">
        <v>74</v>
      </c>
      <c r="Q1496" s="74">
        <v>1972</v>
      </c>
      <c r="R1496" s="73" t="s">
        <v>124</v>
      </c>
      <c r="S1496" s="72"/>
      <c r="T1496" s="77">
        <v>1563</v>
      </c>
      <c r="U1496" s="76" t="s">
        <v>35</v>
      </c>
      <c r="V1496" s="77" t="s">
        <v>36</v>
      </c>
      <c r="W1496" s="77" t="s">
        <v>36</v>
      </c>
      <c r="X1496" s="77">
        <v>63</v>
      </c>
      <c r="Y1496" s="78" t="s">
        <v>667</v>
      </c>
      <c r="Z1496" s="72"/>
      <c r="AA1496" s="77" t="s">
        <v>37</v>
      </c>
      <c r="AB1496" s="76" t="s">
        <v>35</v>
      </c>
      <c r="AC1496" s="77" t="s">
        <v>36</v>
      </c>
      <c r="AD1496" s="77" t="s">
        <v>36</v>
      </c>
      <c r="AE1496" s="77" t="s">
        <v>37</v>
      </c>
      <c r="AF1496" s="78" t="s">
        <v>38</v>
      </c>
      <c r="AG1496" s="72"/>
      <c r="AH1496" s="77">
        <v>4306406</v>
      </c>
      <c r="AI1496" s="76" t="s">
        <v>52</v>
      </c>
      <c r="AJ1496" s="76" t="s">
        <v>36</v>
      </c>
      <c r="AK1496" t="str">
        <f>_xlfn.CONCAT(PlayerList[[#This Row],[First Name]]," ",PlayerList[[#This Row],[Surname]])</f>
        <v>Sergiy Kozakevych</v>
      </c>
      <c r="AM1496" s="71">
        <f>PlayerList[[#This Row],[Code]]*1</f>
        <v>16084</v>
      </c>
      <c r="AN1496" s="71" t="str">
        <f>VLOOKUP(PlayerList[[#This Row],[NZCF ID]],$AP$2:$AQ$3850,2,FALSE)</f>
        <v>M</v>
      </c>
      <c r="AP1496" s="71">
        <v>17644</v>
      </c>
      <c r="AQ1496" s="71" t="s">
        <v>29</v>
      </c>
    </row>
    <row r="1497" spans="13:43" x14ac:dyDescent="0.3">
      <c r="M1497" s="75">
        <v>18941</v>
      </c>
      <c r="N1497" s="72" t="s">
        <v>1962</v>
      </c>
      <c r="O1497" s="72" t="s">
        <v>967</v>
      </c>
      <c r="P1497" s="73" t="s">
        <v>83</v>
      </c>
      <c r="Q1497" s="74" t="s">
        <v>37</v>
      </c>
      <c r="R1497" s="73" t="s">
        <v>35</v>
      </c>
      <c r="S1497" s="72"/>
      <c r="T1497" s="77">
        <v>1300</v>
      </c>
      <c r="U1497" s="76" t="s">
        <v>50</v>
      </c>
      <c r="V1497" s="77" t="s">
        <v>36</v>
      </c>
      <c r="W1497" s="77" t="s">
        <v>36</v>
      </c>
      <c r="X1497" s="77">
        <v>6</v>
      </c>
      <c r="Y1497" s="78" t="s">
        <v>154</v>
      </c>
      <c r="Z1497" s="72"/>
      <c r="AA1497" s="77" t="s">
        <v>37</v>
      </c>
      <c r="AB1497" s="76" t="s">
        <v>35</v>
      </c>
      <c r="AC1497" s="77" t="s">
        <v>36</v>
      </c>
      <c r="AD1497" s="77" t="s">
        <v>36</v>
      </c>
      <c r="AE1497" s="77" t="s">
        <v>37</v>
      </c>
      <c r="AF1497" s="78" t="s">
        <v>38</v>
      </c>
      <c r="AG1497" s="72"/>
      <c r="AH1497" s="77" t="s">
        <v>69</v>
      </c>
      <c r="AI1497" s="76" t="s">
        <v>52</v>
      </c>
      <c r="AJ1497" s="76" t="s">
        <v>36</v>
      </c>
      <c r="AK1497" t="str">
        <f>_xlfn.CONCAT(PlayerList[[#This Row],[First Name]]," ",PlayerList[[#This Row],[Surname]])</f>
        <v>Dawid Krause</v>
      </c>
      <c r="AM1497" s="71">
        <f>PlayerList[[#This Row],[Code]]*1</f>
        <v>18941</v>
      </c>
      <c r="AN1497" s="71" t="str">
        <f>VLOOKUP(PlayerList[[#This Row],[NZCF ID]],$AP$2:$AQ$3850,2,FALSE)</f>
        <v>M</v>
      </c>
      <c r="AP1497" s="71">
        <v>16084</v>
      </c>
      <c r="AQ1497" s="71" t="s">
        <v>29</v>
      </c>
    </row>
    <row r="1498" spans="13:43" x14ac:dyDescent="0.3">
      <c r="M1498" s="75">
        <v>21034</v>
      </c>
      <c r="N1498" s="72" t="s">
        <v>1963</v>
      </c>
      <c r="O1498" s="72" t="s">
        <v>1964</v>
      </c>
      <c r="P1498" s="73" t="s">
        <v>33</v>
      </c>
      <c r="Q1498" s="74">
        <v>1988</v>
      </c>
      <c r="R1498" s="73" t="s">
        <v>35</v>
      </c>
      <c r="S1498" s="72"/>
      <c r="T1498" s="77">
        <v>1245</v>
      </c>
      <c r="U1498" s="76" t="s">
        <v>50</v>
      </c>
      <c r="V1498" s="77" t="s">
        <v>36</v>
      </c>
      <c r="W1498" s="77" t="s">
        <v>36</v>
      </c>
      <c r="X1498" s="77">
        <v>8</v>
      </c>
      <c r="Y1498" s="78" t="s">
        <v>84</v>
      </c>
      <c r="Z1498" s="72"/>
      <c r="AA1498" s="77" t="s">
        <v>37</v>
      </c>
      <c r="AB1498" s="76" t="s">
        <v>35</v>
      </c>
      <c r="AC1498" s="77" t="s">
        <v>36</v>
      </c>
      <c r="AD1498" s="77" t="s">
        <v>36</v>
      </c>
      <c r="AE1498" s="77" t="s">
        <v>37</v>
      </c>
      <c r="AF1498" s="78" t="s">
        <v>38</v>
      </c>
      <c r="AG1498" s="72"/>
      <c r="AH1498" s="77">
        <v>110105205</v>
      </c>
      <c r="AI1498" s="76" t="s">
        <v>52</v>
      </c>
      <c r="AJ1498" s="76" t="s">
        <v>36</v>
      </c>
      <c r="AK1498" t="str">
        <f>_xlfn.CONCAT(PlayerList[[#This Row],[First Name]]," ",PlayerList[[#This Row],[Surname]])</f>
        <v>Gokul Krishnan</v>
      </c>
      <c r="AM1498" s="71">
        <f>PlayerList[[#This Row],[Code]]*1</f>
        <v>21034</v>
      </c>
      <c r="AN1498" s="71" t="str">
        <f>VLOOKUP(PlayerList[[#This Row],[NZCF ID]],$AP$2:$AQ$3850,2,FALSE)</f>
        <v>M</v>
      </c>
      <c r="AP1498" s="71">
        <v>18941</v>
      </c>
      <c r="AQ1498" s="71" t="s">
        <v>29</v>
      </c>
    </row>
    <row r="1499" spans="13:43" x14ac:dyDescent="0.3">
      <c r="M1499" s="75">
        <v>12104</v>
      </c>
      <c r="N1499" s="72" t="s">
        <v>1965</v>
      </c>
      <c r="O1499" s="72" t="s">
        <v>1966</v>
      </c>
      <c r="P1499" s="73" t="s">
        <v>167</v>
      </c>
      <c r="Q1499" s="74">
        <v>1960</v>
      </c>
      <c r="R1499" s="73" t="s">
        <v>119</v>
      </c>
      <c r="S1499" s="72"/>
      <c r="T1499" s="77">
        <v>1817</v>
      </c>
      <c r="U1499" s="76" t="s">
        <v>35</v>
      </c>
      <c r="V1499" s="77">
        <v>1</v>
      </c>
      <c r="W1499" s="77">
        <v>5</v>
      </c>
      <c r="X1499" s="77">
        <v>832</v>
      </c>
      <c r="Y1499" s="78" t="s">
        <v>4167</v>
      </c>
      <c r="Z1499" s="72"/>
      <c r="AA1499" s="77">
        <v>1565</v>
      </c>
      <c r="AB1499" s="76" t="s">
        <v>35</v>
      </c>
      <c r="AC1499" s="77">
        <v>1</v>
      </c>
      <c r="AD1499" s="77">
        <v>6</v>
      </c>
      <c r="AE1499" s="77">
        <v>910</v>
      </c>
      <c r="AF1499" s="78" t="s">
        <v>4167</v>
      </c>
      <c r="AG1499" s="72"/>
      <c r="AH1499" s="77">
        <v>4300602</v>
      </c>
      <c r="AI1499" s="76" t="s">
        <v>52</v>
      </c>
      <c r="AJ1499" s="76" t="s">
        <v>36</v>
      </c>
      <c r="AK1499" t="str">
        <f>_xlfn.CONCAT(PlayerList[[#This Row],[First Name]]," ",PlayerList[[#This Row],[Surname]])</f>
        <v>Antonio Krstev</v>
      </c>
      <c r="AM1499" s="71">
        <f>PlayerList[[#This Row],[Code]]*1</f>
        <v>12104</v>
      </c>
      <c r="AN1499" s="71" t="str">
        <f>VLOOKUP(PlayerList[[#This Row],[NZCF ID]],$AP$2:$AQ$3850,2,FALSE)</f>
        <v>M</v>
      </c>
      <c r="AP1499" s="71">
        <v>21034</v>
      </c>
      <c r="AQ1499" s="71" t="s">
        <v>29</v>
      </c>
    </row>
    <row r="1500" spans="13:43" x14ac:dyDescent="0.3">
      <c r="M1500" s="75">
        <v>12776</v>
      </c>
      <c r="N1500" s="72" t="s">
        <v>1965</v>
      </c>
      <c r="O1500" s="72" t="s">
        <v>1967</v>
      </c>
      <c r="P1500" s="73" t="s">
        <v>167</v>
      </c>
      <c r="Q1500" s="74">
        <v>1991</v>
      </c>
      <c r="R1500" s="73" t="s">
        <v>35</v>
      </c>
      <c r="S1500" s="72"/>
      <c r="T1500" s="77">
        <v>2034</v>
      </c>
      <c r="U1500" s="76" t="s">
        <v>35</v>
      </c>
      <c r="V1500" s="77" t="s">
        <v>36</v>
      </c>
      <c r="W1500" s="77" t="s">
        <v>36</v>
      </c>
      <c r="X1500" s="77">
        <v>232</v>
      </c>
      <c r="Y1500" s="78" t="s">
        <v>1304</v>
      </c>
      <c r="Z1500" s="72"/>
      <c r="AA1500" s="77">
        <v>1894</v>
      </c>
      <c r="AB1500" s="76" t="s">
        <v>35</v>
      </c>
      <c r="AC1500" s="77" t="s">
        <v>36</v>
      </c>
      <c r="AD1500" s="77" t="s">
        <v>36</v>
      </c>
      <c r="AE1500" s="77">
        <v>350</v>
      </c>
      <c r="AF1500" s="78" t="s">
        <v>39</v>
      </c>
      <c r="AG1500" s="72"/>
      <c r="AH1500" s="77">
        <v>4301994</v>
      </c>
      <c r="AI1500" s="76" t="s">
        <v>52</v>
      </c>
      <c r="AJ1500" s="76" t="s">
        <v>36</v>
      </c>
      <c r="AK1500" t="str">
        <f>_xlfn.CONCAT(PlayerList[[#This Row],[First Name]]," ",PlayerList[[#This Row],[Surname]])</f>
        <v>Mario Krstev</v>
      </c>
      <c r="AM1500" s="71">
        <f>PlayerList[[#This Row],[Code]]*1</f>
        <v>12776</v>
      </c>
      <c r="AN1500" s="71" t="str">
        <f>VLOOKUP(PlayerList[[#This Row],[NZCF ID]],$AP$2:$AQ$3850,2,FALSE)</f>
        <v>M</v>
      </c>
      <c r="AP1500" s="71">
        <v>12104</v>
      </c>
      <c r="AQ1500" s="71" t="s">
        <v>29</v>
      </c>
    </row>
    <row r="1501" spans="13:43" x14ac:dyDescent="0.3">
      <c r="M1501" s="75">
        <v>21136</v>
      </c>
      <c r="N1501" s="72" t="s">
        <v>1969</v>
      </c>
      <c r="O1501" s="72" t="s">
        <v>1673</v>
      </c>
      <c r="P1501" s="73" t="s">
        <v>74</v>
      </c>
      <c r="Q1501" s="74">
        <v>2014</v>
      </c>
      <c r="R1501" s="73" t="s">
        <v>135</v>
      </c>
      <c r="S1501" s="72"/>
      <c r="T1501" s="77" t="s">
        <v>34</v>
      </c>
      <c r="U1501" s="76" t="s">
        <v>35</v>
      </c>
      <c r="V1501" s="77" t="s">
        <v>36</v>
      </c>
      <c r="W1501" s="77" t="s">
        <v>36</v>
      </c>
      <c r="X1501" s="77" t="s">
        <v>37</v>
      </c>
      <c r="Y1501" s="78" t="s">
        <v>38</v>
      </c>
      <c r="Z1501" s="72"/>
      <c r="AA1501" s="77">
        <v>792</v>
      </c>
      <c r="AB1501" s="76" t="s">
        <v>50</v>
      </c>
      <c r="AC1501" s="77" t="s">
        <v>36</v>
      </c>
      <c r="AD1501" s="77" t="s">
        <v>36</v>
      </c>
      <c r="AE1501" s="77">
        <v>12</v>
      </c>
      <c r="AF1501" s="78" t="s">
        <v>84</v>
      </c>
      <c r="AG1501" s="72"/>
      <c r="AH1501" s="77" t="s">
        <v>69</v>
      </c>
      <c r="AI1501" s="76" t="s">
        <v>52</v>
      </c>
      <c r="AJ1501" s="76" t="s">
        <v>36</v>
      </c>
      <c r="AK1501" t="str">
        <f>_xlfn.CONCAT(PlayerList[[#This Row],[First Name]]," ",PlayerList[[#This Row],[Surname]])</f>
        <v>Bruno Krzeczkowski</v>
      </c>
      <c r="AM1501" s="71">
        <f>PlayerList[[#This Row],[Code]]*1</f>
        <v>21136</v>
      </c>
      <c r="AN1501" s="71" t="str">
        <f>VLOOKUP(PlayerList[[#This Row],[NZCF ID]],$AP$2:$AQ$3850,2,FALSE)</f>
        <v>M</v>
      </c>
      <c r="AP1501" s="71">
        <v>12776</v>
      </c>
      <c r="AQ1501" s="71" t="s">
        <v>29</v>
      </c>
    </row>
    <row r="1502" spans="13:43" x14ac:dyDescent="0.3">
      <c r="M1502" s="75">
        <v>12417</v>
      </c>
      <c r="N1502" s="72" t="s">
        <v>1970</v>
      </c>
      <c r="O1502" s="72" t="s">
        <v>226</v>
      </c>
      <c r="P1502" s="73" t="s">
        <v>161</v>
      </c>
      <c r="Q1502" s="74">
        <v>1974</v>
      </c>
      <c r="R1502" s="73" t="s">
        <v>124</v>
      </c>
      <c r="S1502" s="72"/>
      <c r="T1502" s="77">
        <v>1548</v>
      </c>
      <c r="U1502" s="76" t="s">
        <v>35</v>
      </c>
      <c r="V1502" s="77" t="s">
        <v>36</v>
      </c>
      <c r="W1502" s="77" t="s">
        <v>36</v>
      </c>
      <c r="X1502" s="77">
        <v>54</v>
      </c>
      <c r="Y1502" s="78" t="s">
        <v>61</v>
      </c>
      <c r="Z1502" s="72"/>
      <c r="AA1502" s="77">
        <v>1464</v>
      </c>
      <c r="AB1502" s="76" t="s">
        <v>35</v>
      </c>
      <c r="AC1502" s="77" t="s">
        <v>36</v>
      </c>
      <c r="AD1502" s="77" t="s">
        <v>36</v>
      </c>
      <c r="AE1502" s="77">
        <v>31</v>
      </c>
      <c r="AF1502" s="78" t="s">
        <v>61</v>
      </c>
      <c r="AG1502" s="72"/>
      <c r="AH1502" s="77">
        <v>4324250</v>
      </c>
      <c r="AI1502" s="76" t="s">
        <v>52</v>
      </c>
      <c r="AJ1502" s="76" t="s">
        <v>36</v>
      </c>
      <c r="AK1502" t="str">
        <f>_xlfn.CONCAT(PlayerList[[#This Row],[First Name]]," ",PlayerList[[#This Row],[Surname]])</f>
        <v>Matthew Kuch</v>
      </c>
      <c r="AM1502" s="71">
        <f>PlayerList[[#This Row],[Code]]*1</f>
        <v>12417</v>
      </c>
      <c r="AN1502" s="71" t="str">
        <f>VLOOKUP(PlayerList[[#This Row],[NZCF ID]],$AP$2:$AQ$3850,2,FALSE)</f>
        <v>M</v>
      </c>
      <c r="AP1502" s="71">
        <v>21136</v>
      </c>
      <c r="AQ1502" s="71" t="s">
        <v>29</v>
      </c>
    </row>
    <row r="1503" spans="13:43" x14ac:dyDescent="0.3">
      <c r="M1503" s="75">
        <v>12450</v>
      </c>
      <c r="N1503" s="72" t="s">
        <v>4331</v>
      </c>
      <c r="O1503" s="72" t="s">
        <v>256</v>
      </c>
      <c r="P1503" s="73" t="s">
        <v>4229</v>
      </c>
      <c r="Q1503" s="74">
        <v>1987</v>
      </c>
      <c r="R1503" s="73" t="s">
        <v>35</v>
      </c>
      <c r="S1503" s="72"/>
      <c r="T1503" s="77">
        <v>938</v>
      </c>
      <c r="U1503" s="76" t="s">
        <v>35</v>
      </c>
      <c r="V1503" s="77" t="s">
        <v>36</v>
      </c>
      <c r="W1503" s="77" t="s">
        <v>36</v>
      </c>
      <c r="X1503" s="77">
        <v>28</v>
      </c>
      <c r="Y1503" s="78" t="s">
        <v>1045</v>
      </c>
      <c r="Z1503" s="72"/>
      <c r="AA1503" s="77" t="s">
        <v>37</v>
      </c>
      <c r="AB1503" s="76" t="s">
        <v>35</v>
      </c>
      <c r="AC1503" s="77" t="s">
        <v>36</v>
      </c>
      <c r="AD1503" s="77" t="s">
        <v>36</v>
      </c>
      <c r="AE1503" s="77" t="s">
        <v>37</v>
      </c>
      <c r="AF1503" s="78" t="s">
        <v>38</v>
      </c>
      <c r="AG1503" s="72"/>
      <c r="AH1503" s="77" t="s">
        <v>69</v>
      </c>
      <c r="AI1503" s="76" t="s">
        <v>52</v>
      </c>
      <c r="AJ1503" s="76" t="s">
        <v>36</v>
      </c>
      <c r="AK1503" t="str">
        <f>_xlfn.CONCAT(PlayerList[[#This Row],[First Name]]," ",PlayerList[[#This Row],[Surname]])</f>
        <v>Thomas Kuhn</v>
      </c>
      <c r="AM1503" s="71">
        <f>PlayerList[[#This Row],[Code]]*1</f>
        <v>12450</v>
      </c>
      <c r="AN1503" s="71" t="str">
        <f>VLOOKUP(PlayerList[[#This Row],[NZCF ID]],$AP$2:$AQ$3850,2,FALSE)</f>
        <v>M</v>
      </c>
      <c r="AP1503" s="71">
        <v>12417</v>
      </c>
      <c r="AQ1503" s="71" t="s">
        <v>29</v>
      </c>
    </row>
    <row r="1504" spans="13:43" x14ac:dyDescent="0.3">
      <c r="M1504" s="75">
        <v>16842</v>
      </c>
      <c r="N1504" s="72" t="s">
        <v>1971</v>
      </c>
      <c r="O1504" s="72" t="s">
        <v>1972</v>
      </c>
      <c r="P1504" s="73" t="s">
        <v>33</v>
      </c>
      <c r="Q1504" s="74">
        <v>2003</v>
      </c>
      <c r="R1504" s="73" t="s">
        <v>35</v>
      </c>
      <c r="S1504" s="72"/>
      <c r="T1504" s="77">
        <v>1014</v>
      </c>
      <c r="U1504" s="76" t="s">
        <v>50</v>
      </c>
      <c r="V1504" s="77" t="s">
        <v>36</v>
      </c>
      <c r="W1504" s="77" t="s">
        <v>36</v>
      </c>
      <c r="X1504" s="77">
        <v>5</v>
      </c>
      <c r="Y1504" s="78" t="s">
        <v>75</v>
      </c>
      <c r="Z1504" s="72"/>
      <c r="AA1504" s="77" t="s">
        <v>37</v>
      </c>
      <c r="AB1504" s="76" t="s">
        <v>35</v>
      </c>
      <c r="AC1504" s="77" t="s">
        <v>36</v>
      </c>
      <c r="AD1504" s="77" t="s">
        <v>36</v>
      </c>
      <c r="AE1504" s="77" t="s">
        <v>37</v>
      </c>
      <c r="AF1504" s="78" t="s">
        <v>38</v>
      </c>
      <c r="AG1504" s="72"/>
      <c r="AH1504" s="77">
        <v>4310306</v>
      </c>
      <c r="AI1504" s="76" t="s">
        <v>52</v>
      </c>
      <c r="AJ1504" s="76" t="s">
        <v>36</v>
      </c>
      <c r="AK1504" t="str">
        <f>_xlfn.CONCAT(PlayerList[[#This Row],[First Name]]," ",PlayerList[[#This Row],[Surname]])</f>
        <v>Binu Sethasa Kularathne</v>
      </c>
      <c r="AM1504" s="71">
        <f>PlayerList[[#This Row],[Code]]*1</f>
        <v>16842</v>
      </c>
      <c r="AN1504" s="71" t="str">
        <f>VLOOKUP(PlayerList[[#This Row],[NZCF ID]],$AP$2:$AQ$3850,2,FALSE)</f>
        <v>F</v>
      </c>
      <c r="AP1504" s="71">
        <v>12450</v>
      </c>
      <c r="AQ1504" s="71" t="s">
        <v>29</v>
      </c>
    </row>
    <row r="1505" spans="13:43" x14ac:dyDescent="0.3">
      <c r="M1505" s="75">
        <v>11989</v>
      </c>
      <c r="N1505" s="72" t="s">
        <v>1973</v>
      </c>
      <c r="O1505" s="72" t="s">
        <v>1974</v>
      </c>
      <c r="P1505" s="73" t="s">
        <v>74</v>
      </c>
      <c r="Q1505" s="74">
        <v>1972</v>
      </c>
      <c r="R1505" s="73" t="s">
        <v>124</v>
      </c>
      <c r="S1505" s="72"/>
      <c r="T1505" s="77">
        <v>2343</v>
      </c>
      <c r="U1505" s="76" t="s">
        <v>35</v>
      </c>
      <c r="V1505" s="77" t="s">
        <v>36</v>
      </c>
      <c r="W1505" s="77" t="s">
        <v>36</v>
      </c>
      <c r="X1505" s="77">
        <v>424</v>
      </c>
      <c r="Y1505" s="78" t="s">
        <v>96</v>
      </c>
      <c r="Z1505" s="72"/>
      <c r="AA1505" s="77">
        <v>2267</v>
      </c>
      <c r="AB1505" s="76" t="s">
        <v>35</v>
      </c>
      <c r="AC1505" s="77" t="s">
        <v>36</v>
      </c>
      <c r="AD1505" s="77" t="s">
        <v>36</v>
      </c>
      <c r="AE1505" s="77">
        <v>179</v>
      </c>
      <c r="AF1505" s="78" t="s">
        <v>530</v>
      </c>
      <c r="AG1505" s="72"/>
      <c r="AH1505" s="77">
        <v>4300599</v>
      </c>
      <c r="AI1505" s="76" t="s">
        <v>52</v>
      </c>
      <c r="AJ1505" s="76" t="s">
        <v>263</v>
      </c>
      <c r="AK1505" t="str">
        <f>_xlfn.CONCAT(PlayerList[[#This Row],[First Name]]," ",PlayerList[[#This Row],[Surname]])</f>
        <v>Alexei Kulashko</v>
      </c>
      <c r="AM1505" s="71">
        <f>PlayerList[[#This Row],[Code]]*1</f>
        <v>11989</v>
      </c>
      <c r="AN1505" s="71" t="str">
        <f>VLOOKUP(PlayerList[[#This Row],[NZCF ID]],$AP$2:$AQ$3850,2,FALSE)</f>
        <v>M</v>
      </c>
      <c r="AP1505" s="71">
        <v>16842</v>
      </c>
      <c r="AQ1505" s="71" t="s">
        <v>45</v>
      </c>
    </row>
    <row r="1506" spans="13:43" x14ac:dyDescent="0.3">
      <c r="M1506" s="75">
        <v>17019</v>
      </c>
      <c r="N1506" s="72" t="s">
        <v>1975</v>
      </c>
      <c r="O1506" s="72" t="s">
        <v>1976</v>
      </c>
      <c r="P1506" s="73" t="s">
        <v>167</v>
      </c>
      <c r="Q1506" s="74">
        <v>2006</v>
      </c>
      <c r="R1506" s="73" t="s">
        <v>135</v>
      </c>
      <c r="S1506" s="72"/>
      <c r="T1506" s="77">
        <v>1424</v>
      </c>
      <c r="U1506" s="76" t="s">
        <v>35</v>
      </c>
      <c r="V1506" s="77" t="s">
        <v>36</v>
      </c>
      <c r="W1506" s="77" t="s">
        <v>36</v>
      </c>
      <c r="X1506" s="77">
        <v>35</v>
      </c>
      <c r="Y1506" s="78" t="s">
        <v>105</v>
      </c>
      <c r="Z1506" s="72"/>
      <c r="AA1506" s="77" t="s">
        <v>37</v>
      </c>
      <c r="AB1506" s="76" t="s">
        <v>35</v>
      </c>
      <c r="AC1506" s="77" t="s">
        <v>36</v>
      </c>
      <c r="AD1506" s="77" t="s">
        <v>36</v>
      </c>
      <c r="AE1506" s="77" t="s">
        <v>37</v>
      </c>
      <c r="AF1506" s="78" t="s">
        <v>38</v>
      </c>
      <c r="AG1506" s="72"/>
      <c r="AH1506" s="77">
        <v>6206980</v>
      </c>
      <c r="AI1506" s="76" t="s">
        <v>1977</v>
      </c>
      <c r="AJ1506" s="76" t="s">
        <v>36</v>
      </c>
      <c r="AK1506" t="str">
        <f>_xlfn.CONCAT(PlayerList[[#This Row],[First Name]]," ",PlayerList[[#This Row],[Surname]])</f>
        <v>Pridiyathon Kulchayodom</v>
      </c>
      <c r="AM1506" s="71">
        <f>PlayerList[[#This Row],[Code]]*1</f>
        <v>17019</v>
      </c>
      <c r="AN1506" s="71" t="str">
        <f>VLOOKUP(PlayerList[[#This Row],[NZCF ID]],$AP$2:$AQ$3850,2,FALSE)</f>
        <v>M</v>
      </c>
      <c r="AP1506" s="71">
        <v>11989</v>
      </c>
      <c r="AQ1506" s="71" t="s">
        <v>29</v>
      </c>
    </row>
    <row r="1507" spans="13:43" x14ac:dyDescent="0.3">
      <c r="M1507" s="75">
        <v>16390</v>
      </c>
      <c r="N1507" s="72" t="s">
        <v>4332</v>
      </c>
      <c r="O1507" s="72" t="s">
        <v>4333</v>
      </c>
      <c r="P1507" s="73" t="s">
        <v>167</v>
      </c>
      <c r="Q1507" s="74">
        <v>2005</v>
      </c>
      <c r="R1507" s="73" t="s">
        <v>135</v>
      </c>
      <c r="S1507" s="72"/>
      <c r="T1507" s="77" t="s">
        <v>34</v>
      </c>
      <c r="U1507" s="76" t="s">
        <v>35</v>
      </c>
      <c r="V1507" s="77" t="s">
        <v>36</v>
      </c>
      <c r="W1507" s="77" t="s">
        <v>36</v>
      </c>
      <c r="X1507" s="77" t="s">
        <v>37</v>
      </c>
      <c r="Y1507" s="78" t="s">
        <v>38</v>
      </c>
      <c r="Z1507" s="72"/>
      <c r="AA1507" s="77">
        <v>579</v>
      </c>
      <c r="AB1507" s="76" t="s">
        <v>35</v>
      </c>
      <c r="AC1507" s="77" t="s">
        <v>36</v>
      </c>
      <c r="AD1507" s="77" t="s">
        <v>36</v>
      </c>
      <c r="AE1507" s="77">
        <v>63</v>
      </c>
      <c r="AF1507" s="78" t="s">
        <v>2121</v>
      </c>
      <c r="AG1507" s="72"/>
      <c r="AH1507" s="77" t="s">
        <v>69</v>
      </c>
      <c r="AI1507" s="76" t="s">
        <v>52</v>
      </c>
      <c r="AJ1507" s="76" t="s">
        <v>36</v>
      </c>
      <c r="AK1507" t="str">
        <f>_xlfn.CONCAT(PlayerList[[#This Row],[First Name]]," ",PlayerList[[#This Row],[Surname]])</f>
        <v>Shreerang Kulkarni</v>
      </c>
      <c r="AM1507" s="71">
        <f>PlayerList[[#This Row],[Code]]*1</f>
        <v>16390</v>
      </c>
      <c r="AN1507" s="71" t="str">
        <f>VLOOKUP(PlayerList[[#This Row],[NZCF ID]],$AP$2:$AQ$3850,2,FALSE)</f>
        <v>M</v>
      </c>
      <c r="AP1507" s="71">
        <v>17019</v>
      </c>
      <c r="AQ1507" s="71" t="s">
        <v>29</v>
      </c>
    </row>
    <row r="1508" spans="13:43" x14ac:dyDescent="0.3">
      <c r="M1508" s="75">
        <v>16075</v>
      </c>
      <c r="N1508" s="72" t="s">
        <v>4332</v>
      </c>
      <c r="O1508" s="72" t="s">
        <v>4334</v>
      </c>
      <c r="P1508" s="73" t="s">
        <v>121</v>
      </c>
      <c r="Q1508" s="74">
        <v>1986</v>
      </c>
      <c r="R1508" s="73" t="s">
        <v>35</v>
      </c>
      <c r="S1508" s="72"/>
      <c r="T1508" s="77">
        <v>1899</v>
      </c>
      <c r="U1508" s="76" t="s">
        <v>35</v>
      </c>
      <c r="V1508" s="77" t="s">
        <v>36</v>
      </c>
      <c r="W1508" s="77" t="s">
        <v>36</v>
      </c>
      <c r="X1508" s="77">
        <v>59</v>
      </c>
      <c r="Y1508" s="78" t="s">
        <v>235</v>
      </c>
      <c r="Z1508" s="72"/>
      <c r="AA1508" s="77">
        <v>1765</v>
      </c>
      <c r="AB1508" s="76" t="s">
        <v>35</v>
      </c>
      <c r="AC1508" s="77" t="s">
        <v>36</v>
      </c>
      <c r="AD1508" s="77" t="s">
        <v>36</v>
      </c>
      <c r="AE1508" s="77">
        <v>27</v>
      </c>
      <c r="AF1508" s="78" t="s">
        <v>667</v>
      </c>
      <c r="AG1508" s="72"/>
      <c r="AH1508" s="77">
        <v>4307348</v>
      </c>
      <c r="AI1508" s="76" t="s">
        <v>52</v>
      </c>
      <c r="AJ1508" s="76" t="s">
        <v>36</v>
      </c>
      <c r="AK1508" t="str">
        <f>_xlfn.CONCAT(PlayerList[[#This Row],[First Name]]," ",PlayerList[[#This Row],[Surname]])</f>
        <v>Yogesh Kulkarni</v>
      </c>
      <c r="AM1508" s="71">
        <f>PlayerList[[#This Row],[Code]]*1</f>
        <v>16075</v>
      </c>
      <c r="AN1508" s="71" t="str">
        <f>VLOOKUP(PlayerList[[#This Row],[NZCF ID]],$AP$2:$AQ$3850,2,FALSE)</f>
        <v>M</v>
      </c>
      <c r="AP1508" s="71">
        <v>16390</v>
      </c>
      <c r="AQ1508" s="71" t="s">
        <v>29</v>
      </c>
    </row>
    <row r="1509" spans="13:43" x14ac:dyDescent="0.3">
      <c r="M1509" s="75">
        <v>19576</v>
      </c>
      <c r="N1509" s="72" t="s">
        <v>1978</v>
      </c>
      <c r="O1509" s="72" t="s">
        <v>747</v>
      </c>
      <c r="P1509" s="73" t="s">
        <v>127</v>
      </c>
      <c r="Q1509" s="74">
        <v>1990</v>
      </c>
      <c r="R1509" s="73" t="s">
        <v>35</v>
      </c>
      <c r="S1509" s="72"/>
      <c r="T1509" s="77" t="s">
        <v>34</v>
      </c>
      <c r="U1509" s="76" t="s">
        <v>35</v>
      </c>
      <c r="V1509" s="77" t="s">
        <v>36</v>
      </c>
      <c r="W1509" s="77" t="s">
        <v>36</v>
      </c>
      <c r="X1509" s="77" t="s">
        <v>37</v>
      </c>
      <c r="Y1509" s="78" t="s">
        <v>38</v>
      </c>
      <c r="Z1509" s="72"/>
      <c r="AA1509" s="77">
        <v>1288</v>
      </c>
      <c r="AB1509" s="76" t="s">
        <v>50</v>
      </c>
      <c r="AC1509" s="77" t="s">
        <v>36</v>
      </c>
      <c r="AD1509" s="77" t="s">
        <v>36</v>
      </c>
      <c r="AE1509" s="77">
        <v>6</v>
      </c>
      <c r="AF1509" s="78" t="s">
        <v>281</v>
      </c>
      <c r="AG1509" s="72"/>
      <c r="AH1509" s="77">
        <v>4324609</v>
      </c>
      <c r="AI1509" s="76" t="s">
        <v>52</v>
      </c>
      <c r="AJ1509" s="76" t="s">
        <v>36</v>
      </c>
      <c r="AK1509" t="str">
        <f>_xlfn.CONCAT(PlayerList[[#This Row],[First Name]]," ",PlayerList[[#This Row],[Surname]])</f>
        <v>Jay Kumar</v>
      </c>
      <c r="AM1509" s="71">
        <f>PlayerList[[#This Row],[Code]]*1</f>
        <v>19576</v>
      </c>
      <c r="AN1509" s="71" t="str">
        <f>VLOOKUP(PlayerList[[#This Row],[NZCF ID]],$AP$2:$AQ$3850,2,FALSE)</f>
        <v>M</v>
      </c>
      <c r="AP1509" s="71">
        <v>16075</v>
      </c>
      <c r="AQ1509" s="71" t="s">
        <v>29</v>
      </c>
    </row>
    <row r="1510" spans="13:43" x14ac:dyDescent="0.3">
      <c r="M1510" s="75">
        <v>18690</v>
      </c>
      <c r="N1510" s="72" t="s">
        <v>1978</v>
      </c>
      <c r="O1510" s="72" t="s">
        <v>1979</v>
      </c>
      <c r="P1510" s="73" t="s">
        <v>83</v>
      </c>
      <c r="Q1510" s="74">
        <v>1987</v>
      </c>
      <c r="R1510" s="73" t="s">
        <v>35</v>
      </c>
      <c r="S1510" s="72"/>
      <c r="T1510" s="77">
        <v>1177</v>
      </c>
      <c r="U1510" s="76" t="s">
        <v>50</v>
      </c>
      <c r="V1510" s="77" t="s">
        <v>36</v>
      </c>
      <c r="W1510" s="77" t="s">
        <v>36</v>
      </c>
      <c r="X1510" s="77">
        <v>3</v>
      </c>
      <c r="Y1510" s="78" t="s">
        <v>51</v>
      </c>
      <c r="Z1510" s="72"/>
      <c r="AA1510" s="77" t="s">
        <v>37</v>
      </c>
      <c r="AB1510" s="76" t="s">
        <v>35</v>
      </c>
      <c r="AC1510" s="77" t="s">
        <v>36</v>
      </c>
      <c r="AD1510" s="77" t="s">
        <v>36</v>
      </c>
      <c r="AE1510" s="77" t="s">
        <v>37</v>
      </c>
      <c r="AF1510" s="78" t="s">
        <v>38</v>
      </c>
      <c r="AG1510" s="72"/>
      <c r="AH1510" s="77" t="s">
        <v>69</v>
      </c>
      <c r="AI1510" s="76" t="s">
        <v>52</v>
      </c>
      <c r="AJ1510" s="76" t="s">
        <v>36</v>
      </c>
      <c r="AK1510" t="str">
        <f>_xlfn.CONCAT(PlayerList[[#This Row],[First Name]]," ",PlayerList[[#This Row],[Surname]])</f>
        <v>Mahesh Kumar</v>
      </c>
      <c r="AM1510" s="71">
        <f>PlayerList[[#This Row],[Code]]*1</f>
        <v>18690</v>
      </c>
      <c r="AN1510" s="71" t="str">
        <f>VLOOKUP(PlayerList[[#This Row],[NZCF ID]],$AP$2:$AQ$3850,2,FALSE)</f>
        <v>M</v>
      </c>
      <c r="AP1510" s="71">
        <v>19576</v>
      </c>
      <c r="AQ1510" s="71" t="s">
        <v>29</v>
      </c>
    </row>
    <row r="1511" spans="13:43" x14ac:dyDescent="0.3">
      <c r="M1511" s="75">
        <v>20409</v>
      </c>
      <c r="N1511" s="72" t="s">
        <v>1978</v>
      </c>
      <c r="O1511" s="72" t="s">
        <v>1980</v>
      </c>
      <c r="P1511" s="73" t="s">
        <v>83</v>
      </c>
      <c r="Q1511" s="74">
        <v>1986</v>
      </c>
      <c r="R1511" s="73" t="s">
        <v>35</v>
      </c>
      <c r="S1511" s="72"/>
      <c r="T1511" s="77">
        <v>1340</v>
      </c>
      <c r="U1511" s="76" t="s">
        <v>35</v>
      </c>
      <c r="V1511" s="77">
        <v>1</v>
      </c>
      <c r="W1511" s="77">
        <v>10</v>
      </c>
      <c r="X1511" s="77">
        <v>38</v>
      </c>
      <c r="Y1511" s="78" t="s">
        <v>4167</v>
      </c>
      <c r="Z1511" s="72"/>
      <c r="AA1511" s="77">
        <v>1454</v>
      </c>
      <c r="AB1511" s="76" t="s">
        <v>35</v>
      </c>
      <c r="AC1511" s="77">
        <v>1</v>
      </c>
      <c r="AD1511" s="77">
        <v>6</v>
      </c>
      <c r="AE1511" s="77">
        <v>26</v>
      </c>
      <c r="AF1511" s="78" t="s">
        <v>4167</v>
      </c>
      <c r="AG1511" s="72"/>
      <c r="AH1511" s="77">
        <v>33446610</v>
      </c>
      <c r="AI1511" s="76" t="s">
        <v>40</v>
      </c>
      <c r="AJ1511" s="76" t="s">
        <v>36</v>
      </c>
      <c r="AK1511" t="str">
        <f>_xlfn.CONCAT(PlayerList[[#This Row],[First Name]]," ",PlayerList[[#This Row],[Surname]])</f>
        <v>Raghava Kumar</v>
      </c>
      <c r="AM1511" s="71">
        <f>PlayerList[[#This Row],[Code]]*1</f>
        <v>20409</v>
      </c>
      <c r="AN1511" s="71" t="str">
        <f>VLOOKUP(PlayerList[[#This Row],[NZCF ID]],$AP$2:$AQ$3850,2,FALSE)</f>
        <v>M</v>
      </c>
      <c r="AP1511" s="71">
        <v>18690</v>
      </c>
      <c r="AQ1511" s="71" t="s">
        <v>29</v>
      </c>
    </row>
    <row r="1512" spans="13:43" x14ac:dyDescent="0.3">
      <c r="M1512" s="75">
        <v>18929</v>
      </c>
      <c r="N1512" s="72" t="s">
        <v>1981</v>
      </c>
      <c r="O1512" s="72" t="s">
        <v>1982</v>
      </c>
      <c r="P1512" s="73" t="s">
        <v>33</v>
      </c>
      <c r="Q1512" s="74">
        <v>2013</v>
      </c>
      <c r="R1512" s="73" t="s">
        <v>135</v>
      </c>
      <c r="S1512" s="72"/>
      <c r="T1512" s="77">
        <v>647</v>
      </c>
      <c r="U1512" s="76" t="s">
        <v>50</v>
      </c>
      <c r="V1512" s="77" t="s">
        <v>36</v>
      </c>
      <c r="W1512" s="77" t="s">
        <v>36</v>
      </c>
      <c r="X1512" s="77">
        <v>7</v>
      </c>
      <c r="Y1512" s="78" t="s">
        <v>173</v>
      </c>
      <c r="Z1512" s="72"/>
      <c r="AA1512" s="77">
        <v>1074</v>
      </c>
      <c r="AB1512" s="76" t="s">
        <v>35</v>
      </c>
      <c r="AC1512" s="77" t="s">
        <v>36</v>
      </c>
      <c r="AD1512" s="77" t="s">
        <v>36</v>
      </c>
      <c r="AE1512" s="77">
        <v>21</v>
      </c>
      <c r="AF1512" s="78" t="s">
        <v>60</v>
      </c>
      <c r="AG1512" s="72"/>
      <c r="AH1512" s="77">
        <v>4320921</v>
      </c>
      <c r="AI1512" s="76" t="s">
        <v>52</v>
      </c>
      <c r="AJ1512" s="76" t="s">
        <v>36</v>
      </c>
      <c r="AK1512" t="str">
        <f>_xlfn.CONCAT(PlayerList[[#This Row],[First Name]]," ",PlayerList[[#This Row],[Surname]])</f>
        <v>Venon Kumarasamy</v>
      </c>
      <c r="AM1512" s="71">
        <f>PlayerList[[#This Row],[Code]]*1</f>
        <v>18929</v>
      </c>
      <c r="AN1512" s="71" t="str">
        <f>VLOOKUP(PlayerList[[#This Row],[NZCF ID]],$AP$2:$AQ$3850,2,FALSE)</f>
        <v>M</v>
      </c>
      <c r="AP1512" s="71">
        <v>20409</v>
      </c>
      <c r="AQ1512" s="71" t="s">
        <v>29</v>
      </c>
    </row>
    <row r="1513" spans="13:43" x14ac:dyDescent="0.3">
      <c r="M1513" s="75">
        <v>17834</v>
      </c>
      <c r="N1513" s="72" t="s">
        <v>1983</v>
      </c>
      <c r="O1513" s="72" t="s">
        <v>1984</v>
      </c>
      <c r="P1513" s="73" t="s">
        <v>33</v>
      </c>
      <c r="Q1513" s="74">
        <v>2013</v>
      </c>
      <c r="R1513" s="73" t="s">
        <v>135</v>
      </c>
      <c r="S1513" s="72"/>
      <c r="T1513" s="77" t="s">
        <v>34</v>
      </c>
      <c r="U1513" s="76" t="s">
        <v>35</v>
      </c>
      <c r="V1513" s="77" t="s">
        <v>36</v>
      </c>
      <c r="W1513" s="77" t="s">
        <v>36</v>
      </c>
      <c r="X1513" s="77" t="s">
        <v>37</v>
      </c>
      <c r="Y1513" s="78" t="s">
        <v>38</v>
      </c>
      <c r="Z1513" s="72"/>
      <c r="AA1513" s="77">
        <v>400</v>
      </c>
      <c r="AB1513" s="76" t="s">
        <v>50</v>
      </c>
      <c r="AC1513" s="77" t="s">
        <v>36</v>
      </c>
      <c r="AD1513" s="77" t="s">
        <v>36</v>
      </c>
      <c r="AE1513" s="77">
        <v>6</v>
      </c>
      <c r="AF1513" s="78" t="s">
        <v>105</v>
      </c>
      <c r="AG1513" s="72"/>
      <c r="AH1513" s="77" t="s">
        <v>69</v>
      </c>
      <c r="AI1513" s="76" t="s">
        <v>52</v>
      </c>
      <c r="AJ1513" s="76" t="s">
        <v>36</v>
      </c>
      <c r="AK1513" t="str">
        <f>_xlfn.CONCAT(PlayerList[[#This Row],[First Name]]," ",PlayerList[[#This Row],[Surname]])</f>
        <v>Vukasin Kupreski</v>
      </c>
      <c r="AM1513" s="71">
        <f>PlayerList[[#This Row],[Code]]*1</f>
        <v>17834</v>
      </c>
      <c r="AN1513" s="71" t="str">
        <f>VLOOKUP(PlayerList[[#This Row],[NZCF ID]],$AP$2:$AQ$3850,2,FALSE)</f>
        <v>M</v>
      </c>
      <c r="AP1513" s="71">
        <v>18929</v>
      </c>
      <c r="AQ1513" s="71" t="s">
        <v>29</v>
      </c>
    </row>
    <row r="1514" spans="13:43" x14ac:dyDescent="0.3">
      <c r="M1514" s="75">
        <v>18868</v>
      </c>
      <c r="N1514" s="72" t="s">
        <v>1985</v>
      </c>
      <c r="O1514" s="72" t="s">
        <v>1986</v>
      </c>
      <c r="P1514" s="73" t="s">
        <v>33</v>
      </c>
      <c r="Q1514" s="74">
        <v>2008</v>
      </c>
      <c r="R1514" s="73" t="s">
        <v>135</v>
      </c>
      <c r="S1514" s="72"/>
      <c r="T1514" s="77" t="s">
        <v>34</v>
      </c>
      <c r="U1514" s="76" t="s">
        <v>35</v>
      </c>
      <c r="V1514" s="77" t="s">
        <v>36</v>
      </c>
      <c r="W1514" s="77" t="s">
        <v>36</v>
      </c>
      <c r="X1514" s="77" t="s">
        <v>37</v>
      </c>
      <c r="Y1514" s="78" t="s">
        <v>38</v>
      </c>
      <c r="Z1514" s="72"/>
      <c r="AA1514" s="77">
        <v>1310</v>
      </c>
      <c r="AB1514" s="76" t="s">
        <v>50</v>
      </c>
      <c r="AC1514" s="77" t="s">
        <v>36</v>
      </c>
      <c r="AD1514" s="77" t="s">
        <v>36</v>
      </c>
      <c r="AE1514" s="77">
        <v>6</v>
      </c>
      <c r="AF1514" s="78" t="s">
        <v>173</v>
      </c>
      <c r="AG1514" s="72"/>
      <c r="AH1514" s="77" t="s">
        <v>69</v>
      </c>
      <c r="AI1514" s="76" t="s">
        <v>52</v>
      </c>
      <c r="AJ1514" s="76" t="s">
        <v>36</v>
      </c>
      <c r="AK1514" t="str">
        <f>_xlfn.CONCAT(PlayerList[[#This Row],[First Name]]," ",PlayerList[[#This Row],[Surname]])</f>
        <v>Haru Kuroe</v>
      </c>
      <c r="AM1514" s="71">
        <f>PlayerList[[#This Row],[Code]]*1</f>
        <v>18868</v>
      </c>
      <c r="AN1514" s="71" t="str">
        <f>VLOOKUP(PlayerList[[#This Row],[NZCF ID]],$AP$2:$AQ$3850,2,FALSE)</f>
        <v>M</v>
      </c>
      <c r="AP1514" s="71">
        <v>17834</v>
      </c>
      <c r="AQ1514" s="71" t="s">
        <v>29</v>
      </c>
    </row>
    <row r="1515" spans="13:43" x14ac:dyDescent="0.3">
      <c r="M1515" s="75">
        <v>18687</v>
      </c>
      <c r="N1515" s="72" t="s">
        <v>1987</v>
      </c>
      <c r="O1515" s="72" t="s">
        <v>1988</v>
      </c>
      <c r="P1515" s="73" t="s">
        <v>115</v>
      </c>
      <c r="Q1515" s="74">
        <v>2010</v>
      </c>
      <c r="R1515" s="73" t="s">
        <v>135</v>
      </c>
      <c r="S1515" s="72"/>
      <c r="T1515" s="77">
        <v>1303</v>
      </c>
      <c r="U1515" s="76" t="s">
        <v>50</v>
      </c>
      <c r="V1515" s="77" t="s">
        <v>36</v>
      </c>
      <c r="W1515" s="77" t="s">
        <v>36</v>
      </c>
      <c r="X1515" s="77">
        <v>6</v>
      </c>
      <c r="Y1515" s="78" t="s">
        <v>84</v>
      </c>
      <c r="Z1515" s="72"/>
      <c r="AA1515" s="77">
        <v>1281</v>
      </c>
      <c r="AB1515" s="76" t="s">
        <v>35</v>
      </c>
      <c r="AC1515" s="77" t="s">
        <v>36</v>
      </c>
      <c r="AD1515" s="77" t="s">
        <v>36</v>
      </c>
      <c r="AE1515" s="77">
        <v>29</v>
      </c>
      <c r="AF1515" s="78" t="s">
        <v>84</v>
      </c>
      <c r="AG1515" s="72"/>
      <c r="AH1515" s="77">
        <v>4324269</v>
      </c>
      <c r="AI1515" s="76" t="s">
        <v>52</v>
      </c>
      <c r="AJ1515" s="76" t="s">
        <v>36</v>
      </c>
      <c r="AK1515" t="str">
        <f>_xlfn.CONCAT(PlayerList[[#This Row],[First Name]]," ",PlayerList[[#This Row],[Surname]])</f>
        <v>Thisun Kuruppuarachchi</v>
      </c>
      <c r="AM1515" s="71">
        <f>PlayerList[[#This Row],[Code]]*1</f>
        <v>18687</v>
      </c>
      <c r="AN1515" s="71" t="str">
        <f>VLOOKUP(PlayerList[[#This Row],[NZCF ID]],$AP$2:$AQ$3850,2,FALSE)</f>
        <v>M</v>
      </c>
      <c r="AP1515" s="71">
        <v>18868</v>
      </c>
      <c r="AQ1515" s="71" t="s">
        <v>29</v>
      </c>
    </row>
    <row r="1516" spans="13:43" x14ac:dyDescent="0.3">
      <c r="M1516" s="75">
        <v>22867</v>
      </c>
      <c r="N1516" s="72" t="s">
        <v>4335</v>
      </c>
      <c r="O1516" s="72" t="s">
        <v>4336</v>
      </c>
      <c r="P1516" s="73" t="s">
        <v>83</v>
      </c>
      <c r="Q1516" s="74">
        <v>2001</v>
      </c>
      <c r="R1516" s="73" t="s">
        <v>35</v>
      </c>
      <c r="S1516" s="72"/>
      <c r="T1516" s="77">
        <v>1473</v>
      </c>
      <c r="U1516" s="76" t="s">
        <v>50</v>
      </c>
      <c r="V1516" s="77">
        <v>2</v>
      </c>
      <c r="W1516" s="77">
        <v>17</v>
      </c>
      <c r="X1516" s="77">
        <v>17</v>
      </c>
      <c r="Y1516" s="78" t="s">
        <v>4167</v>
      </c>
      <c r="Z1516" s="72"/>
      <c r="AA1516" s="77">
        <v>1444</v>
      </c>
      <c r="AB1516" s="76" t="s">
        <v>50</v>
      </c>
      <c r="AC1516" s="77">
        <v>1</v>
      </c>
      <c r="AD1516" s="77">
        <v>6</v>
      </c>
      <c r="AE1516" s="77">
        <v>6</v>
      </c>
      <c r="AF1516" s="78" t="s">
        <v>4167</v>
      </c>
      <c r="AG1516" s="72"/>
      <c r="AH1516" s="77">
        <v>4332687</v>
      </c>
      <c r="AI1516" s="76" t="s">
        <v>52</v>
      </c>
      <c r="AJ1516" s="76" t="s">
        <v>36</v>
      </c>
      <c r="AK1516" t="str">
        <f>_xlfn.CONCAT(PlayerList[[#This Row],[First Name]]," ",PlayerList[[#This Row],[Surname]])</f>
        <v>Plaso Kusay</v>
      </c>
      <c r="AM1516" s="71">
        <f>PlayerList[[#This Row],[Code]]*1</f>
        <v>22867</v>
      </c>
      <c r="AN1516" s="71" t="str">
        <f>VLOOKUP(PlayerList[[#This Row],[NZCF ID]],$AP$2:$AQ$3850,2,FALSE)</f>
        <v>M</v>
      </c>
      <c r="AP1516" s="71">
        <v>18687</v>
      </c>
      <c r="AQ1516" s="71" t="s">
        <v>29</v>
      </c>
    </row>
    <row r="1517" spans="13:43" x14ac:dyDescent="0.3">
      <c r="M1517" s="75">
        <v>18120</v>
      </c>
      <c r="N1517" s="72" t="s">
        <v>1989</v>
      </c>
      <c r="O1517" s="72" t="s">
        <v>1990</v>
      </c>
      <c r="P1517" s="73" t="s">
        <v>33</v>
      </c>
      <c r="Q1517" s="74">
        <v>2008</v>
      </c>
      <c r="R1517" s="73" t="s">
        <v>135</v>
      </c>
      <c r="S1517" s="72"/>
      <c r="T1517" s="77" t="s">
        <v>34</v>
      </c>
      <c r="U1517" s="76" t="s">
        <v>35</v>
      </c>
      <c r="V1517" s="77" t="s">
        <v>36</v>
      </c>
      <c r="W1517" s="77" t="s">
        <v>36</v>
      </c>
      <c r="X1517" s="77" t="s">
        <v>37</v>
      </c>
      <c r="Y1517" s="78" t="s">
        <v>38</v>
      </c>
      <c r="Z1517" s="72"/>
      <c r="AA1517" s="77">
        <v>687</v>
      </c>
      <c r="AB1517" s="76" t="s">
        <v>50</v>
      </c>
      <c r="AC1517" s="77" t="s">
        <v>36</v>
      </c>
      <c r="AD1517" s="77" t="s">
        <v>36</v>
      </c>
      <c r="AE1517" s="77">
        <v>6</v>
      </c>
      <c r="AF1517" s="78" t="s">
        <v>219</v>
      </c>
      <c r="AG1517" s="72"/>
      <c r="AH1517" s="77" t="s">
        <v>69</v>
      </c>
      <c r="AI1517" s="76" t="s">
        <v>52</v>
      </c>
      <c r="AJ1517" s="76" t="s">
        <v>36</v>
      </c>
      <c r="AK1517" t="str">
        <f>_xlfn.CONCAT(PlayerList[[#This Row],[First Name]]," ",PlayerList[[#This Row],[Surname]])</f>
        <v>Dnitry Kuzmenkov</v>
      </c>
      <c r="AM1517" s="71">
        <f>PlayerList[[#This Row],[Code]]*1</f>
        <v>18120</v>
      </c>
      <c r="AN1517" s="71" t="str">
        <f>VLOOKUP(PlayerList[[#This Row],[NZCF ID]],$AP$2:$AQ$3850,2,FALSE)</f>
        <v>M</v>
      </c>
      <c r="AP1517" s="71">
        <v>22867</v>
      </c>
      <c r="AQ1517" s="71" t="s">
        <v>29</v>
      </c>
    </row>
    <row r="1518" spans="13:43" x14ac:dyDescent="0.3">
      <c r="M1518" s="75">
        <v>20049</v>
      </c>
      <c r="N1518" s="72" t="s">
        <v>1991</v>
      </c>
      <c r="O1518" s="72" t="s">
        <v>1992</v>
      </c>
      <c r="P1518" s="73" t="s">
        <v>83</v>
      </c>
      <c r="Q1518" s="74">
        <v>2000</v>
      </c>
      <c r="R1518" s="73" t="s">
        <v>35</v>
      </c>
      <c r="S1518" s="72"/>
      <c r="T1518" s="77">
        <v>1366</v>
      </c>
      <c r="U1518" s="76" t="s">
        <v>35</v>
      </c>
      <c r="V1518" s="77" t="s">
        <v>36</v>
      </c>
      <c r="W1518" s="77" t="s">
        <v>36</v>
      </c>
      <c r="X1518" s="77">
        <v>25</v>
      </c>
      <c r="Y1518" s="78" t="s">
        <v>61</v>
      </c>
      <c r="Z1518" s="72"/>
      <c r="AA1518" s="77">
        <v>1456</v>
      </c>
      <c r="AB1518" s="76" t="s">
        <v>35</v>
      </c>
      <c r="AC1518" s="77" t="s">
        <v>36</v>
      </c>
      <c r="AD1518" s="77" t="s">
        <v>36</v>
      </c>
      <c r="AE1518" s="77">
        <v>22</v>
      </c>
      <c r="AF1518" s="78" t="s">
        <v>60</v>
      </c>
      <c r="AG1518" s="72"/>
      <c r="AH1518" s="77">
        <v>4329651</v>
      </c>
      <c r="AI1518" s="76" t="s">
        <v>52</v>
      </c>
      <c r="AJ1518" s="76" t="s">
        <v>36</v>
      </c>
      <c r="AK1518" t="str">
        <f>_xlfn.CONCAT(PlayerList[[#This Row],[First Name]]," ",PlayerList[[#This Row],[Surname]])</f>
        <v>Maxim Kvindt</v>
      </c>
      <c r="AM1518" s="71">
        <f>PlayerList[[#This Row],[Code]]*1</f>
        <v>20049</v>
      </c>
      <c r="AN1518" s="71" t="str">
        <f>VLOOKUP(PlayerList[[#This Row],[NZCF ID]],$AP$2:$AQ$3850,2,FALSE)</f>
        <v>M</v>
      </c>
      <c r="AP1518" s="71">
        <v>18120</v>
      </c>
      <c r="AQ1518" s="71" t="s">
        <v>29</v>
      </c>
    </row>
    <row r="1519" spans="13:43" x14ac:dyDescent="0.3">
      <c r="M1519" s="75">
        <v>18141</v>
      </c>
      <c r="N1519" s="72" t="s">
        <v>1993</v>
      </c>
      <c r="O1519" s="72" t="s">
        <v>1994</v>
      </c>
      <c r="P1519" s="73" t="s">
        <v>33</v>
      </c>
      <c r="Q1519" s="74">
        <v>2013</v>
      </c>
      <c r="R1519" s="73" t="s">
        <v>135</v>
      </c>
      <c r="S1519" s="72"/>
      <c r="T1519" s="77">
        <v>894</v>
      </c>
      <c r="U1519" s="76" t="s">
        <v>50</v>
      </c>
      <c r="V1519" s="77" t="s">
        <v>36</v>
      </c>
      <c r="W1519" s="77" t="s">
        <v>36</v>
      </c>
      <c r="X1519" s="77">
        <v>7</v>
      </c>
      <c r="Y1519" s="78" t="s">
        <v>219</v>
      </c>
      <c r="Z1519" s="72"/>
      <c r="AA1519" s="77" t="s">
        <v>37</v>
      </c>
      <c r="AB1519" s="76" t="s">
        <v>35</v>
      </c>
      <c r="AC1519" s="77" t="s">
        <v>36</v>
      </c>
      <c r="AD1519" s="77" t="s">
        <v>36</v>
      </c>
      <c r="AE1519" s="77" t="s">
        <v>37</v>
      </c>
      <c r="AF1519" s="78" t="s">
        <v>38</v>
      </c>
      <c r="AG1519" s="72"/>
      <c r="AH1519" s="77">
        <v>4317505</v>
      </c>
      <c r="AI1519" s="76" t="s">
        <v>52</v>
      </c>
      <c r="AJ1519" s="76" t="s">
        <v>36</v>
      </c>
      <c r="AK1519" t="str">
        <f>_xlfn.CONCAT(PlayerList[[#This Row],[First Name]]," ",PlayerList[[#This Row],[Surname]])</f>
        <v>Emma Kwok</v>
      </c>
      <c r="AM1519" s="71">
        <f>PlayerList[[#This Row],[Code]]*1</f>
        <v>18141</v>
      </c>
      <c r="AN1519" s="71" t="str">
        <f>VLOOKUP(PlayerList[[#This Row],[NZCF ID]],$AP$2:$AQ$3850,2,FALSE)</f>
        <v>F</v>
      </c>
      <c r="AP1519" s="71">
        <v>20049</v>
      </c>
      <c r="AQ1519" s="71" t="s">
        <v>29</v>
      </c>
    </row>
    <row r="1520" spans="13:43" x14ac:dyDescent="0.3">
      <c r="M1520" s="75">
        <v>19188</v>
      </c>
      <c r="N1520" s="72" t="s">
        <v>1993</v>
      </c>
      <c r="O1520" s="72" t="s">
        <v>1473</v>
      </c>
      <c r="P1520" s="73" t="s">
        <v>33</v>
      </c>
      <c r="Q1520" s="74">
        <v>2013</v>
      </c>
      <c r="R1520" s="73" t="s">
        <v>135</v>
      </c>
      <c r="S1520" s="72"/>
      <c r="T1520" s="77" t="s">
        <v>34</v>
      </c>
      <c r="U1520" s="76" t="s">
        <v>35</v>
      </c>
      <c r="V1520" s="77" t="s">
        <v>36</v>
      </c>
      <c r="W1520" s="77" t="s">
        <v>36</v>
      </c>
      <c r="X1520" s="77" t="s">
        <v>37</v>
      </c>
      <c r="Y1520" s="78" t="s">
        <v>38</v>
      </c>
      <c r="Z1520" s="72"/>
      <c r="AA1520" s="77">
        <v>597</v>
      </c>
      <c r="AB1520" s="76" t="s">
        <v>50</v>
      </c>
      <c r="AC1520" s="77" t="s">
        <v>36</v>
      </c>
      <c r="AD1520" s="77" t="s">
        <v>36</v>
      </c>
      <c r="AE1520" s="77">
        <v>7</v>
      </c>
      <c r="AF1520" s="78" t="s">
        <v>96</v>
      </c>
      <c r="AG1520" s="72"/>
      <c r="AH1520" s="77" t="s">
        <v>69</v>
      </c>
      <c r="AI1520" s="76" t="s">
        <v>52</v>
      </c>
      <c r="AJ1520" s="76" t="s">
        <v>36</v>
      </c>
      <c r="AK1520" t="str">
        <f>_xlfn.CONCAT(PlayerList[[#This Row],[First Name]]," ",PlayerList[[#This Row],[Surname]])</f>
        <v>Louis Kwok</v>
      </c>
      <c r="AM1520" s="71">
        <f>PlayerList[[#This Row],[Code]]*1</f>
        <v>19188</v>
      </c>
      <c r="AN1520" s="71" t="str">
        <f>VLOOKUP(PlayerList[[#This Row],[NZCF ID]],$AP$2:$AQ$3850,2,FALSE)</f>
        <v>M</v>
      </c>
      <c r="AP1520" s="71">
        <v>18141</v>
      </c>
      <c r="AQ1520" s="71" t="s">
        <v>45</v>
      </c>
    </row>
    <row r="1521" spans="13:43" x14ac:dyDescent="0.3">
      <c r="M1521" s="75">
        <v>20438</v>
      </c>
      <c r="N1521" s="72" t="s">
        <v>1995</v>
      </c>
      <c r="O1521" s="72" t="s">
        <v>1996</v>
      </c>
      <c r="P1521" s="73" t="s">
        <v>33</v>
      </c>
      <c r="Q1521" s="74">
        <v>2012</v>
      </c>
      <c r="R1521" s="73" t="s">
        <v>135</v>
      </c>
      <c r="S1521" s="72"/>
      <c r="T1521" s="77" t="s">
        <v>34</v>
      </c>
      <c r="U1521" s="76" t="s">
        <v>35</v>
      </c>
      <c r="V1521" s="77" t="s">
        <v>36</v>
      </c>
      <c r="W1521" s="77" t="s">
        <v>36</v>
      </c>
      <c r="X1521" s="77" t="s">
        <v>37</v>
      </c>
      <c r="Y1521" s="78" t="s">
        <v>38</v>
      </c>
      <c r="Z1521" s="72"/>
      <c r="AA1521" s="77">
        <v>781</v>
      </c>
      <c r="AB1521" s="76" t="s">
        <v>50</v>
      </c>
      <c r="AC1521" s="77" t="s">
        <v>36</v>
      </c>
      <c r="AD1521" s="77" t="s">
        <v>36</v>
      </c>
      <c r="AE1521" s="77">
        <v>7</v>
      </c>
      <c r="AF1521" s="78" t="s">
        <v>150</v>
      </c>
      <c r="AG1521" s="72"/>
      <c r="AH1521" s="77" t="s">
        <v>69</v>
      </c>
      <c r="AI1521" s="76" t="s">
        <v>52</v>
      </c>
      <c r="AJ1521" s="76" t="s">
        <v>36</v>
      </c>
      <c r="AK1521" t="str">
        <f>_xlfn.CONCAT(PlayerList[[#This Row],[First Name]]," ",PlayerList[[#This Row],[Surname]])</f>
        <v>Artur Kyzyl-ool</v>
      </c>
      <c r="AM1521" s="71">
        <f>PlayerList[[#This Row],[Code]]*1</f>
        <v>20438</v>
      </c>
      <c r="AN1521" s="71" t="str">
        <f>VLOOKUP(PlayerList[[#This Row],[NZCF ID]],$AP$2:$AQ$3850,2,FALSE)</f>
        <v>M</v>
      </c>
      <c r="AP1521" s="71">
        <v>19188</v>
      </c>
      <c r="AQ1521" s="71" t="s">
        <v>29</v>
      </c>
    </row>
    <row r="1522" spans="13:43" x14ac:dyDescent="0.3">
      <c r="M1522" s="75">
        <v>17768</v>
      </c>
      <c r="N1522" s="72" t="s">
        <v>1997</v>
      </c>
      <c r="O1522" s="72" t="s">
        <v>114</v>
      </c>
      <c r="P1522" s="73" t="s">
        <v>442</v>
      </c>
      <c r="Q1522" s="74">
        <v>2006</v>
      </c>
      <c r="R1522" s="73" t="s">
        <v>135</v>
      </c>
      <c r="S1522" s="72"/>
      <c r="T1522" s="77">
        <v>1476</v>
      </c>
      <c r="U1522" s="76" t="s">
        <v>50</v>
      </c>
      <c r="V1522" s="77" t="s">
        <v>36</v>
      </c>
      <c r="W1522" s="77" t="s">
        <v>36</v>
      </c>
      <c r="X1522" s="77">
        <v>13</v>
      </c>
      <c r="Y1522" s="78" t="s">
        <v>105</v>
      </c>
      <c r="Z1522" s="72"/>
      <c r="AA1522" s="77" t="s">
        <v>37</v>
      </c>
      <c r="AB1522" s="76" t="s">
        <v>35</v>
      </c>
      <c r="AC1522" s="77" t="s">
        <v>36</v>
      </c>
      <c r="AD1522" s="77" t="s">
        <v>36</v>
      </c>
      <c r="AE1522" s="77" t="s">
        <v>37</v>
      </c>
      <c r="AF1522" s="78" t="s">
        <v>38</v>
      </c>
      <c r="AG1522" s="72"/>
      <c r="AH1522" s="77">
        <v>4315340</v>
      </c>
      <c r="AI1522" s="76" t="s">
        <v>52</v>
      </c>
      <c r="AJ1522" s="76" t="s">
        <v>36</v>
      </c>
      <c r="AK1522" t="str">
        <f>_xlfn.CONCAT(PlayerList[[#This Row],[First Name]]," ",PlayerList[[#This Row],[Surname]])</f>
        <v>Peter Ladur</v>
      </c>
      <c r="AM1522" s="71">
        <f>PlayerList[[#This Row],[Code]]*1</f>
        <v>17768</v>
      </c>
      <c r="AN1522" s="71" t="str">
        <f>VLOOKUP(PlayerList[[#This Row],[NZCF ID]],$AP$2:$AQ$3850,2,FALSE)</f>
        <v>M</v>
      </c>
      <c r="AP1522" s="71">
        <v>20438</v>
      </c>
      <c r="AQ1522" s="71" t="s">
        <v>29</v>
      </c>
    </row>
    <row r="1523" spans="13:43" x14ac:dyDescent="0.3">
      <c r="M1523" s="75">
        <v>15757</v>
      </c>
      <c r="N1523" s="72" t="s">
        <v>4337</v>
      </c>
      <c r="O1523" s="72" t="s">
        <v>114</v>
      </c>
      <c r="P1523" s="73" t="s">
        <v>161</v>
      </c>
      <c r="Q1523" s="74">
        <v>1942</v>
      </c>
      <c r="R1523" s="73" t="s">
        <v>119</v>
      </c>
      <c r="S1523" s="72"/>
      <c r="T1523" s="77">
        <v>836</v>
      </c>
      <c r="U1523" s="76" t="s">
        <v>35</v>
      </c>
      <c r="V1523" s="77" t="s">
        <v>36</v>
      </c>
      <c r="W1523" s="77" t="s">
        <v>36</v>
      </c>
      <c r="X1523" s="77">
        <v>65</v>
      </c>
      <c r="Y1523" s="78" t="s">
        <v>1045</v>
      </c>
      <c r="Z1523" s="72"/>
      <c r="AA1523" s="77" t="s">
        <v>37</v>
      </c>
      <c r="AB1523" s="76" t="s">
        <v>35</v>
      </c>
      <c r="AC1523" s="77" t="s">
        <v>36</v>
      </c>
      <c r="AD1523" s="77" t="s">
        <v>36</v>
      </c>
      <c r="AE1523" s="77" t="s">
        <v>37</v>
      </c>
      <c r="AF1523" s="78" t="s">
        <v>38</v>
      </c>
      <c r="AG1523" s="72"/>
      <c r="AH1523" s="77" t="s">
        <v>69</v>
      </c>
      <c r="AI1523" s="76" t="s">
        <v>52</v>
      </c>
      <c r="AJ1523" s="76" t="s">
        <v>36</v>
      </c>
      <c r="AK1523" t="str">
        <f>_xlfn.CONCAT(PlayerList[[#This Row],[First Name]]," ",PlayerList[[#This Row],[Surname]])</f>
        <v>Peter Lafferty</v>
      </c>
      <c r="AM1523" s="71">
        <f>PlayerList[[#This Row],[Code]]*1</f>
        <v>15757</v>
      </c>
      <c r="AN1523" s="71" t="str">
        <f>VLOOKUP(PlayerList[[#This Row],[NZCF ID]],$AP$2:$AQ$3850,2,FALSE)</f>
        <v>M</v>
      </c>
      <c r="AP1523" s="71">
        <v>17768</v>
      </c>
      <c r="AQ1523" s="71" t="s">
        <v>29</v>
      </c>
    </row>
    <row r="1524" spans="13:43" x14ac:dyDescent="0.3">
      <c r="M1524" s="75">
        <v>22880</v>
      </c>
      <c r="N1524" s="72" t="s">
        <v>4338</v>
      </c>
      <c r="O1524" s="72" t="s">
        <v>3723</v>
      </c>
      <c r="P1524" s="73" t="s">
        <v>335</v>
      </c>
      <c r="Q1524" s="74">
        <v>2014</v>
      </c>
      <c r="R1524" s="73" t="s">
        <v>135</v>
      </c>
      <c r="S1524" s="72"/>
      <c r="T1524" s="77">
        <v>980</v>
      </c>
      <c r="U1524" s="76" t="s">
        <v>50</v>
      </c>
      <c r="V1524" s="77">
        <v>1</v>
      </c>
      <c r="W1524" s="77">
        <v>3</v>
      </c>
      <c r="X1524" s="77">
        <v>3</v>
      </c>
      <c r="Y1524" s="78" t="s">
        <v>4167</v>
      </c>
      <c r="Z1524" s="72"/>
      <c r="AA1524" s="77" t="s">
        <v>37</v>
      </c>
      <c r="AB1524" s="76" t="s">
        <v>35</v>
      </c>
      <c r="AC1524" s="77" t="s">
        <v>36</v>
      </c>
      <c r="AD1524" s="77" t="s">
        <v>36</v>
      </c>
      <c r="AE1524" s="77" t="s">
        <v>37</v>
      </c>
      <c r="AF1524" s="78" t="s">
        <v>38</v>
      </c>
      <c r="AG1524" s="72"/>
      <c r="AH1524" s="77" t="s">
        <v>69</v>
      </c>
      <c r="AI1524" s="76" t="s">
        <v>52</v>
      </c>
      <c r="AJ1524" s="76" t="s">
        <v>36</v>
      </c>
      <c r="AK1524" t="str">
        <f>_xlfn.CONCAT(PlayerList[[#This Row],[First Name]]," ",PlayerList[[#This Row],[Surname]])</f>
        <v>Jojo Lagonera</v>
      </c>
      <c r="AM1524" s="71">
        <f>PlayerList[[#This Row],[Code]]*1</f>
        <v>22880</v>
      </c>
      <c r="AN1524" s="71" t="str">
        <f>VLOOKUP(PlayerList[[#This Row],[NZCF ID]],$AP$2:$AQ$3850,2,FALSE)</f>
        <v>M</v>
      </c>
      <c r="AP1524" s="71">
        <v>15757</v>
      </c>
      <c r="AQ1524" s="71" t="s">
        <v>29</v>
      </c>
    </row>
    <row r="1525" spans="13:43" x14ac:dyDescent="0.3">
      <c r="M1525" s="75">
        <v>22911</v>
      </c>
      <c r="N1525" s="72" t="s">
        <v>4339</v>
      </c>
      <c r="O1525" s="72" t="s">
        <v>1644</v>
      </c>
      <c r="P1525" s="73" t="s">
        <v>83</v>
      </c>
      <c r="Q1525" s="74">
        <v>1983</v>
      </c>
      <c r="R1525" s="73" t="s">
        <v>35</v>
      </c>
      <c r="S1525" s="72"/>
      <c r="T1525" s="77">
        <v>1486</v>
      </c>
      <c r="U1525" s="76" t="s">
        <v>50</v>
      </c>
      <c r="V1525" s="77">
        <v>1</v>
      </c>
      <c r="W1525" s="77">
        <v>4</v>
      </c>
      <c r="X1525" s="77">
        <v>4</v>
      </c>
      <c r="Y1525" s="78" t="s">
        <v>4167</v>
      </c>
      <c r="Z1525" s="72"/>
      <c r="AA1525" s="77" t="s">
        <v>37</v>
      </c>
      <c r="AB1525" s="76" t="s">
        <v>35</v>
      </c>
      <c r="AC1525" s="77" t="s">
        <v>36</v>
      </c>
      <c r="AD1525" s="77" t="s">
        <v>36</v>
      </c>
      <c r="AE1525" s="77" t="s">
        <v>37</v>
      </c>
      <c r="AF1525" s="78" t="s">
        <v>38</v>
      </c>
      <c r="AG1525" s="72"/>
      <c r="AH1525" s="77" t="s">
        <v>69</v>
      </c>
      <c r="AI1525" s="76" t="s">
        <v>52</v>
      </c>
      <c r="AJ1525" s="76" t="s">
        <v>36</v>
      </c>
      <c r="AK1525" t="str">
        <f>_xlfn.CONCAT(PlayerList[[#This Row],[First Name]]," ",PlayerList[[#This Row],[Surname]])</f>
        <v>Dennis Laguito</v>
      </c>
      <c r="AM1525" s="71">
        <f>PlayerList[[#This Row],[Code]]*1</f>
        <v>22911</v>
      </c>
      <c r="AN1525" s="71" t="str">
        <f>VLOOKUP(PlayerList[[#This Row],[NZCF ID]],$AP$2:$AQ$3850,2,FALSE)</f>
        <v>M</v>
      </c>
      <c r="AP1525" s="71">
        <v>22880</v>
      </c>
      <c r="AQ1525" s="71" t="s">
        <v>29</v>
      </c>
    </row>
    <row r="1526" spans="13:43" x14ac:dyDescent="0.3">
      <c r="M1526" s="75">
        <v>18226</v>
      </c>
      <c r="N1526" s="72" t="s">
        <v>1998</v>
      </c>
      <c r="O1526" s="72" t="s">
        <v>508</v>
      </c>
      <c r="P1526" s="73" t="s">
        <v>33</v>
      </c>
      <c r="Q1526" s="74">
        <v>2013</v>
      </c>
      <c r="R1526" s="73" t="s">
        <v>135</v>
      </c>
      <c r="S1526" s="72"/>
      <c r="T1526" s="77" t="s">
        <v>34</v>
      </c>
      <c r="U1526" s="76" t="s">
        <v>35</v>
      </c>
      <c r="V1526" s="77" t="s">
        <v>36</v>
      </c>
      <c r="W1526" s="77" t="s">
        <v>36</v>
      </c>
      <c r="X1526" s="77" t="s">
        <v>37</v>
      </c>
      <c r="Y1526" s="78" t="s">
        <v>38</v>
      </c>
      <c r="Z1526" s="72"/>
      <c r="AA1526" s="77">
        <v>915</v>
      </c>
      <c r="AB1526" s="76" t="s">
        <v>35</v>
      </c>
      <c r="AC1526" s="77" t="s">
        <v>36</v>
      </c>
      <c r="AD1526" s="77" t="s">
        <v>36</v>
      </c>
      <c r="AE1526" s="77">
        <v>27</v>
      </c>
      <c r="AF1526" s="78" t="s">
        <v>150</v>
      </c>
      <c r="AG1526" s="72"/>
      <c r="AH1526" s="77" t="s">
        <v>69</v>
      </c>
      <c r="AI1526" s="76" t="s">
        <v>52</v>
      </c>
      <c r="AJ1526" s="76" t="s">
        <v>36</v>
      </c>
      <c r="AK1526" t="str">
        <f>_xlfn.CONCAT(PlayerList[[#This Row],[First Name]]," ",PlayerList[[#This Row],[Surname]])</f>
        <v>Alex Lai</v>
      </c>
      <c r="AM1526" s="71">
        <f>PlayerList[[#This Row],[Code]]*1</f>
        <v>18226</v>
      </c>
      <c r="AN1526" s="71" t="str">
        <f>VLOOKUP(PlayerList[[#This Row],[NZCF ID]],$AP$2:$AQ$3850,2,FALSE)</f>
        <v>M</v>
      </c>
      <c r="AP1526" s="71">
        <v>22911</v>
      </c>
      <c r="AQ1526" s="71" t="s">
        <v>29</v>
      </c>
    </row>
    <row r="1527" spans="13:43" x14ac:dyDescent="0.3">
      <c r="M1527" s="75">
        <v>18271</v>
      </c>
      <c r="N1527" s="72" t="s">
        <v>1998</v>
      </c>
      <c r="O1527" s="72" t="s">
        <v>1999</v>
      </c>
      <c r="P1527" s="73" t="s">
        <v>33</v>
      </c>
      <c r="Q1527" s="74">
        <v>2000</v>
      </c>
      <c r="R1527" s="73" t="s">
        <v>35</v>
      </c>
      <c r="S1527" s="72"/>
      <c r="T1527" s="77">
        <v>1197</v>
      </c>
      <c r="U1527" s="76" t="s">
        <v>50</v>
      </c>
      <c r="V1527" s="77" t="s">
        <v>36</v>
      </c>
      <c r="W1527" s="77" t="s">
        <v>36</v>
      </c>
      <c r="X1527" s="77">
        <v>5</v>
      </c>
      <c r="Y1527" s="78" t="s">
        <v>51</v>
      </c>
      <c r="Z1527" s="72"/>
      <c r="AA1527" s="77">
        <v>1225</v>
      </c>
      <c r="AB1527" s="76" t="s">
        <v>50</v>
      </c>
      <c r="AC1527" s="77" t="s">
        <v>36</v>
      </c>
      <c r="AD1527" s="77" t="s">
        <v>36</v>
      </c>
      <c r="AE1527" s="77">
        <v>6</v>
      </c>
      <c r="AF1527" s="78" t="s">
        <v>68</v>
      </c>
      <c r="AG1527" s="72"/>
      <c r="AH1527" s="77">
        <v>4318080</v>
      </c>
      <c r="AI1527" s="76" t="s">
        <v>52</v>
      </c>
      <c r="AJ1527" s="76" t="s">
        <v>36</v>
      </c>
      <c r="AK1527" t="str">
        <f>_xlfn.CONCAT(PlayerList[[#This Row],[First Name]]," ",PlayerList[[#This Row],[Surname]])</f>
        <v>Arthur Kuanyu Lai</v>
      </c>
      <c r="AM1527" s="71">
        <f>PlayerList[[#This Row],[Code]]*1</f>
        <v>18271</v>
      </c>
      <c r="AN1527" s="71" t="str">
        <f>VLOOKUP(PlayerList[[#This Row],[NZCF ID]],$AP$2:$AQ$3850,2,FALSE)</f>
        <v>M</v>
      </c>
      <c r="AP1527" s="71">
        <v>18226</v>
      </c>
      <c r="AQ1527" s="71" t="s">
        <v>29</v>
      </c>
    </row>
    <row r="1528" spans="13:43" x14ac:dyDescent="0.3">
      <c r="M1528" s="75">
        <v>19360</v>
      </c>
      <c r="N1528" s="72" t="s">
        <v>1998</v>
      </c>
      <c r="O1528" s="72" t="s">
        <v>739</v>
      </c>
      <c r="P1528" s="73" t="s">
        <v>354</v>
      </c>
      <c r="Q1528" s="74">
        <v>2008</v>
      </c>
      <c r="R1528" s="73" t="s">
        <v>135</v>
      </c>
      <c r="S1528" s="72"/>
      <c r="T1528" s="77">
        <v>1433</v>
      </c>
      <c r="U1528" s="76" t="s">
        <v>35</v>
      </c>
      <c r="V1528" s="77" t="s">
        <v>36</v>
      </c>
      <c r="W1528" s="77" t="s">
        <v>36</v>
      </c>
      <c r="X1528" s="77">
        <v>45</v>
      </c>
      <c r="Y1528" s="78" t="s">
        <v>60</v>
      </c>
      <c r="Z1528" s="72"/>
      <c r="AA1528" s="77">
        <v>1244</v>
      </c>
      <c r="AB1528" s="76" t="s">
        <v>35</v>
      </c>
      <c r="AC1528" s="77" t="s">
        <v>36</v>
      </c>
      <c r="AD1528" s="77" t="s">
        <v>36</v>
      </c>
      <c r="AE1528" s="77">
        <v>30</v>
      </c>
      <c r="AF1528" s="78" t="s">
        <v>84</v>
      </c>
      <c r="AG1528" s="72"/>
      <c r="AH1528" s="77">
        <v>4328574</v>
      </c>
      <c r="AI1528" s="76" t="s">
        <v>52</v>
      </c>
      <c r="AJ1528" s="76" t="s">
        <v>36</v>
      </c>
      <c r="AK1528" t="str">
        <f>_xlfn.CONCAT(PlayerList[[#This Row],[First Name]]," ",PlayerList[[#This Row],[Surname]])</f>
        <v>David Lai</v>
      </c>
      <c r="AM1528" s="71">
        <f>PlayerList[[#This Row],[Code]]*1</f>
        <v>19360</v>
      </c>
      <c r="AN1528" s="71" t="str">
        <f>VLOOKUP(PlayerList[[#This Row],[NZCF ID]],$AP$2:$AQ$3850,2,FALSE)</f>
        <v>M</v>
      </c>
      <c r="AP1528" s="71">
        <v>18271</v>
      </c>
      <c r="AQ1528" s="71" t="s">
        <v>29</v>
      </c>
    </row>
    <row r="1529" spans="13:43" x14ac:dyDescent="0.3">
      <c r="M1529" s="75">
        <v>22926</v>
      </c>
      <c r="N1529" s="72" t="s">
        <v>4340</v>
      </c>
      <c r="O1529" s="72" t="s">
        <v>1052</v>
      </c>
      <c r="P1529" s="73" t="s">
        <v>33</v>
      </c>
      <c r="Q1529" s="74">
        <v>2016</v>
      </c>
      <c r="R1529" s="73" t="s">
        <v>135</v>
      </c>
      <c r="S1529" s="72"/>
      <c r="T1529" s="77" t="s">
        <v>34</v>
      </c>
      <c r="U1529" s="76" t="s">
        <v>35</v>
      </c>
      <c r="V1529" s="77" t="s">
        <v>36</v>
      </c>
      <c r="W1529" s="77" t="s">
        <v>36</v>
      </c>
      <c r="X1529" s="77" t="s">
        <v>37</v>
      </c>
      <c r="Y1529" s="78" t="s">
        <v>38</v>
      </c>
      <c r="Z1529" s="72"/>
      <c r="AA1529" s="77">
        <v>785</v>
      </c>
      <c r="AB1529" s="76" t="s">
        <v>50</v>
      </c>
      <c r="AC1529" s="77">
        <v>1</v>
      </c>
      <c r="AD1529" s="77">
        <v>6</v>
      </c>
      <c r="AE1529" s="77">
        <v>6</v>
      </c>
      <c r="AF1529" s="78" t="s">
        <v>4167</v>
      </c>
      <c r="AG1529" s="72"/>
      <c r="AH1529" s="77">
        <v>4333403</v>
      </c>
      <c r="AI1529" s="76" t="s">
        <v>52</v>
      </c>
      <c r="AJ1529" s="76" t="s">
        <v>36</v>
      </c>
      <c r="AK1529" t="str">
        <f>_xlfn.CONCAT(PlayerList[[#This Row],[First Name]]," ",PlayerList[[#This Row],[Surname]])</f>
        <v>Austin Laijo</v>
      </c>
      <c r="AM1529" s="71">
        <f>PlayerList[[#This Row],[Code]]*1</f>
        <v>22926</v>
      </c>
      <c r="AN1529" s="71" t="str">
        <f>VLOOKUP(PlayerList[[#This Row],[NZCF ID]],$AP$2:$AQ$3850,2,FALSE)</f>
        <v>M</v>
      </c>
      <c r="AP1529" s="71">
        <v>19360</v>
      </c>
      <c r="AQ1529" s="71" t="s">
        <v>29</v>
      </c>
    </row>
    <row r="1530" spans="13:43" x14ac:dyDescent="0.3">
      <c r="M1530" s="75">
        <v>20798</v>
      </c>
      <c r="N1530" s="72" t="s">
        <v>2000</v>
      </c>
      <c r="O1530" s="72" t="s">
        <v>555</v>
      </c>
      <c r="P1530" s="73" t="s">
        <v>161</v>
      </c>
      <c r="Q1530" s="74">
        <v>2013</v>
      </c>
      <c r="R1530" s="73" t="s">
        <v>135</v>
      </c>
      <c r="S1530" s="72"/>
      <c r="T1530" s="77">
        <v>989</v>
      </c>
      <c r="U1530" s="76" t="s">
        <v>50</v>
      </c>
      <c r="V1530" s="77" t="s">
        <v>36</v>
      </c>
      <c r="W1530" s="77" t="s">
        <v>36</v>
      </c>
      <c r="X1530" s="77">
        <v>5</v>
      </c>
      <c r="Y1530" s="78" t="s">
        <v>84</v>
      </c>
      <c r="Z1530" s="72"/>
      <c r="AA1530" s="77">
        <v>1379</v>
      </c>
      <c r="AB1530" s="76" t="s">
        <v>35</v>
      </c>
      <c r="AC1530" s="77" t="s">
        <v>36</v>
      </c>
      <c r="AD1530" s="77" t="s">
        <v>36</v>
      </c>
      <c r="AE1530" s="77">
        <v>35</v>
      </c>
      <c r="AF1530" s="78" t="s">
        <v>84</v>
      </c>
      <c r="AG1530" s="72"/>
      <c r="AH1530" s="77" t="s">
        <v>69</v>
      </c>
      <c r="AI1530" s="76" t="s">
        <v>52</v>
      </c>
      <c r="AJ1530" s="76" t="s">
        <v>36</v>
      </c>
      <c r="AK1530" t="str">
        <f>_xlfn.CONCAT(PlayerList[[#This Row],[First Name]]," ",PlayerList[[#This Row],[Surname]])</f>
        <v>Archie Laing</v>
      </c>
      <c r="AM1530" s="71">
        <f>PlayerList[[#This Row],[Code]]*1</f>
        <v>20798</v>
      </c>
      <c r="AN1530" s="71" t="str">
        <f>VLOOKUP(PlayerList[[#This Row],[NZCF ID]],$AP$2:$AQ$3850,2,FALSE)</f>
        <v>M</v>
      </c>
      <c r="AP1530" s="71">
        <v>22926</v>
      </c>
      <c r="AQ1530" s="71" t="s">
        <v>29</v>
      </c>
    </row>
    <row r="1531" spans="13:43" x14ac:dyDescent="0.3">
      <c r="M1531" s="75">
        <v>17560</v>
      </c>
      <c r="N1531" s="72" t="s">
        <v>2001</v>
      </c>
      <c r="O1531" s="72" t="s">
        <v>853</v>
      </c>
      <c r="P1531" s="73" t="s">
        <v>83</v>
      </c>
      <c r="Q1531" s="74" t="s">
        <v>37</v>
      </c>
      <c r="R1531" s="73" t="s">
        <v>35</v>
      </c>
      <c r="S1531" s="72"/>
      <c r="T1531" s="77">
        <v>1453</v>
      </c>
      <c r="U1531" s="76" t="s">
        <v>50</v>
      </c>
      <c r="V1531" s="77" t="s">
        <v>36</v>
      </c>
      <c r="W1531" s="77" t="s">
        <v>36</v>
      </c>
      <c r="X1531" s="77">
        <v>9</v>
      </c>
      <c r="Y1531" s="78" t="s">
        <v>209</v>
      </c>
      <c r="Z1531" s="72"/>
      <c r="AA1531" s="77" t="s">
        <v>37</v>
      </c>
      <c r="AB1531" s="76" t="s">
        <v>35</v>
      </c>
      <c r="AC1531" s="77" t="s">
        <v>36</v>
      </c>
      <c r="AD1531" s="77" t="s">
        <v>36</v>
      </c>
      <c r="AE1531" s="77" t="s">
        <v>37</v>
      </c>
      <c r="AF1531" s="78" t="s">
        <v>38</v>
      </c>
      <c r="AG1531" s="72"/>
      <c r="AH1531" s="77" t="s">
        <v>69</v>
      </c>
      <c r="AI1531" s="76" t="s">
        <v>52</v>
      </c>
      <c r="AJ1531" s="76" t="s">
        <v>36</v>
      </c>
      <c r="AK1531" t="str">
        <f>_xlfn.CONCAT(PlayerList[[#This Row],[First Name]]," ",PlayerList[[#This Row],[Surname]])</f>
        <v>Julian Laking</v>
      </c>
      <c r="AM1531" s="71">
        <f>PlayerList[[#This Row],[Code]]*1</f>
        <v>17560</v>
      </c>
      <c r="AN1531" s="71" t="str">
        <f>VLOOKUP(PlayerList[[#This Row],[NZCF ID]],$AP$2:$AQ$3850,2,FALSE)</f>
        <v>M</v>
      </c>
      <c r="AP1531" s="71">
        <v>20798</v>
      </c>
      <c r="AQ1531" s="71" t="s">
        <v>29</v>
      </c>
    </row>
    <row r="1532" spans="13:43" x14ac:dyDescent="0.3">
      <c r="M1532" s="75">
        <v>16712</v>
      </c>
      <c r="N1532" s="72" t="s">
        <v>2001</v>
      </c>
      <c r="O1532" s="72" t="s">
        <v>589</v>
      </c>
      <c r="P1532" s="73" t="s">
        <v>167</v>
      </c>
      <c r="Q1532" s="74">
        <v>1995</v>
      </c>
      <c r="R1532" s="73" t="s">
        <v>35</v>
      </c>
      <c r="S1532" s="72"/>
      <c r="T1532" s="77">
        <v>1788</v>
      </c>
      <c r="U1532" s="76" t="s">
        <v>35</v>
      </c>
      <c r="V1532" s="77" t="s">
        <v>36</v>
      </c>
      <c r="W1532" s="77" t="s">
        <v>36</v>
      </c>
      <c r="X1532" s="77">
        <v>76</v>
      </c>
      <c r="Y1532" s="78" t="s">
        <v>105</v>
      </c>
      <c r="Z1532" s="72"/>
      <c r="AA1532" s="77">
        <v>1600</v>
      </c>
      <c r="AB1532" s="76" t="s">
        <v>35</v>
      </c>
      <c r="AC1532" s="77" t="s">
        <v>36</v>
      </c>
      <c r="AD1532" s="77" t="s">
        <v>36</v>
      </c>
      <c r="AE1532" s="77">
        <v>26</v>
      </c>
      <c r="AF1532" s="78" t="s">
        <v>232</v>
      </c>
      <c r="AG1532" s="72"/>
      <c r="AH1532" s="77">
        <v>4311108</v>
      </c>
      <c r="AI1532" s="76" t="s">
        <v>52</v>
      </c>
      <c r="AJ1532" s="76" t="s">
        <v>36</v>
      </c>
      <c r="AK1532" t="str">
        <f>_xlfn.CONCAT(PlayerList[[#This Row],[First Name]]," ",PlayerList[[#This Row],[Surname]])</f>
        <v>Robert Laking</v>
      </c>
      <c r="AM1532" s="71">
        <f>PlayerList[[#This Row],[Code]]*1</f>
        <v>16712</v>
      </c>
      <c r="AN1532" s="71" t="str">
        <f>VLOOKUP(PlayerList[[#This Row],[NZCF ID]],$AP$2:$AQ$3850,2,FALSE)</f>
        <v>M</v>
      </c>
      <c r="AP1532" s="71">
        <v>17560</v>
      </c>
      <c r="AQ1532" s="71" t="s">
        <v>29</v>
      </c>
    </row>
    <row r="1533" spans="13:43" x14ac:dyDescent="0.3">
      <c r="M1533" s="75">
        <v>16166</v>
      </c>
      <c r="N1533" s="72" t="s">
        <v>4341</v>
      </c>
      <c r="O1533" s="72" t="s">
        <v>4342</v>
      </c>
      <c r="P1533" s="73" t="s">
        <v>33</v>
      </c>
      <c r="Q1533" s="74">
        <v>2004</v>
      </c>
      <c r="R1533" s="73" t="s">
        <v>35</v>
      </c>
      <c r="S1533" s="72"/>
      <c r="T1533" s="77">
        <v>1253</v>
      </c>
      <c r="U1533" s="76" t="s">
        <v>35</v>
      </c>
      <c r="V1533" s="77" t="s">
        <v>36</v>
      </c>
      <c r="W1533" s="77" t="s">
        <v>36</v>
      </c>
      <c r="X1533" s="77">
        <v>37</v>
      </c>
      <c r="Y1533" s="78" t="s">
        <v>2121</v>
      </c>
      <c r="Z1533" s="72"/>
      <c r="AA1533" s="77">
        <v>1303</v>
      </c>
      <c r="AB1533" s="76" t="s">
        <v>35</v>
      </c>
      <c r="AC1533" s="77" t="s">
        <v>36</v>
      </c>
      <c r="AD1533" s="77" t="s">
        <v>36</v>
      </c>
      <c r="AE1533" s="77">
        <v>181</v>
      </c>
      <c r="AF1533" s="78" t="s">
        <v>673</v>
      </c>
      <c r="AG1533" s="72"/>
      <c r="AH1533" s="77">
        <v>4307208</v>
      </c>
      <c r="AI1533" s="76" t="s">
        <v>52</v>
      </c>
      <c r="AJ1533" s="76" t="s">
        <v>36</v>
      </c>
      <c r="AK1533" t="str">
        <f>_xlfn.CONCAT(PlayerList[[#This Row],[First Name]]," ",PlayerList[[#This Row],[Surname]])</f>
        <v>Krystal Lal</v>
      </c>
      <c r="AM1533" s="71">
        <f>PlayerList[[#This Row],[Code]]*1</f>
        <v>16166</v>
      </c>
      <c r="AN1533" s="71" t="str">
        <f>VLOOKUP(PlayerList[[#This Row],[NZCF ID]],$AP$2:$AQ$3850,2,FALSE)</f>
        <v>F</v>
      </c>
      <c r="AP1533" s="71">
        <v>16712</v>
      </c>
      <c r="AQ1533" s="71" t="s">
        <v>29</v>
      </c>
    </row>
    <row r="1534" spans="13:43" x14ac:dyDescent="0.3">
      <c r="M1534" s="75">
        <v>20415</v>
      </c>
      <c r="N1534" s="72" t="s">
        <v>2002</v>
      </c>
      <c r="O1534" s="72" t="s">
        <v>146</v>
      </c>
      <c r="P1534" s="73" t="s">
        <v>33</v>
      </c>
      <c r="Q1534" s="74">
        <v>2006</v>
      </c>
      <c r="R1534" s="73" t="s">
        <v>135</v>
      </c>
      <c r="S1534" s="72"/>
      <c r="T1534" s="77" t="s">
        <v>34</v>
      </c>
      <c r="U1534" s="76" t="s">
        <v>35</v>
      </c>
      <c r="V1534" s="77" t="s">
        <v>36</v>
      </c>
      <c r="W1534" s="77" t="s">
        <v>36</v>
      </c>
      <c r="X1534" s="77" t="s">
        <v>37</v>
      </c>
      <c r="Y1534" s="78" t="s">
        <v>38</v>
      </c>
      <c r="Z1534" s="72"/>
      <c r="AA1534" s="77">
        <v>769</v>
      </c>
      <c r="AB1534" s="76" t="s">
        <v>50</v>
      </c>
      <c r="AC1534" s="77" t="s">
        <v>36</v>
      </c>
      <c r="AD1534" s="77" t="s">
        <v>36</v>
      </c>
      <c r="AE1534" s="77">
        <v>7</v>
      </c>
      <c r="AF1534" s="78" t="s">
        <v>150</v>
      </c>
      <c r="AG1534" s="72"/>
      <c r="AH1534" s="77" t="s">
        <v>69</v>
      </c>
      <c r="AI1534" s="76" t="s">
        <v>52</v>
      </c>
      <c r="AJ1534" s="76" t="s">
        <v>36</v>
      </c>
      <c r="AK1534" t="str">
        <f>_xlfn.CONCAT(PlayerList[[#This Row],[First Name]]," ",PlayerList[[#This Row],[Surname]])</f>
        <v>Kyle Lalas</v>
      </c>
      <c r="AM1534" s="71">
        <f>PlayerList[[#This Row],[Code]]*1</f>
        <v>20415</v>
      </c>
      <c r="AN1534" s="71" t="str">
        <f>VLOOKUP(PlayerList[[#This Row],[NZCF ID]],$AP$2:$AQ$3850,2,FALSE)</f>
        <v>M</v>
      </c>
      <c r="AP1534" s="71">
        <v>16166</v>
      </c>
      <c r="AQ1534" s="71" t="s">
        <v>45</v>
      </c>
    </row>
    <row r="1535" spans="13:43" x14ac:dyDescent="0.3">
      <c r="M1535" s="75">
        <v>15083</v>
      </c>
      <c r="N1535" s="72" t="s">
        <v>2003</v>
      </c>
      <c r="O1535" s="72" t="s">
        <v>1285</v>
      </c>
      <c r="P1535" s="73" t="s">
        <v>354</v>
      </c>
      <c r="Q1535" s="74">
        <v>1997</v>
      </c>
      <c r="R1535" s="73" t="s">
        <v>35</v>
      </c>
      <c r="S1535" s="72"/>
      <c r="T1535" s="77">
        <v>1750</v>
      </c>
      <c r="U1535" s="76" t="s">
        <v>35</v>
      </c>
      <c r="V1535" s="77" t="s">
        <v>36</v>
      </c>
      <c r="W1535" s="77" t="s">
        <v>36</v>
      </c>
      <c r="X1535" s="77">
        <v>163</v>
      </c>
      <c r="Y1535" s="78" t="s">
        <v>452</v>
      </c>
      <c r="Z1535" s="72"/>
      <c r="AA1535" s="77">
        <v>1671</v>
      </c>
      <c r="AB1535" s="76" t="s">
        <v>35</v>
      </c>
      <c r="AC1535" s="77" t="s">
        <v>36</v>
      </c>
      <c r="AD1535" s="77" t="s">
        <v>36</v>
      </c>
      <c r="AE1535" s="77">
        <v>144</v>
      </c>
      <c r="AF1535" s="78" t="s">
        <v>583</v>
      </c>
      <c r="AG1535" s="72"/>
      <c r="AH1535" s="77">
        <v>4304489</v>
      </c>
      <c r="AI1535" s="76" t="s">
        <v>52</v>
      </c>
      <c r="AJ1535" s="76" t="s">
        <v>36</v>
      </c>
      <c r="AK1535" t="str">
        <f>_xlfn.CONCAT(PlayerList[[#This Row],[First Name]]," ",PlayerList[[#This Row],[Surname]])</f>
        <v>Byron Lam</v>
      </c>
      <c r="AM1535" s="71">
        <f>PlayerList[[#This Row],[Code]]*1</f>
        <v>15083</v>
      </c>
      <c r="AN1535" s="71" t="str">
        <f>VLOOKUP(PlayerList[[#This Row],[NZCF ID]],$AP$2:$AQ$3850,2,FALSE)</f>
        <v>M</v>
      </c>
      <c r="AP1535" s="71">
        <v>20415</v>
      </c>
      <c r="AQ1535" s="71" t="s">
        <v>29</v>
      </c>
    </row>
    <row r="1536" spans="13:43" x14ac:dyDescent="0.3">
      <c r="M1536" s="75">
        <v>19108</v>
      </c>
      <c r="N1536" s="72" t="s">
        <v>2003</v>
      </c>
      <c r="O1536" s="72" t="s">
        <v>141</v>
      </c>
      <c r="P1536" s="73" t="s">
        <v>258</v>
      </c>
      <c r="Q1536" s="74">
        <v>2013</v>
      </c>
      <c r="R1536" s="73" t="s">
        <v>135</v>
      </c>
      <c r="S1536" s="72"/>
      <c r="T1536" s="77">
        <v>613</v>
      </c>
      <c r="U1536" s="76" t="s">
        <v>50</v>
      </c>
      <c r="V1536" s="77" t="s">
        <v>36</v>
      </c>
      <c r="W1536" s="77" t="s">
        <v>36</v>
      </c>
      <c r="X1536" s="77">
        <v>6</v>
      </c>
      <c r="Y1536" s="78" t="s">
        <v>154</v>
      </c>
      <c r="Z1536" s="72"/>
      <c r="AA1536" s="77">
        <v>586</v>
      </c>
      <c r="AB1536" s="76" t="s">
        <v>35</v>
      </c>
      <c r="AC1536" s="77" t="s">
        <v>36</v>
      </c>
      <c r="AD1536" s="77" t="s">
        <v>36</v>
      </c>
      <c r="AE1536" s="77">
        <v>24</v>
      </c>
      <c r="AF1536" s="78" t="s">
        <v>75</v>
      </c>
      <c r="AG1536" s="72"/>
      <c r="AH1536" s="77">
        <v>4322312</v>
      </c>
      <c r="AI1536" s="76" t="s">
        <v>52</v>
      </c>
      <c r="AJ1536" s="76" t="s">
        <v>36</v>
      </c>
      <c r="AK1536" t="str">
        <f>_xlfn.CONCAT(PlayerList[[#This Row],[First Name]]," ",PlayerList[[#This Row],[Surname]])</f>
        <v>Michael Lam</v>
      </c>
      <c r="AM1536" s="71">
        <f>PlayerList[[#This Row],[Code]]*1</f>
        <v>19108</v>
      </c>
      <c r="AN1536" s="71" t="str">
        <f>VLOOKUP(PlayerList[[#This Row],[NZCF ID]],$AP$2:$AQ$3850,2,FALSE)</f>
        <v>M</v>
      </c>
      <c r="AP1536" s="71">
        <v>15083</v>
      </c>
      <c r="AQ1536" s="71" t="s">
        <v>29</v>
      </c>
    </row>
    <row r="1537" spans="13:43" x14ac:dyDescent="0.3">
      <c r="M1537" s="75">
        <v>12559</v>
      </c>
      <c r="N1537" s="72" t="s">
        <v>2004</v>
      </c>
      <c r="O1537" s="72" t="s">
        <v>705</v>
      </c>
      <c r="P1537" s="73" t="s">
        <v>115</v>
      </c>
      <c r="Q1537" s="74" t="s">
        <v>37</v>
      </c>
      <c r="R1537" s="73" t="s">
        <v>35</v>
      </c>
      <c r="S1537" s="72"/>
      <c r="T1537" s="77">
        <v>1825</v>
      </c>
      <c r="U1537" s="76" t="s">
        <v>35</v>
      </c>
      <c r="V1537" s="77" t="s">
        <v>36</v>
      </c>
      <c r="W1537" s="77" t="s">
        <v>36</v>
      </c>
      <c r="X1537" s="77">
        <v>92</v>
      </c>
      <c r="Y1537" s="78" t="s">
        <v>1194</v>
      </c>
      <c r="Z1537" s="72"/>
      <c r="AA1537" s="77">
        <v>1787</v>
      </c>
      <c r="AB1537" s="76" t="s">
        <v>35</v>
      </c>
      <c r="AC1537" s="77" t="s">
        <v>36</v>
      </c>
      <c r="AD1537" s="77" t="s">
        <v>36</v>
      </c>
      <c r="AE1537" s="77">
        <v>103</v>
      </c>
      <c r="AF1537" s="78" t="s">
        <v>232</v>
      </c>
      <c r="AG1537" s="72"/>
      <c r="AH1537" s="77">
        <v>4300521</v>
      </c>
      <c r="AI1537" s="76" t="s">
        <v>52</v>
      </c>
      <c r="AJ1537" s="76" t="s">
        <v>36</v>
      </c>
      <c r="AK1537" t="str">
        <f>_xlfn.CONCAT(PlayerList[[#This Row],[First Name]]," ",PlayerList[[#This Row],[Surname]])</f>
        <v>Luke Lambert</v>
      </c>
      <c r="AM1537" s="71">
        <f>PlayerList[[#This Row],[Code]]*1</f>
        <v>12559</v>
      </c>
      <c r="AN1537" s="71" t="str">
        <f>VLOOKUP(PlayerList[[#This Row],[NZCF ID]],$AP$2:$AQ$3850,2,FALSE)</f>
        <v>M</v>
      </c>
      <c r="AP1537" s="71">
        <v>19108</v>
      </c>
      <c r="AQ1537" s="71" t="s">
        <v>29</v>
      </c>
    </row>
    <row r="1538" spans="13:43" x14ac:dyDescent="0.3">
      <c r="M1538" s="75">
        <v>17884</v>
      </c>
      <c r="N1538" s="72" t="s">
        <v>2005</v>
      </c>
      <c r="O1538" s="72" t="s">
        <v>2006</v>
      </c>
      <c r="P1538" s="73" t="s">
        <v>83</v>
      </c>
      <c r="Q1538" s="74">
        <v>1994</v>
      </c>
      <c r="R1538" s="73" t="s">
        <v>35</v>
      </c>
      <c r="S1538" s="72"/>
      <c r="T1538" s="77">
        <v>1086</v>
      </c>
      <c r="U1538" s="76" t="s">
        <v>50</v>
      </c>
      <c r="V1538" s="77" t="s">
        <v>36</v>
      </c>
      <c r="W1538" s="77" t="s">
        <v>36</v>
      </c>
      <c r="X1538" s="77">
        <v>6</v>
      </c>
      <c r="Y1538" s="78" t="s">
        <v>105</v>
      </c>
      <c r="Z1538" s="72"/>
      <c r="AA1538" s="77">
        <v>1218</v>
      </c>
      <c r="AB1538" s="76" t="s">
        <v>50</v>
      </c>
      <c r="AC1538" s="77" t="s">
        <v>36</v>
      </c>
      <c r="AD1538" s="77" t="s">
        <v>36</v>
      </c>
      <c r="AE1538" s="77">
        <v>8</v>
      </c>
      <c r="AF1538" s="78" t="s">
        <v>90</v>
      </c>
      <c r="AG1538" s="72"/>
      <c r="AH1538" s="77" t="s">
        <v>69</v>
      </c>
      <c r="AI1538" s="76" t="s">
        <v>52</v>
      </c>
      <c r="AJ1538" s="76" t="s">
        <v>36</v>
      </c>
      <c r="AK1538" t="str">
        <f>_xlfn.CONCAT(PlayerList[[#This Row],[First Name]]," ",PlayerList[[#This Row],[Surname]])</f>
        <v>Petra Lamborn</v>
      </c>
      <c r="AM1538" s="71">
        <f>PlayerList[[#This Row],[Code]]*1</f>
        <v>17884</v>
      </c>
      <c r="AN1538" s="71" t="str">
        <f>VLOOKUP(PlayerList[[#This Row],[NZCF ID]],$AP$2:$AQ$3850,2,FALSE)</f>
        <v>F</v>
      </c>
      <c r="AP1538" s="71">
        <v>12559</v>
      </c>
      <c r="AQ1538" s="71" t="s">
        <v>29</v>
      </c>
    </row>
    <row r="1539" spans="13:43" x14ac:dyDescent="0.3">
      <c r="M1539" s="75">
        <v>10903</v>
      </c>
      <c r="N1539" s="72" t="s">
        <v>2007</v>
      </c>
      <c r="O1539" s="72" t="s">
        <v>2008</v>
      </c>
      <c r="P1539" s="73" t="s">
        <v>115</v>
      </c>
      <c r="Q1539" s="74">
        <v>1953</v>
      </c>
      <c r="R1539" s="73" t="s">
        <v>119</v>
      </c>
      <c r="S1539" s="72"/>
      <c r="T1539" s="77">
        <v>1731</v>
      </c>
      <c r="U1539" s="76" t="s">
        <v>35</v>
      </c>
      <c r="V1539" s="77" t="s">
        <v>36</v>
      </c>
      <c r="W1539" s="77" t="s">
        <v>36</v>
      </c>
      <c r="X1539" s="77">
        <v>87</v>
      </c>
      <c r="Y1539" s="78" t="s">
        <v>75</v>
      </c>
      <c r="Z1539" s="72"/>
      <c r="AA1539" s="77">
        <v>1675</v>
      </c>
      <c r="AB1539" s="76" t="s">
        <v>35</v>
      </c>
      <c r="AC1539" s="77" t="s">
        <v>36</v>
      </c>
      <c r="AD1539" s="77" t="s">
        <v>36</v>
      </c>
      <c r="AE1539" s="77">
        <v>86</v>
      </c>
      <c r="AF1539" s="78" t="s">
        <v>169</v>
      </c>
      <c r="AG1539" s="72"/>
      <c r="AH1539" s="77" t="s">
        <v>69</v>
      </c>
      <c r="AI1539" s="76" t="s">
        <v>52</v>
      </c>
      <c r="AJ1539" s="76" t="s">
        <v>36</v>
      </c>
      <c r="AK1539" t="str">
        <f>_xlfn.CONCAT(PlayerList[[#This Row],[First Name]]," ",PlayerList[[#This Row],[Surname]])</f>
        <v>Geoffrey J Lambourne</v>
      </c>
      <c r="AM1539" s="71">
        <f>PlayerList[[#This Row],[Code]]*1</f>
        <v>10903</v>
      </c>
      <c r="AN1539" s="71" t="str">
        <f>VLOOKUP(PlayerList[[#This Row],[NZCF ID]],$AP$2:$AQ$3850,2,FALSE)</f>
        <v>M</v>
      </c>
      <c r="AP1539" s="71">
        <v>17884</v>
      </c>
      <c r="AQ1539" s="71" t="s">
        <v>45</v>
      </c>
    </row>
    <row r="1540" spans="13:43" x14ac:dyDescent="0.3">
      <c r="M1540" s="75">
        <v>15856</v>
      </c>
      <c r="N1540" s="72" t="s">
        <v>4343</v>
      </c>
      <c r="O1540" s="72" t="s">
        <v>2399</v>
      </c>
      <c r="P1540" s="73" t="s">
        <v>83</v>
      </c>
      <c r="Q1540" s="74">
        <v>1995</v>
      </c>
      <c r="R1540" s="73" t="s">
        <v>35</v>
      </c>
      <c r="S1540" s="72"/>
      <c r="T1540" s="77">
        <v>1563</v>
      </c>
      <c r="U1540" s="76" t="s">
        <v>35</v>
      </c>
      <c r="V1540" s="77" t="s">
        <v>36</v>
      </c>
      <c r="W1540" s="77" t="s">
        <v>36</v>
      </c>
      <c r="X1540" s="77">
        <v>39</v>
      </c>
      <c r="Y1540" s="78" t="s">
        <v>583</v>
      </c>
      <c r="Z1540" s="72"/>
      <c r="AA1540" s="77" t="s">
        <v>37</v>
      </c>
      <c r="AB1540" s="76" t="s">
        <v>35</v>
      </c>
      <c r="AC1540" s="77" t="s">
        <v>36</v>
      </c>
      <c r="AD1540" s="77" t="s">
        <v>36</v>
      </c>
      <c r="AE1540" s="77" t="s">
        <v>37</v>
      </c>
      <c r="AF1540" s="78" t="s">
        <v>38</v>
      </c>
      <c r="AG1540" s="72"/>
      <c r="AH1540" s="77">
        <v>4305558</v>
      </c>
      <c r="AI1540" s="76" t="s">
        <v>52</v>
      </c>
      <c r="AJ1540" s="76" t="s">
        <v>36</v>
      </c>
      <c r="AK1540" t="str">
        <f>_xlfn.CONCAT(PlayerList[[#This Row],[First Name]]," ",PlayerList[[#This Row],[Surname]])</f>
        <v>Troy Lamerton</v>
      </c>
      <c r="AM1540" s="71">
        <f>PlayerList[[#This Row],[Code]]*1</f>
        <v>15856</v>
      </c>
      <c r="AN1540" s="71" t="str">
        <f>VLOOKUP(PlayerList[[#This Row],[NZCF ID]],$AP$2:$AQ$3850,2,FALSE)</f>
        <v>M</v>
      </c>
      <c r="AP1540" s="71">
        <v>10903</v>
      </c>
      <c r="AQ1540" s="71" t="s">
        <v>29</v>
      </c>
    </row>
    <row r="1541" spans="13:43" x14ac:dyDescent="0.3">
      <c r="M1541" s="75">
        <v>11045</v>
      </c>
      <c r="N1541" s="72" t="s">
        <v>2009</v>
      </c>
      <c r="O1541" s="72" t="s">
        <v>2010</v>
      </c>
      <c r="P1541" s="73" t="s">
        <v>115</v>
      </c>
      <c r="Q1541" s="74">
        <v>1958</v>
      </c>
      <c r="R1541" s="73" t="s">
        <v>119</v>
      </c>
      <c r="S1541" s="72"/>
      <c r="T1541" s="77">
        <v>1937</v>
      </c>
      <c r="U1541" s="76" t="s">
        <v>35</v>
      </c>
      <c r="V1541" s="77">
        <v>1</v>
      </c>
      <c r="W1541" s="77">
        <v>6</v>
      </c>
      <c r="X1541" s="77">
        <v>127</v>
      </c>
      <c r="Y1541" s="78" t="s">
        <v>4167</v>
      </c>
      <c r="Z1541" s="72"/>
      <c r="AA1541" s="77">
        <v>1843</v>
      </c>
      <c r="AB1541" s="76" t="s">
        <v>35</v>
      </c>
      <c r="AC1541" s="77" t="s">
        <v>36</v>
      </c>
      <c r="AD1541" s="77" t="s">
        <v>36</v>
      </c>
      <c r="AE1541" s="77">
        <v>112</v>
      </c>
      <c r="AF1541" s="78" t="s">
        <v>84</v>
      </c>
      <c r="AG1541" s="72"/>
      <c r="AH1541" s="77">
        <v>4309626</v>
      </c>
      <c r="AI1541" s="76" t="s">
        <v>52</v>
      </c>
      <c r="AJ1541" s="76" t="s">
        <v>36</v>
      </c>
      <c r="AK1541" t="str">
        <f>_xlfn.CONCAT(PlayerList[[#This Row],[First Name]]," ",PlayerList[[#This Row],[Surname]])</f>
        <v>Iain Lamont</v>
      </c>
      <c r="AM1541" s="71">
        <f>PlayerList[[#This Row],[Code]]*1</f>
        <v>11045</v>
      </c>
      <c r="AN1541" s="71" t="str">
        <f>VLOOKUP(PlayerList[[#This Row],[NZCF ID]],$AP$2:$AQ$3850,2,FALSE)</f>
        <v>M</v>
      </c>
      <c r="AP1541" s="71">
        <v>15856</v>
      </c>
      <c r="AQ1541" s="71" t="s">
        <v>29</v>
      </c>
    </row>
    <row r="1542" spans="13:43" x14ac:dyDescent="0.3">
      <c r="M1542" s="75">
        <v>18875</v>
      </c>
      <c r="N1542" s="72" t="s">
        <v>2011</v>
      </c>
      <c r="O1542" s="72" t="s">
        <v>2012</v>
      </c>
      <c r="P1542" s="73" t="s">
        <v>33</v>
      </c>
      <c r="Q1542" s="74">
        <v>2014</v>
      </c>
      <c r="R1542" s="73" t="s">
        <v>135</v>
      </c>
      <c r="S1542" s="72"/>
      <c r="T1542" s="77" t="s">
        <v>34</v>
      </c>
      <c r="U1542" s="76" t="s">
        <v>35</v>
      </c>
      <c r="V1542" s="77" t="s">
        <v>36</v>
      </c>
      <c r="W1542" s="77" t="s">
        <v>36</v>
      </c>
      <c r="X1542" s="77" t="s">
        <v>37</v>
      </c>
      <c r="Y1542" s="78" t="s">
        <v>38</v>
      </c>
      <c r="Z1542" s="72"/>
      <c r="AA1542" s="77">
        <v>477</v>
      </c>
      <c r="AB1542" s="76" t="s">
        <v>50</v>
      </c>
      <c r="AC1542" s="77" t="s">
        <v>36</v>
      </c>
      <c r="AD1542" s="77" t="s">
        <v>36</v>
      </c>
      <c r="AE1542" s="77">
        <v>5</v>
      </c>
      <c r="AF1542" s="78" t="s">
        <v>173</v>
      </c>
      <c r="AG1542" s="72"/>
      <c r="AH1542" s="77" t="s">
        <v>69</v>
      </c>
      <c r="AI1542" s="76" t="s">
        <v>52</v>
      </c>
      <c r="AJ1542" s="76" t="s">
        <v>36</v>
      </c>
      <c r="AK1542" t="str">
        <f>_xlfn.CONCAT(PlayerList[[#This Row],[First Name]]," ",PlayerList[[#This Row],[Surname]])</f>
        <v>Alvan Lan</v>
      </c>
      <c r="AM1542" s="71">
        <f>PlayerList[[#This Row],[Code]]*1</f>
        <v>18875</v>
      </c>
      <c r="AN1542" s="71" t="str">
        <f>VLOOKUP(PlayerList[[#This Row],[NZCF ID]],$AP$2:$AQ$3850,2,FALSE)</f>
        <v>M</v>
      </c>
      <c r="AP1542" s="71">
        <v>11045</v>
      </c>
      <c r="AQ1542" s="71" t="s">
        <v>29</v>
      </c>
    </row>
    <row r="1543" spans="13:43" x14ac:dyDescent="0.3">
      <c r="M1543" s="75">
        <v>19011</v>
      </c>
      <c r="N1543" s="72" t="s">
        <v>2011</v>
      </c>
      <c r="O1543" s="72" t="s">
        <v>2013</v>
      </c>
      <c r="P1543" s="73" t="s">
        <v>33</v>
      </c>
      <c r="Q1543" s="74">
        <v>2013</v>
      </c>
      <c r="R1543" s="73" t="s">
        <v>135</v>
      </c>
      <c r="S1543" s="72"/>
      <c r="T1543" s="77">
        <v>773</v>
      </c>
      <c r="U1543" s="76" t="s">
        <v>50</v>
      </c>
      <c r="V1543" s="77" t="s">
        <v>36</v>
      </c>
      <c r="W1543" s="77" t="s">
        <v>36</v>
      </c>
      <c r="X1543" s="77">
        <v>5</v>
      </c>
      <c r="Y1543" s="78" t="s">
        <v>75</v>
      </c>
      <c r="Z1543" s="72"/>
      <c r="AA1543" s="77">
        <v>932</v>
      </c>
      <c r="AB1543" s="76" t="s">
        <v>35</v>
      </c>
      <c r="AC1543" s="77" t="s">
        <v>36</v>
      </c>
      <c r="AD1543" s="77" t="s">
        <v>36</v>
      </c>
      <c r="AE1543" s="77">
        <v>60</v>
      </c>
      <c r="AF1543" s="78" t="s">
        <v>39</v>
      </c>
      <c r="AG1543" s="72"/>
      <c r="AH1543" s="77">
        <v>4326148</v>
      </c>
      <c r="AI1543" s="76" t="s">
        <v>52</v>
      </c>
      <c r="AJ1543" s="76" t="s">
        <v>36</v>
      </c>
      <c r="AK1543" t="str">
        <f>_xlfn.CONCAT(PlayerList[[#This Row],[First Name]]," ",PlayerList[[#This Row],[Surname]])</f>
        <v>Yu Lan</v>
      </c>
      <c r="AM1543" s="71">
        <f>PlayerList[[#This Row],[Code]]*1</f>
        <v>19011</v>
      </c>
      <c r="AN1543" s="71" t="str">
        <f>VLOOKUP(PlayerList[[#This Row],[NZCF ID]],$AP$2:$AQ$3850,2,FALSE)</f>
        <v>M</v>
      </c>
      <c r="AP1543" s="71">
        <v>18875</v>
      </c>
      <c r="AQ1543" s="71" t="s">
        <v>29</v>
      </c>
    </row>
    <row r="1544" spans="13:43" x14ac:dyDescent="0.3">
      <c r="M1544" s="75">
        <v>19189</v>
      </c>
      <c r="N1544" s="72" t="s">
        <v>2011</v>
      </c>
      <c r="O1544" s="72" t="s">
        <v>2014</v>
      </c>
      <c r="P1544" s="73" t="s">
        <v>354</v>
      </c>
      <c r="Q1544" s="74">
        <v>2015</v>
      </c>
      <c r="R1544" s="73" t="s">
        <v>135</v>
      </c>
      <c r="S1544" s="72"/>
      <c r="T1544" s="77" t="s">
        <v>34</v>
      </c>
      <c r="U1544" s="76" t="s">
        <v>35</v>
      </c>
      <c r="V1544" s="77" t="s">
        <v>36</v>
      </c>
      <c r="W1544" s="77" t="s">
        <v>36</v>
      </c>
      <c r="X1544" s="77" t="s">
        <v>37</v>
      </c>
      <c r="Y1544" s="78" t="s">
        <v>38</v>
      </c>
      <c r="Z1544" s="72"/>
      <c r="AA1544" s="77">
        <v>768</v>
      </c>
      <c r="AB1544" s="76" t="s">
        <v>35</v>
      </c>
      <c r="AC1544" s="77" t="s">
        <v>36</v>
      </c>
      <c r="AD1544" s="77" t="s">
        <v>36</v>
      </c>
      <c r="AE1544" s="77">
        <v>49</v>
      </c>
      <c r="AF1544" s="78" t="s">
        <v>39</v>
      </c>
      <c r="AG1544" s="72"/>
      <c r="AH1544" s="77">
        <v>4329309</v>
      </c>
      <c r="AI1544" s="76" t="s">
        <v>52</v>
      </c>
      <c r="AJ1544" s="76" t="s">
        <v>36</v>
      </c>
      <c r="AK1544" t="str">
        <f>_xlfn.CONCAT(PlayerList[[#This Row],[First Name]]," ",PlayerList[[#This Row],[Surname]])</f>
        <v>Zhixing (Aiden) Lan</v>
      </c>
      <c r="AM1544" s="71">
        <f>PlayerList[[#This Row],[Code]]*1</f>
        <v>19189</v>
      </c>
      <c r="AN1544" s="71" t="str">
        <f>VLOOKUP(PlayerList[[#This Row],[NZCF ID]],$AP$2:$AQ$3850,2,FALSE)</f>
        <v>M</v>
      </c>
      <c r="AP1544" s="71">
        <v>19011</v>
      </c>
      <c r="AQ1544" s="71" t="s">
        <v>29</v>
      </c>
    </row>
    <row r="1545" spans="13:43" x14ac:dyDescent="0.3">
      <c r="M1545" s="75">
        <v>17529</v>
      </c>
      <c r="N1545" s="72" t="s">
        <v>2015</v>
      </c>
      <c r="O1545" s="72" t="s">
        <v>709</v>
      </c>
      <c r="P1545" s="73" t="s">
        <v>83</v>
      </c>
      <c r="Q1545" s="74">
        <v>1981</v>
      </c>
      <c r="R1545" s="73" t="s">
        <v>35</v>
      </c>
      <c r="S1545" s="72"/>
      <c r="T1545" s="77">
        <v>1418</v>
      </c>
      <c r="U1545" s="76" t="s">
        <v>50</v>
      </c>
      <c r="V1545" s="77" t="s">
        <v>36</v>
      </c>
      <c r="W1545" s="77" t="s">
        <v>36</v>
      </c>
      <c r="X1545" s="77">
        <v>8</v>
      </c>
      <c r="Y1545" s="78" t="s">
        <v>209</v>
      </c>
      <c r="Z1545" s="72"/>
      <c r="AA1545" s="77" t="s">
        <v>37</v>
      </c>
      <c r="AB1545" s="76" t="s">
        <v>35</v>
      </c>
      <c r="AC1545" s="77" t="s">
        <v>36</v>
      </c>
      <c r="AD1545" s="77" t="s">
        <v>36</v>
      </c>
      <c r="AE1545" s="77" t="s">
        <v>37</v>
      </c>
      <c r="AF1545" s="78" t="s">
        <v>38</v>
      </c>
      <c r="AG1545" s="72"/>
      <c r="AH1545" s="77" t="s">
        <v>69</v>
      </c>
      <c r="AI1545" s="76" t="s">
        <v>52</v>
      </c>
      <c r="AJ1545" s="76" t="s">
        <v>36</v>
      </c>
      <c r="AK1545" t="str">
        <f>_xlfn.CONCAT(PlayerList[[#This Row],[First Name]]," ",PlayerList[[#This Row],[Surname]])</f>
        <v>Abraham Lanaquera</v>
      </c>
      <c r="AM1545" s="71">
        <f>PlayerList[[#This Row],[Code]]*1</f>
        <v>17529</v>
      </c>
      <c r="AN1545" s="71" t="str">
        <f>VLOOKUP(PlayerList[[#This Row],[NZCF ID]],$AP$2:$AQ$3850,2,FALSE)</f>
        <v>M</v>
      </c>
      <c r="AP1545" s="71">
        <v>19189</v>
      </c>
      <c r="AQ1545" s="71" t="s">
        <v>29</v>
      </c>
    </row>
    <row r="1546" spans="13:43" x14ac:dyDescent="0.3">
      <c r="M1546" s="75">
        <v>22921</v>
      </c>
      <c r="N1546" s="72" t="s">
        <v>4344</v>
      </c>
      <c r="O1546" s="72" t="s">
        <v>4345</v>
      </c>
      <c r="P1546" s="73" t="s">
        <v>33</v>
      </c>
      <c r="Q1546" s="74">
        <v>1994</v>
      </c>
      <c r="R1546" s="73" t="s">
        <v>35</v>
      </c>
      <c r="S1546" s="72"/>
      <c r="T1546" s="77" t="s">
        <v>34</v>
      </c>
      <c r="U1546" s="76" t="s">
        <v>35</v>
      </c>
      <c r="V1546" s="77" t="s">
        <v>36</v>
      </c>
      <c r="W1546" s="77" t="s">
        <v>36</v>
      </c>
      <c r="X1546" s="77" t="s">
        <v>37</v>
      </c>
      <c r="Y1546" s="78" t="s">
        <v>38</v>
      </c>
      <c r="Z1546" s="72"/>
      <c r="AA1546" s="77">
        <v>951</v>
      </c>
      <c r="AB1546" s="76" t="s">
        <v>50</v>
      </c>
      <c r="AC1546" s="77">
        <v>1</v>
      </c>
      <c r="AD1546" s="77">
        <v>5</v>
      </c>
      <c r="AE1546" s="77">
        <v>5</v>
      </c>
      <c r="AF1546" s="78" t="s">
        <v>4167</v>
      </c>
      <c r="AG1546" s="72"/>
      <c r="AH1546" s="77">
        <v>4333128</v>
      </c>
      <c r="AI1546" s="76" t="s">
        <v>52</v>
      </c>
      <c r="AJ1546" s="76" t="s">
        <v>36</v>
      </c>
      <c r="AK1546" t="str">
        <f>_xlfn.CONCAT(PlayerList[[#This Row],[First Name]]," ",PlayerList[[#This Row],[Surname]])</f>
        <v>Maitane Landa</v>
      </c>
      <c r="AM1546" s="71">
        <f>PlayerList[[#This Row],[Code]]*1</f>
        <v>22921</v>
      </c>
      <c r="AN1546" s="71" t="str">
        <f>VLOOKUP(PlayerList[[#This Row],[NZCF ID]],$AP$2:$AQ$3850,2,FALSE)</f>
        <v>M</v>
      </c>
      <c r="AP1546" s="71">
        <v>17529</v>
      </c>
      <c r="AQ1546" s="71" t="s">
        <v>29</v>
      </c>
    </row>
    <row r="1547" spans="13:43" x14ac:dyDescent="0.3">
      <c r="M1547" s="75">
        <v>16217</v>
      </c>
      <c r="N1547" s="72" t="s">
        <v>4346</v>
      </c>
      <c r="O1547" s="72" t="s">
        <v>1154</v>
      </c>
      <c r="P1547" s="73" t="s">
        <v>83</v>
      </c>
      <c r="Q1547" s="74">
        <v>1972</v>
      </c>
      <c r="R1547" s="73" t="s">
        <v>124</v>
      </c>
      <c r="S1547" s="72"/>
      <c r="T1547" s="77">
        <v>1315</v>
      </c>
      <c r="U1547" s="76" t="s">
        <v>35</v>
      </c>
      <c r="V1547" s="77" t="s">
        <v>36</v>
      </c>
      <c r="W1547" s="77" t="s">
        <v>36</v>
      </c>
      <c r="X1547" s="77">
        <v>25</v>
      </c>
      <c r="Y1547" s="78" t="s">
        <v>1045</v>
      </c>
      <c r="Z1547" s="72"/>
      <c r="AA1547" s="77" t="s">
        <v>37</v>
      </c>
      <c r="AB1547" s="76" t="s">
        <v>35</v>
      </c>
      <c r="AC1547" s="77" t="s">
        <v>36</v>
      </c>
      <c r="AD1547" s="77" t="s">
        <v>36</v>
      </c>
      <c r="AE1547" s="77" t="s">
        <v>37</v>
      </c>
      <c r="AF1547" s="78" t="s">
        <v>38</v>
      </c>
      <c r="AG1547" s="72"/>
      <c r="AH1547" s="77" t="s">
        <v>69</v>
      </c>
      <c r="AI1547" s="76" t="s">
        <v>52</v>
      </c>
      <c r="AJ1547" s="76" t="s">
        <v>36</v>
      </c>
      <c r="AK1547" t="str">
        <f>_xlfn.CONCAT(PlayerList[[#This Row],[First Name]]," ",PlayerList[[#This Row],[Surname]])</f>
        <v>Marc Landrain</v>
      </c>
      <c r="AM1547" s="71">
        <f>PlayerList[[#This Row],[Code]]*1</f>
        <v>16217</v>
      </c>
      <c r="AN1547" s="71" t="str">
        <f>VLOOKUP(PlayerList[[#This Row],[NZCF ID]],$AP$2:$AQ$3850,2,FALSE)</f>
        <v>M</v>
      </c>
      <c r="AP1547" s="71">
        <v>22921</v>
      </c>
      <c r="AQ1547" s="71" t="s">
        <v>29</v>
      </c>
    </row>
    <row r="1548" spans="13:43" x14ac:dyDescent="0.3">
      <c r="M1548" s="75">
        <v>19575</v>
      </c>
      <c r="N1548" s="72" t="s">
        <v>2016</v>
      </c>
      <c r="O1548" s="72" t="s">
        <v>139</v>
      </c>
      <c r="P1548" s="73" t="s">
        <v>33</v>
      </c>
      <c r="Q1548" s="74">
        <v>2010</v>
      </c>
      <c r="R1548" s="73" t="s">
        <v>135</v>
      </c>
      <c r="S1548" s="72"/>
      <c r="T1548" s="77" t="s">
        <v>34</v>
      </c>
      <c r="U1548" s="76" t="s">
        <v>35</v>
      </c>
      <c r="V1548" s="77" t="s">
        <v>36</v>
      </c>
      <c r="W1548" s="77" t="s">
        <v>36</v>
      </c>
      <c r="X1548" s="77" t="s">
        <v>37</v>
      </c>
      <c r="Y1548" s="78" t="s">
        <v>38</v>
      </c>
      <c r="Z1548" s="72"/>
      <c r="AA1548" s="77">
        <v>651</v>
      </c>
      <c r="AB1548" s="76" t="s">
        <v>50</v>
      </c>
      <c r="AC1548" s="77" t="s">
        <v>36</v>
      </c>
      <c r="AD1548" s="77" t="s">
        <v>36</v>
      </c>
      <c r="AE1548" s="77">
        <v>6</v>
      </c>
      <c r="AF1548" s="78" t="s">
        <v>281</v>
      </c>
      <c r="AG1548" s="72"/>
      <c r="AH1548" s="77">
        <v>4324617</v>
      </c>
      <c r="AI1548" s="76" t="s">
        <v>52</v>
      </c>
      <c r="AJ1548" s="76" t="s">
        <v>36</v>
      </c>
      <c r="AK1548" t="str">
        <f>_xlfn.CONCAT(PlayerList[[#This Row],[First Name]]," ",PlayerList[[#This Row],[Surname]])</f>
        <v>James Landreth</v>
      </c>
      <c r="AM1548" s="71">
        <f>PlayerList[[#This Row],[Code]]*1</f>
        <v>19575</v>
      </c>
      <c r="AN1548" s="71" t="str">
        <f>VLOOKUP(PlayerList[[#This Row],[NZCF ID]],$AP$2:$AQ$3850,2,FALSE)</f>
        <v>M</v>
      </c>
      <c r="AP1548" s="71">
        <v>16217</v>
      </c>
      <c r="AQ1548" s="71" t="s">
        <v>29</v>
      </c>
    </row>
    <row r="1549" spans="13:43" x14ac:dyDescent="0.3">
      <c r="M1549" s="75">
        <v>16547</v>
      </c>
      <c r="N1549" s="72" t="s">
        <v>2017</v>
      </c>
      <c r="O1549" s="72" t="s">
        <v>396</v>
      </c>
      <c r="P1549" s="73" t="s">
        <v>161</v>
      </c>
      <c r="Q1549" s="74">
        <v>2005</v>
      </c>
      <c r="R1549" s="73" t="s">
        <v>135</v>
      </c>
      <c r="S1549" s="72"/>
      <c r="T1549" s="77">
        <v>1951</v>
      </c>
      <c r="U1549" s="76" t="s">
        <v>35</v>
      </c>
      <c r="V1549" s="77" t="s">
        <v>36</v>
      </c>
      <c r="W1549" s="77" t="s">
        <v>36</v>
      </c>
      <c r="X1549" s="77">
        <v>208</v>
      </c>
      <c r="Y1549" s="78" t="s">
        <v>84</v>
      </c>
      <c r="Z1549" s="72"/>
      <c r="AA1549" s="77">
        <v>1826</v>
      </c>
      <c r="AB1549" s="76" t="s">
        <v>35</v>
      </c>
      <c r="AC1549" s="77" t="s">
        <v>36</v>
      </c>
      <c r="AD1549" s="77" t="s">
        <v>36</v>
      </c>
      <c r="AE1549" s="77">
        <v>137</v>
      </c>
      <c r="AF1549" s="78" t="s">
        <v>39</v>
      </c>
      <c r="AG1549" s="72"/>
      <c r="AH1549" s="77">
        <v>4314557</v>
      </c>
      <c r="AI1549" s="76" t="s">
        <v>52</v>
      </c>
      <c r="AJ1549" s="76" t="s">
        <v>36</v>
      </c>
      <c r="AK1549" t="str">
        <f>_xlfn.CONCAT(PlayerList[[#This Row],[First Name]]," ",PlayerList[[#This Row],[Surname]])</f>
        <v>Joshua Langford</v>
      </c>
      <c r="AM1549" s="71">
        <f>PlayerList[[#This Row],[Code]]*1</f>
        <v>16547</v>
      </c>
      <c r="AN1549" s="71" t="str">
        <f>VLOOKUP(PlayerList[[#This Row],[NZCF ID]],$AP$2:$AQ$3850,2,FALSE)</f>
        <v>M</v>
      </c>
      <c r="AP1549" s="71">
        <v>19575</v>
      </c>
      <c r="AQ1549" s="71" t="s">
        <v>29</v>
      </c>
    </row>
    <row r="1550" spans="13:43" x14ac:dyDescent="0.3">
      <c r="M1550" s="75">
        <v>17941</v>
      </c>
      <c r="N1550" s="72" t="s">
        <v>2018</v>
      </c>
      <c r="O1550" s="72" t="s">
        <v>120</v>
      </c>
      <c r="P1550" s="73" t="s">
        <v>33</v>
      </c>
      <c r="Q1550" s="74">
        <v>2010</v>
      </c>
      <c r="R1550" s="73" t="s">
        <v>135</v>
      </c>
      <c r="S1550" s="72"/>
      <c r="T1550" s="77" t="s">
        <v>34</v>
      </c>
      <c r="U1550" s="76" t="s">
        <v>35</v>
      </c>
      <c r="V1550" s="77" t="s">
        <v>36</v>
      </c>
      <c r="W1550" s="77" t="s">
        <v>36</v>
      </c>
      <c r="X1550" s="77" t="s">
        <v>37</v>
      </c>
      <c r="Y1550" s="78" t="s">
        <v>38</v>
      </c>
      <c r="Z1550" s="72"/>
      <c r="AA1550" s="77">
        <v>649</v>
      </c>
      <c r="AB1550" s="76" t="s">
        <v>50</v>
      </c>
      <c r="AC1550" s="77" t="s">
        <v>36</v>
      </c>
      <c r="AD1550" s="77" t="s">
        <v>36</v>
      </c>
      <c r="AE1550" s="77">
        <v>6</v>
      </c>
      <c r="AF1550" s="78" t="s">
        <v>60</v>
      </c>
      <c r="AG1550" s="72"/>
      <c r="AH1550" s="77">
        <v>4315880</v>
      </c>
      <c r="AI1550" s="76" t="s">
        <v>52</v>
      </c>
      <c r="AJ1550" s="76" t="s">
        <v>36</v>
      </c>
      <c r="AK1550" t="str">
        <f>_xlfn.CONCAT(PlayerList[[#This Row],[First Name]]," ",PlayerList[[#This Row],[Surname]])</f>
        <v>Ryan Lapuste</v>
      </c>
      <c r="AM1550" s="71">
        <f>PlayerList[[#This Row],[Code]]*1</f>
        <v>17941</v>
      </c>
      <c r="AN1550" s="71" t="str">
        <f>VLOOKUP(PlayerList[[#This Row],[NZCF ID]],$AP$2:$AQ$3850,2,FALSE)</f>
        <v>M</v>
      </c>
      <c r="AP1550" s="71">
        <v>16547</v>
      </c>
      <c r="AQ1550" s="71" t="s">
        <v>29</v>
      </c>
    </row>
    <row r="1551" spans="13:43" x14ac:dyDescent="0.3">
      <c r="M1551" s="75">
        <v>20830</v>
      </c>
      <c r="N1551" s="72" t="s">
        <v>2019</v>
      </c>
      <c r="O1551" s="72" t="s">
        <v>2020</v>
      </c>
      <c r="P1551" s="73" t="s">
        <v>33</v>
      </c>
      <c r="Q1551" s="74">
        <v>1977</v>
      </c>
      <c r="R1551" s="73" t="s">
        <v>35</v>
      </c>
      <c r="S1551" s="72"/>
      <c r="T1551" s="77">
        <v>1528</v>
      </c>
      <c r="U1551" s="76" t="s">
        <v>50</v>
      </c>
      <c r="V1551" s="77" t="s">
        <v>36</v>
      </c>
      <c r="W1551" s="77" t="s">
        <v>36</v>
      </c>
      <c r="X1551" s="77">
        <v>17</v>
      </c>
      <c r="Y1551" s="78" t="s">
        <v>60</v>
      </c>
      <c r="Z1551" s="72"/>
      <c r="AA1551" s="77">
        <v>1464</v>
      </c>
      <c r="AB1551" s="76" t="s">
        <v>35</v>
      </c>
      <c r="AC1551" s="77">
        <v>3</v>
      </c>
      <c r="AD1551" s="77">
        <v>16</v>
      </c>
      <c r="AE1551" s="77">
        <v>34</v>
      </c>
      <c r="AF1551" s="78" t="s">
        <v>4167</v>
      </c>
      <c r="AG1551" s="72"/>
      <c r="AH1551" s="77">
        <v>5219582</v>
      </c>
      <c r="AI1551" s="76" t="s">
        <v>170</v>
      </c>
      <c r="AJ1551" s="76" t="s">
        <v>36</v>
      </c>
      <c r="AK1551" t="str">
        <f>_xlfn.CONCAT(PlayerList[[#This Row],[First Name]]," ",PlayerList[[#This Row],[Surname]])</f>
        <v>Manuelito Lara</v>
      </c>
      <c r="AM1551" s="71">
        <f>PlayerList[[#This Row],[Code]]*1</f>
        <v>20830</v>
      </c>
      <c r="AN1551" s="71" t="str">
        <f>VLOOKUP(PlayerList[[#This Row],[NZCF ID]],$AP$2:$AQ$3850,2,FALSE)</f>
        <v>M</v>
      </c>
      <c r="AP1551" s="71">
        <v>17941</v>
      </c>
      <c r="AQ1551" s="71" t="s">
        <v>29</v>
      </c>
    </row>
    <row r="1552" spans="13:43" x14ac:dyDescent="0.3">
      <c r="M1552" s="75">
        <v>21004</v>
      </c>
      <c r="N1552" s="72" t="s">
        <v>2021</v>
      </c>
      <c r="O1552" s="72" t="s">
        <v>508</v>
      </c>
      <c r="P1552" s="73" t="s">
        <v>33</v>
      </c>
      <c r="Q1552" s="74">
        <v>1980</v>
      </c>
      <c r="R1552" s="73" t="s">
        <v>35</v>
      </c>
      <c r="S1552" s="72"/>
      <c r="T1552" s="77" t="s">
        <v>34</v>
      </c>
      <c r="U1552" s="76" t="s">
        <v>35</v>
      </c>
      <c r="V1552" s="77" t="s">
        <v>36</v>
      </c>
      <c r="W1552" s="77" t="s">
        <v>36</v>
      </c>
      <c r="X1552" s="77" t="s">
        <v>37</v>
      </c>
      <c r="Y1552" s="78" t="s">
        <v>38</v>
      </c>
      <c r="Z1552" s="72"/>
      <c r="AA1552" s="77">
        <v>1249</v>
      </c>
      <c r="AB1552" s="76" t="s">
        <v>50</v>
      </c>
      <c r="AC1552" s="77" t="s">
        <v>36</v>
      </c>
      <c r="AD1552" s="77" t="s">
        <v>36</v>
      </c>
      <c r="AE1552" s="77">
        <v>5</v>
      </c>
      <c r="AF1552" s="78" t="s">
        <v>60</v>
      </c>
      <c r="AG1552" s="72"/>
      <c r="AH1552" s="77" t="s">
        <v>69</v>
      </c>
      <c r="AI1552" s="76" t="s">
        <v>52</v>
      </c>
      <c r="AJ1552" s="76" t="s">
        <v>36</v>
      </c>
      <c r="AK1552" t="str">
        <f>_xlfn.CONCAT(PlayerList[[#This Row],[First Name]]," ",PlayerList[[#This Row],[Surname]])</f>
        <v>Alex Lark</v>
      </c>
      <c r="AM1552" s="71">
        <f>PlayerList[[#This Row],[Code]]*1</f>
        <v>21004</v>
      </c>
      <c r="AN1552" s="71" t="str">
        <f>VLOOKUP(PlayerList[[#This Row],[NZCF ID]],$AP$2:$AQ$3850,2,FALSE)</f>
        <v>M</v>
      </c>
      <c r="AP1552" s="71">
        <v>20830</v>
      </c>
      <c r="AQ1552" s="71" t="s">
        <v>29</v>
      </c>
    </row>
    <row r="1553" spans="13:43" x14ac:dyDescent="0.3">
      <c r="M1553" s="75">
        <v>20376</v>
      </c>
      <c r="N1553" s="72" t="s">
        <v>2022</v>
      </c>
      <c r="O1553" s="72" t="s">
        <v>1793</v>
      </c>
      <c r="P1553" s="73" t="s">
        <v>161</v>
      </c>
      <c r="Q1553" s="74">
        <v>2013</v>
      </c>
      <c r="R1553" s="73" t="s">
        <v>135</v>
      </c>
      <c r="S1553" s="72"/>
      <c r="T1553" s="77" t="s">
        <v>34</v>
      </c>
      <c r="U1553" s="76" t="s">
        <v>35</v>
      </c>
      <c r="V1553" s="77" t="s">
        <v>36</v>
      </c>
      <c r="W1553" s="77" t="s">
        <v>36</v>
      </c>
      <c r="X1553" s="77" t="s">
        <v>37</v>
      </c>
      <c r="Y1553" s="78" t="s">
        <v>38</v>
      </c>
      <c r="Z1553" s="72"/>
      <c r="AA1553" s="77">
        <v>817</v>
      </c>
      <c r="AB1553" s="76" t="s">
        <v>50</v>
      </c>
      <c r="AC1553" s="77" t="s">
        <v>36</v>
      </c>
      <c r="AD1553" s="77" t="s">
        <v>36</v>
      </c>
      <c r="AE1553" s="77">
        <v>4</v>
      </c>
      <c r="AF1553" s="78" t="s">
        <v>150</v>
      </c>
      <c r="AG1553" s="72"/>
      <c r="AH1553" s="77" t="s">
        <v>69</v>
      </c>
      <c r="AI1553" s="76" t="s">
        <v>52</v>
      </c>
      <c r="AJ1553" s="76" t="s">
        <v>36</v>
      </c>
      <c r="AK1553" t="str">
        <f>_xlfn.CONCAT(PlayerList[[#This Row],[First Name]]," ",PlayerList[[#This Row],[Surname]])</f>
        <v>Alfie Lash</v>
      </c>
      <c r="AM1553" s="71">
        <f>PlayerList[[#This Row],[Code]]*1</f>
        <v>20376</v>
      </c>
      <c r="AN1553" s="71" t="str">
        <f>VLOOKUP(PlayerList[[#This Row],[NZCF ID]],$AP$2:$AQ$3850,2,FALSE)</f>
        <v>M</v>
      </c>
      <c r="AP1553" s="71">
        <v>21004</v>
      </c>
      <c r="AQ1553" s="71" t="s">
        <v>29</v>
      </c>
    </row>
    <row r="1554" spans="13:43" x14ac:dyDescent="0.3">
      <c r="M1554" s="75">
        <v>17651</v>
      </c>
      <c r="N1554" s="72" t="s">
        <v>2023</v>
      </c>
      <c r="O1554" s="72" t="s">
        <v>2024</v>
      </c>
      <c r="P1554" s="73" t="s">
        <v>33</v>
      </c>
      <c r="Q1554" s="74">
        <v>2004</v>
      </c>
      <c r="R1554" s="73" t="s">
        <v>35</v>
      </c>
      <c r="S1554" s="72"/>
      <c r="T1554" s="77" t="s">
        <v>34</v>
      </c>
      <c r="U1554" s="76" t="s">
        <v>35</v>
      </c>
      <c r="V1554" s="77" t="s">
        <v>36</v>
      </c>
      <c r="W1554" s="77" t="s">
        <v>36</v>
      </c>
      <c r="X1554" s="77" t="s">
        <v>37</v>
      </c>
      <c r="Y1554" s="78" t="s">
        <v>38</v>
      </c>
      <c r="Z1554" s="72"/>
      <c r="AA1554" s="77">
        <v>1090</v>
      </c>
      <c r="AB1554" s="76" t="s">
        <v>50</v>
      </c>
      <c r="AC1554" s="77" t="s">
        <v>36</v>
      </c>
      <c r="AD1554" s="77" t="s">
        <v>36</v>
      </c>
      <c r="AE1554" s="77">
        <v>10</v>
      </c>
      <c r="AF1554" s="78" t="s">
        <v>68</v>
      </c>
      <c r="AG1554" s="72"/>
      <c r="AH1554" s="77" t="s">
        <v>69</v>
      </c>
      <c r="AI1554" s="76" t="s">
        <v>52</v>
      </c>
      <c r="AJ1554" s="76" t="s">
        <v>36</v>
      </c>
      <c r="AK1554" t="str">
        <f>_xlfn.CONCAT(PlayerList[[#This Row],[First Name]]," ",PlayerList[[#This Row],[Surname]])</f>
        <v>Alison Latawan</v>
      </c>
      <c r="AM1554" s="71">
        <f>PlayerList[[#This Row],[Code]]*1</f>
        <v>17651</v>
      </c>
      <c r="AN1554" s="71" t="str">
        <f>VLOOKUP(PlayerList[[#This Row],[NZCF ID]],$AP$2:$AQ$3850,2,FALSE)</f>
        <v>F</v>
      </c>
      <c r="AP1554" s="71">
        <v>20376</v>
      </c>
      <c r="AQ1554" s="71" t="s">
        <v>29</v>
      </c>
    </row>
    <row r="1555" spans="13:43" x14ac:dyDescent="0.3">
      <c r="M1555" s="75">
        <v>17378</v>
      </c>
      <c r="N1555" s="72" t="s">
        <v>2025</v>
      </c>
      <c r="O1555" s="72" t="s">
        <v>2026</v>
      </c>
      <c r="P1555" s="73" t="s">
        <v>258</v>
      </c>
      <c r="Q1555" s="74">
        <v>2008</v>
      </c>
      <c r="R1555" s="73" t="s">
        <v>135</v>
      </c>
      <c r="S1555" s="72"/>
      <c r="T1555" s="77">
        <v>1580</v>
      </c>
      <c r="U1555" s="76" t="s">
        <v>35</v>
      </c>
      <c r="V1555" s="77" t="s">
        <v>36</v>
      </c>
      <c r="W1555" s="77" t="s">
        <v>36</v>
      </c>
      <c r="X1555" s="77">
        <v>63</v>
      </c>
      <c r="Y1555" s="78" t="s">
        <v>75</v>
      </c>
      <c r="Z1555" s="72"/>
      <c r="AA1555" s="77">
        <v>1635</v>
      </c>
      <c r="AB1555" s="76" t="s">
        <v>35</v>
      </c>
      <c r="AC1555" s="77" t="s">
        <v>36</v>
      </c>
      <c r="AD1555" s="77" t="s">
        <v>36</v>
      </c>
      <c r="AE1555" s="77">
        <v>131</v>
      </c>
      <c r="AF1555" s="78" t="s">
        <v>75</v>
      </c>
      <c r="AG1555" s="72"/>
      <c r="AH1555" s="77">
        <v>4314581</v>
      </c>
      <c r="AI1555" s="76" t="s">
        <v>52</v>
      </c>
      <c r="AJ1555" s="76" t="s">
        <v>36</v>
      </c>
      <c r="AK1555" t="str">
        <f>_xlfn.CONCAT(PlayerList[[#This Row],[First Name]]," ",PlayerList[[#This Row],[Surname]])</f>
        <v>Brillion Yan Jun Lau</v>
      </c>
      <c r="AM1555" s="71">
        <f>PlayerList[[#This Row],[Code]]*1</f>
        <v>17378</v>
      </c>
      <c r="AN1555" s="71" t="str">
        <f>VLOOKUP(PlayerList[[#This Row],[NZCF ID]],$AP$2:$AQ$3850,2,FALSE)</f>
        <v>M</v>
      </c>
      <c r="AP1555" s="71">
        <v>17651</v>
      </c>
      <c r="AQ1555" s="71" t="s">
        <v>45</v>
      </c>
    </row>
    <row r="1556" spans="13:43" x14ac:dyDescent="0.3">
      <c r="M1556" s="75">
        <v>15330</v>
      </c>
      <c r="N1556" s="72" t="s">
        <v>2025</v>
      </c>
      <c r="O1556" s="72" t="s">
        <v>197</v>
      </c>
      <c r="P1556" s="73" t="s">
        <v>115</v>
      </c>
      <c r="Q1556" s="74">
        <v>2002</v>
      </c>
      <c r="R1556" s="73" t="s">
        <v>35</v>
      </c>
      <c r="S1556" s="72"/>
      <c r="T1556" s="77">
        <v>1200</v>
      </c>
      <c r="U1556" s="76" t="s">
        <v>35</v>
      </c>
      <c r="V1556" s="77" t="s">
        <v>36</v>
      </c>
      <c r="W1556" s="77" t="s">
        <v>36</v>
      </c>
      <c r="X1556" s="77">
        <v>32</v>
      </c>
      <c r="Y1556" s="78" t="s">
        <v>4200</v>
      </c>
      <c r="Z1556" s="72"/>
      <c r="AA1556" s="77">
        <v>1287</v>
      </c>
      <c r="AB1556" s="76" t="s">
        <v>35</v>
      </c>
      <c r="AC1556" s="77" t="s">
        <v>36</v>
      </c>
      <c r="AD1556" s="77" t="s">
        <v>36</v>
      </c>
      <c r="AE1556" s="77">
        <v>67</v>
      </c>
      <c r="AF1556" s="78" t="s">
        <v>235</v>
      </c>
      <c r="AG1556" s="72"/>
      <c r="AH1556" s="77">
        <v>4307941</v>
      </c>
      <c r="AI1556" s="76" t="s">
        <v>52</v>
      </c>
      <c r="AJ1556" s="76" t="s">
        <v>36</v>
      </c>
      <c r="AK1556" t="str">
        <f>_xlfn.CONCAT(PlayerList[[#This Row],[First Name]]," ",PlayerList[[#This Row],[Surname]])</f>
        <v>Ethan Lau</v>
      </c>
      <c r="AM1556" s="71">
        <f>PlayerList[[#This Row],[Code]]*1</f>
        <v>15330</v>
      </c>
      <c r="AN1556" s="71" t="str">
        <f>VLOOKUP(PlayerList[[#This Row],[NZCF ID]],$AP$2:$AQ$3850,2,FALSE)</f>
        <v>M</v>
      </c>
      <c r="AP1556" s="71">
        <v>17378</v>
      </c>
      <c r="AQ1556" s="71" t="s">
        <v>29</v>
      </c>
    </row>
    <row r="1557" spans="13:43" x14ac:dyDescent="0.3">
      <c r="M1557" s="75">
        <v>17669</v>
      </c>
      <c r="N1557" s="72" t="s">
        <v>2025</v>
      </c>
      <c r="O1557" s="72" t="s">
        <v>2027</v>
      </c>
      <c r="P1557" s="73" t="s">
        <v>258</v>
      </c>
      <c r="Q1557" s="74">
        <v>2016</v>
      </c>
      <c r="R1557" s="73" t="s">
        <v>135</v>
      </c>
      <c r="S1557" s="72"/>
      <c r="T1557" s="77">
        <v>1396</v>
      </c>
      <c r="U1557" s="76" t="s">
        <v>35</v>
      </c>
      <c r="V1557" s="77" t="s">
        <v>36</v>
      </c>
      <c r="W1557" s="77" t="s">
        <v>36</v>
      </c>
      <c r="X1557" s="77">
        <v>233</v>
      </c>
      <c r="Y1557" s="78" t="s">
        <v>39</v>
      </c>
      <c r="Z1557" s="72"/>
      <c r="AA1557" s="77">
        <v>1243</v>
      </c>
      <c r="AB1557" s="76" t="s">
        <v>35</v>
      </c>
      <c r="AC1557" s="77" t="s">
        <v>36</v>
      </c>
      <c r="AD1557" s="77" t="s">
        <v>36</v>
      </c>
      <c r="AE1557" s="77">
        <v>236</v>
      </c>
      <c r="AF1557" s="78" t="s">
        <v>75</v>
      </c>
      <c r="AG1557" s="72"/>
      <c r="AH1557" s="77">
        <v>4317050</v>
      </c>
      <c r="AI1557" s="76" t="s">
        <v>52</v>
      </c>
      <c r="AJ1557" s="76" t="s">
        <v>36</v>
      </c>
      <c r="AK1557" t="str">
        <f>_xlfn.CONCAT(PlayerList[[#This Row],[First Name]]," ",PlayerList[[#This Row],[Surname]])</f>
        <v>Great Boyou Lau</v>
      </c>
      <c r="AM1557" s="71">
        <f>PlayerList[[#This Row],[Code]]*1</f>
        <v>17669</v>
      </c>
      <c r="AN1557" s="71" t="str">
        <f>VLOOKUP(PlayerList[[#This Row],[NZCF ID]],$AP$2:$AQ$3850,2,FALSE)</f>
        <v>M</v>
      </c>
      <c r="AP1557" s="71">
        <v>15330</v>
      </c>
      <c r="AQ1557" s="71" t="s">
        <v>29</v>
      </c>
    </row>
    <row r="1558" spans="13:43" x14ac:dyDescent="0.3">
      <c r="M1558" s="75">
        <v>17633</v>
      </c>
      <c r="N1558" s="72" t="s">
        <v>2025</v>
      </c>
      <c r="O1558" s="72" t="s">
        <v>2028</v>
      </c>
      <c r="P1558" s="73" t="s">
        <v>115</v>
      </c>
      <c r="Q1558" s="74">
        <v>2005</v>
      </c>
      <c r="R1558" s="73" t="s">
        <v>135</v>
      </c>
      <c r="S1558" s="72"/>
      <c r="T1558" s="77">
        <v>1102</v>
      </c>
      <c r="U1558" s="76" t="s">
        <v>50</v>
      </c>
      <c r="V1558" s="77" t="s">
        <v>36</v>
      </c>
      <c r="W1558" s="77" t="s">
        <v>36</v>
      </c>
      <c r="X1558" s="77">
        <v>17</v>
      </c>
      <c r="Y1558" s="78" t="s">
        <v>116</v>
      </c>
      <c r="Z1558" s="72"/>
      <c r="AA1558" s="77">
        <v>1203</v>
      </c>
      <c r="AB1558" s="76" t="s">
        <v>50</v>
      </c>
      <c r="AC1558" s="77" t="s">
        <v>36</v>
      </c>
      <c r="AD1558" s="77" t="s">
        <v>36</v>
      </c>
      <c r="AE1558" s="77">
        <v>15</v>
      </c>
      <c r="AF1558" s="78" t="s">
        <v>219</v>
      </c>
      <c r="AG1558" s="72"/>
      <c r="AH1558" s="77" t="s">
        <v>69</v>
      </c>
      <c r="AI1558" s="76" t="s">
        <v>52</v>
      </c>
      <c r="AJ1558" s="76" t="s">
        <v>36</v>
      </c>
      <c r="AK1558" t="str">
        <f>_xlfn.CONCAT(PlayerList[[#This Row],[First Name]]," ",PlayerList[[#This Row],[Surname]])</f>
        <v>Jared Lau</v>
      </c>
      <c r="AM1558" s="71">
        <f>PlayerList[[#This Row],[Code]]*1</f>
        <v>17633</v>
      </c>
      <c r="AN1558" s="71" t="str">
        <f>VLOOKUP(PlayerList[[#This Row],[NZCF ID]],$AP$2:$AQ$3850,2,FALSE)</f>
        <v>M</v>
      </c>
      <c r="AP1558" s="71">
        <v>17669</v>
      </c>
      <c r="AQ1558" s="71" t="s">
        <v>29</v>
      </c>
    </row>
    <row r="1559" spans="13:43" x14ac:dyDescent="0.3">
      <c r="M1559" s="75">
        <v>20565</v>
      </c>
      <c r="N1559" s="72" t="s">
        <v>2025</v>
      </c>
      <c r="O1559" s="72" t="s">
        <v>400</v>
      </c>
      <c r="P1559" s="73" t="s">
        <v>74</v>
      </c>
      <c r="Q1559" s="74">
        <v>2014</v>
      </c>
      <c r="R1559" s="73" t="s">
        <v>135</v>
      </c>
      <c r="S1559" s="72"/>
      <c r="T1559" s="77" t="s">
        <v>34</v>
      </c>
      <c r="U1559" s="76" t="s">
        <v>35</v>
      </c>
      <c r="V1559" s="77" t="s">
        <v>36</v>
      </c>
      <c r="W1559" s="77" t="s">
        <v>36</v>
      </c>
      <c r="X1559" s="77" t="s">
        <v>37</v>
      </c>
      <c r="Y1559" s="78" t="s">
        <v>38</v>
      </c>
      <c r="Z1559" s="72"/>
      <c r="AA1559" s="77">
        <v>457</v>
      </c>
      <c r="AB1559" s="76" t="s">
        <v>50</v>
      </c>
      <c r="AC1559" s="77" t="s">
        <v>36</v>
      </c>
      <c r="AD1559" s="77" t="s">
        <v>36</v>
      </c>
      <c r="AE1559" s="77">
        <v>6</v>
      </c>
      <c r="AF1559" s="78" t="s">
        <v>61</v>
      </c>
      <c r="AG1559" s="72"/>
      <c r="AH1559" s="77" t="s">
        <v>69</v>
      </c>
      <c r="AI1559" s="76" t="s">
        <v>52</v>
      </c>
      <c r="AJ1559" s="76" t="s">
        <v>36</v>
      </c>
      <c r="AK1559" t="str">
        <f>_xlfn.CONCAT(PlayerList[[#This Row],[First Name]]," ",PlayerList[[#This Row],[Surname]])</f>
        <v>Lucas Lau</v>
      </c>
      <c r="AM1559" s="71">
        <f>PlayerList[[#This Row],[Code]]*1</f>
        <v>20565</v>
      </c>
      <c r="AN1559" s="71" t="str">
        <f>VLOOKUP(PlayerList[[#This Row],[NZCF ID]],$AP$2:$AQ$3850,2,FALSE)</f>
        <v>M</v>
      </c>
      <c r="AP1559" s="71">
        <v>17633</v>
      </c>
      <c r="AQ1559" s="71" t="s">
        <v>29</v>
      </c>
    </row>
    <row r="1560" spans="13:43" x14ac:dyDescent="0.3">
      <c r="M1560" s="75">
        <v>20357</v>
      </c>
      <c r="N1560" s="72" t="s">
        <v>2025</v>
      </c>
      <c r="O1560" s="72" t="s">
        <v>1058</v>
      </c>
      <c r="P1560" s="73" t="s">
        <v>74</v>
      </c>
      <c r="Q1560" s="74">
        <v>2017</v>
      </c>
      <c r="R1560" s="73" t="s">
        <v>135</v>
      </c>
      <c r="S1560" s="72"/>
      <c r="T1560" s="77" t="s">
        <v>34</v>
      </c>
      <c r="U1560" s="76" t="s">
        <v>35</v>
      </c>
      <c r="V1560" s="77" t="s">
        <v>36</v>
      </c>
      <c r="W1560" s="77" t="s">
        <v>36</v>
      </c>
      <c r="X1560" s="77" t="s">
        <v>37</v>
      </c>
      <c r="Y1560" s="78" t="s">
        <v>38</v>
      </c>
      <c r="Z1560" s="72"/>
      <c r="AA1560" s="77">
        <v>433</v>
      </c>
      <c r="AB1560" s="76" t="s">
        <v>50</v>
      </c>
      <c r="AC1560" s="77" t="s">
        <v>36</v>
      </c>
      <c r="AD1560" s="77" t="s">
        <v>36</v>
      </c>
      <c r="AE1560" s="77">
        <v>18</v>
      </c>
      <c r="AF1560" s="78" t="s">
        <v>84</v>
      </c>
      <c r="AG1560" s="72"/>
      <c r="AH1560" s="77" t="s">
        <v>69</v>
      </c>
      <c r="AI1560" s="76" t="s">
        <v>52</v>
      </c>
      <c r="AJ1560" s="76" t="s">
        <v>36</v>
      </c>
      <c r="AK1560" t="str">
        <f>_xlfn.CONCAT(PlayerList[[#This Row],[First Name]]," ",PlayerList[[#This Row],[Surname]])</f>
        <v>Max Lau</v>
      </c>
      <c r="AM1560" s="71">
        <f>PlayerList[[#This Row],[Code]]*1</f>
        <v>20357</v>
      </c>
      <c r="AN1560" s="71" t="str">
        <f>VLOOKUP(PlayerList[[#This Row],[NZCF ID]],$AP$2:$AQ$3850,2,FALSE)</f>
        <v>M</v>
      </c>
      <c r="AP1560" s="71">
        <v>20565</v>
      </c>
      <c r="AQ1560" s="71" t="s">
        <v>29</v>
      </c>
    </row>
    <row r="1561" spans="13:43" x14ac:dyDescent="0.3">
      <c r="M1561" s="75">
        <v>18227</v>
      </c>
      <c r="N1561" s="72" t="s">
        <v>2025</v>
      </c>
      <c r="O1561" s="72" t="s">
        <v>504</v>
      </c>
      <c r="P1561" s="73" t="s">
        <v>33</v>
      </c>
      <c r="Q1561" s="74">
        <v>2009</v>
      </c>
      <c r="R1561" s="73" t="s">
        <v>135</v>
      </c>
      <c r="S1561" s="72"/>
      <c r="T1561" s="77" t="s">
        <v>34</v>
      </c>
      <c r="U1561" s="76" t="s">
        <v>35</v>
      </c>
      <c r="V1561" s="77" t="s">
        <v>36</v>
      </c>
      <c r="W1561" s="77" t="s">
        <v>36</v>
      </c>
      <c r="X1561" s="77" t="s">
        <v>37</v>
      </c>
      <c r="Y1561" s="78" t="s">
        <v>38</v>
      </c>
      <c r="Z1561" s="72"/>
      <c r="AA1561" s="77">
        <v>918</v>
      </c>
      <c r="AB1561" s="76" t="s">
        <v>50</v>
      </c>
      <c r="AC1561" s="77" t="s">
        <v>36</v>
      </c>
      <c r="AD1561" s="77" t="s">
        <v>36</v>
      </c>
      <c r="AE1561" s="77">
        <v>10</v>
      </c>
      <c r="AF1561" s="78" t="s">
        <v>51</v>
      </c>
      <c r="AG1561" s="72"/>
      <c r="AH1561" s="77" t="s">
        <v>69</v>
      </c>
      <c r="AI1561" s="76" t="s">
        <v>52</v>
      </c>
      <c r="AJ1561" s="76" t="s">
        <v>36</v>
      </c>
      <c r="AK1561" t="str">
        <f>_xlfn.CONCAT(PlayerList[[#This Row],[First Name]]," ",PlayerList[[#This Row],[Surname]])</f>
        <v>Nathan Lau</v>
      </c>
      <c r="AM1561" s="71">
        <f>PlayerList[[#This Row],[Code]]*1</f>
        <v>18227</v>
      </c>
      <c r="AN1561" s="71" t="str">
        <f>VLOOKUP(PlayerList[[#This Row],[NZCF ID]],$AP$2:$AQ$3850,2,FALSE)</f>
        <v>M</v>
      </c>
      <c r="AP1561" s="71">
        <v>20357</v>
      </c>
      <c r="AQ1561" s="71" t="s">
        <v>29</v>
      </c>
    </row>
    <row r="1562" spans="13:43" x14ac:dyDescent="0.3">
      <c r="M1562" s="75">
        <v>18079</v>
      </c>
      <c r="N1562" s="72" t="s">
        <v>2025</v>
      </c>
      <c r="O1562" s="72" t="s">
        <v>2029</v>
      </c>
      <c r="P1562" s="73" t="s">
        <v>33</v>
      </c>
      <c r="Q1562" s="74">
        <v>2014</v>
      </c>
      <c r="R1562" s="73" t="s">
        <v>135</v>
      </c>
      <c r="S1562" s="72"/>
      <c r="T1562" s="77" t="s">
        <v>34</v>
      </c>
      <c r="U1562" s="76" t="s">
        <v>35</v>
      </c>
      <c r="V1562" s="77" t="s">
        <v>36</v>
      </c>
      <c r="W1562" s="77" t="s">
        <v>36</v>
      </c>
      <c r="X1562" s="77" t="s">
        <v>37</v>
      </c>
      <c r="Y1562" s="78" t="s">
        <v>38</v>
      </c>
      <c r="Z1562" s="72"/>
      <c r="AA1562" s="77">
        <v>510</v>
      </c>
      <c r="AB1562" s="76" t="s">
        <v>35</v>
      </c>
      <c r="AC1562" s="77" t="s">
        <v>36</v>
      </c>
      <c r="AD1562" s="77" t="s">
        <v>36</v>
      </c>
      <c r="AE1562" s="77">
        <v>54</v>
      </c>
      <c r="AF1562" s="78" t="s">
        <v>96</v>
      </c>
      <c r="AG1562" s="72"/>
      <c r="AH1562" s="77" t="s">
        <v>69</v>
      </c>
      <c r="AI1562" s="76" t="s">
        <v>52</v>
      </c>
      <c r="AJ1562" s="76" t="s">
        <v>36</v>
      </c>
      <c r="AK1562" t="str">
        <f>_xlfn.CONCAT(PlayerList[[#This Row],[First Name]]," ",PlayerList[[#This Row],[Surname]])</f>
        <v>Queenllion Yunzhen Lau</v>
      </c>
      <c r="AM1562" s="71">
        <f>PlayerList[[#This Row],[Code]]*1</f>
        <v>18079</v>
      </c>
      <c r="AN1562" s="71" t="str">
        <f>VLOOKUP(PlayerList[[#This Row],[NZCF ID]],$AP$2:$AQ$3850,2,FALSE)</f>
        <v>F</v>
      </c>
      <c r="AP1562" s="71">
        <v>18227</v>
      </c>
      <c r="AQ1562" s="71" t="s">
        <v>29</v>
      </c>
    </row>
    <row r="1563" spans="13:43" x14ac:dyDescent="0.3">
      <c r="M1563" s="75">
        <v>15324</v>
      </c>
      <c r="N1563" s="72" t="s">
        <v>2025</v>
      </c>
      <c r="O1563" s="72" t="s">
        <v>120</v>
      </c>
      <c r="P1563" s="73" t="s">
        <v>115</v>
      </c>
      <c r="Q1563" s="74">
        <v>2000</v>
      </c>
      <c r="R1563" s="73" t="s">
        <v>35</v>
      </c>
      <c r="S1563" s="72"/>
      <c r="T1563" s="77">
        <v>1474</v>
      </c>
      <c r="U1563" s="76" t="s">
        <v>35</v>
      </c>
      <c r="V1563" s="77" t="s">
        <v>36</v>
      </c>
      <c r="W1563" s="77" t="s">
        <v>36</v>
      </c>
      <c r="X1563" s="77">
        <v>40</v>
      </c>
      <c r="Y1563" s="78" t="s">
        <v>168</v>
      </c>
      <c r="Z1563" s="72"/>
      <c r="AA1563" s="77">
        <v>1394</v>
      </c>
      <c r="AB1563" s="76" t="s">
        <v>35</v>
      </c>
      <c r="AC1563" s="77" t="s">
        <v>36</v>
      </c>
      <c r="AD1563" s="77" t="s">
        <v>36</v>
      </c>
      <c r="AE1563" s="77">
        <v>95</v>
      </c>
      <c r="AF1563" s="78" t="s">
        <v>168</v>
      </c>
      <c r="AG1563" s="72"/>
      <c r="AH1563" s="77">
        <v>4306457</v>
      </c>
      <c r="AI1563" s="76" t="s">
        <v>52</v>
      </c>
      <c r="AJ1563" s="76" t="s">
        <v>36</v>
      </c>
      <c r="AK1563" t="str">
        <f>_xlfn.CONCAT(PlayerList[[#This Row],[First Name]]," ",PlayerList[[#This Row],[Surname]])</f>
        <v>Ryan Lau</v>
      </c>
      <c r="AM1563" s="71">
        <f>PlayerList[[#This Row],[Code]]*1</f>
        <v>15324</v>
      </c>
      <c r="AN1563" s="71" t="str">
        <f>VLOOKUP(PlayerList[[#This Row],[NZCF ID]],$AP$2:$AQ$3850,2,FALSE)</f>
        <v>M</v>
      </c>
      <c r="AP1563" s="71">
        <v>18079</v>
      </c>
      <c r="AQ1563" s="71" t="s">
        <v>45</v>
      </c>
    </row>
    <row r="1564" spans="13:43" x14ac:dyDescent="0.3">
      <c r="M1564" s="75">
        <v>15161</v>
      </c>
      <c r="N1564" s="72" t="s">
        <v>2025</v>
      </c>
      <c r="O1564" s="72" t="s">
        <v>376</v>
      </c>
      <c r="P1564" s="73" t="s">
        <v>115</v>
      </c>
      <c r="Q1564" s="74">
        <v>1999</v>
      </c>
      <c r="R1564" s="73" t="s">
        <v>35</v>
      </c>
      <c r="S1564" s="72"/>
      <c r="T1564" s="77">
        <v>1486</v>
      </c>
      <c r="U1564" s="76" t="s">
        <v>35</v>
      </c>
      <c r="V1564" s="77" t="s">
        <v>36</v>
      </c>
      <c r="W1564" s="77" t="s">
        <v>36</v>
      </c>
      <c r="X1564" s="77">
        <v>24</v>
      </c>
      <c r="Y1564" s="78" t="s">
        <v>2433</v>
      </c>
      <c r="Z1564" s="72"/>
      <c r="AA1564" s="77">
        <v>1333</v>
      </c>
      <c r="AB1564" s="76" t="s">
        <v>35</v>
      </c>
      <c r="AC1564" s="77" t="s">
        <v>36</v>
      </c>
      <c r="AD1564" s="77" t="s">
        <v>36</v>
      </c>
      <c r="AE1564" s="77">
        <v>58</v>
      </c>
      <c r="AF1564" s="78" t="s">
        <v>1045</v>
      </c>
      <c r="AG1564" s="72"/>
      <c r="AH1564" s="77">
        <v>4306465</v>
      </c>
      <c r="AI1564" s="76" t="s">
        <v>52</v>
      </c>
      <c r="AJ1564" s="76" t="s">
        <v>36</v>
      </c>
      <c r="AK1564" t="str">
        <f>_xlfn.CONCAT(PlayerList[[#This Row],[First Name]]," ",PlayerList[[#This Row],[Surname]])</f>
        <v>Sean Lau</v>
      </c>
      <c r="AM1564" s="71">
        <f>PlayerList[[#This Row],[Code]]*1</f>
        <v>15161</v>
      </c>
      <c r="AN1564" s="71" t="str">
        <f>VLOOKUP(PlayerList[[#This Row],[NZCF ID]],$AP$2:$AQ$3850,2,FALSE)</f>
        <v>M</v>
      </c>
      <c r="AP1564" s="71">
        <v>15324</v>
      </c>
      <c r="AQ1564" s="71" t="s">
        <v>29</v>
      </c>
    </row>
    <row r="1565" spans="13:43" x14ac:dyDescent="0.3">
      <c r="M1565" s="75">
        <v>17172</v>
      </c>
      <c r="N1565" s="72" t="s">
        <v>2025</v>
      </c>
      <c r="O1565" s="72" t="s">
        <v>2030</v>
      </c>
      <c r="P1565" s="73" t="s">
        <v>354</v>
      </c>
      <c r="Q1565" s="74">
        <v>2008</v>
      </c>
      <c r="R1565" s="73" t="s">
        <v>135</v>
      </c>
      <c r="S1565" s="72"/>
      <c r="T1565" s="77">
        <v>1086</v>
      </c>
      <c r="U1565" s="76" t="s">
        <v>35</v>
      </c>
      <c r="V1565" s="77" t="s">
        <v>36</v>
      </c>
      <c r="W1565" s="77" t="s">
        <v>36</v>
      </c>
      <c r="X1565" s="77">
        <v>30</v>
      </c>
      <c r="Y1565" s="78" t="s">
        <v>105</v>
      </c>
      <c r="Z1565" s="72"/>
      <c r="AA1565" s="77">
        <v>949</v>
      </c>
      <c r="AB1565" s="76" t="s">
        <v>35</v>
      </c>
      <c r="AC1565" s="77" t="s">
        <v>36</v>
      </c>
      <c r="AD1565" s="77" t="s">
        <v>36</v>
      </c>
      <c r="AE1565" s="77">
        <v>40</v>
      </c>
      <c r="AF1565" s="78" t="s">
        <v>209</v>
      </c>
      <c r="AG1565" s="72"/>
      <c r="AH1565" s="77">
        <v>4311736</v>
      </c>
      <c r="AI1565" s="76" t="s">
        <v>52</v>
      </c>
      <c r="AJ1565" s="76" t="s">
        <v>36</v>
      </c>
      <c r="AK1565" t="str">
        <f>_xlfn.CONCAT(PlayerList[[#This Row],[First Name]]," ",PlayerList[[#This Row],[Surname]])</f>
        <v>Wesley Lau</v>
      </c>
      <c r="AM1565" s="71">
        <f>PlayerList[[#This Row],[Code]]*1</f>
        <v>17172</v>
      </c>
      <c r="AN1565" s="71" t="str">
        <f>VLOOKUP(PlayerList[[#This Row],[NZCF ID]],$AP$2:$AQ$3850,2,FALSE)</f>
        <v>M</v>
      </c>
      <c r="AP1565" s="71">
        <v>15161</v>
      </c>
      <c r="AQ1565" s="71" t="s">
        <v>29</v>
      </c>
    </row>
    <row r="1566" spans="13:43" x14ac:dyDescent="0.3">
      <c r="M1566" s="75">
        <v>11698</v>
      </c>
      <c r="N1566" s="72" t="s">
        <v>2031</v>
      </c>
      <c r="O1566" s="72" t="s">
        <v>208</v>
      </c>
      <c r="P1566" s="73" t="s">
        <v>252</v>
      </c>
      <c r="Q1566" s="74">
        <v>1972</v>
      </c>
      <c r="R1566" s="73" t="s">
        <v>124</v>
      </c>
      <c r="S1566" s="72"/>
      <c r="T1566" s="77">
        <v>1316</v>
      </c>
      <c r="U1566" s="76" t="s">
        <v>35</v>
      </c>
      <c r="V1566" s="77" t="s">
        <v>36</v>
      </c>
      <c r="W1566" s="77" t="s">
        <v>36</v>
      </c>
      <c r="X1566" s="77">
        <v>122</v>
      </c>
      <c r="Y1566" s="78" t="s">
        <v>673</v>
      </c>
      <c r="Z1566" s="72"/>
      <c r="AA1566" s="77">
        <v>1268</v>
      </c>
      <c r="AB1566" s="76" t="s">
        <v>35</v>
      </c>
      <c r="AC1566" s="77" t="s">
        <v>36</v>
      </c>
      <c r="AD1566" s="77" t="s">
        <v>36</v>
      </c>
      <c r="AE1566" s="77">
        <v>96</v>
      </c>
      <c r="AF1566" s="78" t="s">
        <v>209</v>
      </c>
      <c r="AG1566" s="72"/>
      <c r="AH1566" s="77">
        <v>4305345</v>
      </c>
      <c r="AI1566" s="76" t="s">
        <v>52</v>
      </c>
      <c r="AJ1566" s="76" t="s">
        <v>36</v>
      </c>
      <c r="AK1566" t="str">
        <f>_xlfn.CONCAT(PlayerList[[#This Row],[First Name]]," ",PlayerList[[#This Row],[Surname]])</f>
        <v>Alexander Laughland</v>
      </c>
      <c r="AM1566" s="71">
        <f>PlayerList[[#This Row],[Code]]*1</f>
        <v>11698</v>
      </c>
      <c r="AN1566" s="71" t="str">
        <f>VLOOKUP(PlayerList[[#This Row],[NZCF ID]],$AP$2:$AQ$3850,2,FALSE)</f>
        <v>M</v>
      </c>
      <c r="AP1566" s="71">
        <v>17172</v>
      </c>
      <c r="AQ1566" s="71" t="s">
        <v>29</v>
      </c>
    </row>
    <row r="1567" spans="13:43" x14ac:dyDescent="0.3">
      <c r="M1567" s="75">
        <v>19074</v>
      </c>
      <c r="N1567" s="72" t="s">
        <v>2032</v>
      </c>
      <c r="O1567" s="72" t="s">
        <v>625</v>
      </c>
      <c r="P1567" s="73" t="s">
        <v>33</v>
      </c>
      <c r="Q1567" s="74">
        <v>2010</v>
      </c>
      <c r="R1567" s="73" t="s">
        <v>135</v>
      </c>
      <c r="S1567" s="72"/>
      <c r="T1567" s="77" t="s">
        <v>34</v>
      </c>
      <c r="U1567" s="76" t="s">
        <v>35</v>
      </c>
      <c r="V1567" s="77" t="s">
        <v>36</v>
      </c>
      <c r="W1567" s="77" t="s">
        <v>36</v>
      </c>
      <c r="X1567" s="77" t="s">
        <v>37</v>
      </c>
      <c r="Y1567" s="78" t="s">
        <v>38</v>
      </c>
      <c r="Z1567" s="72"/>
      <c r="AA1567" s="77">
        <v>518</v>
      </c>
      <c r="AB1567" s="76" t="s">
        <v>50</v>
      </c>
      <c r="AC1567" s="77" t="s">
        <v>36</v>
      </c>
      <c r="AD1567" s="77" t="s">
        <v>36</v>
      </c>
      <c r="AE1567" s="77">
        <v>7</v>
      </c>
      <c r="AF1567" s="78" t="s">
        <v>154</v>
      </c>
      <c r="AG1567" s="72"/>
      <c r="AH1567" s="77" t="s">
        <v>69</v>
      </c>
      <c r="AI1567" s="76" t="s">
        <v>52</v>
      </c>
      <c r="AJ1567" s="76" t="s">
        <v>36</v>
      </c>
      <c r="AK1567" t="str">
        <f>_xlfn.CONCAT(PlayerList[[#This Row],[First Name]]," ",PlayerList[[#This Row],[Surname]])</f>
        <v>Caleb Laurence-Goss</v>
      </c>
      <c r="AM1567" s="71">
        <f>PlayerList[[#This Row],[Code]]*1</f>
        <v>19074</v>
      </c>
      <c r="AN1567" s="71" t="str">
        <f>VLOOKUP(PlayerList[[#This Row],[NZCF ID]],$AP$2:$AQ$3850,2,FALSE)</f>
        <v>M</v>
      </c>
      <c r="AP1567" s="71">
        <v>11698</v>
      </c>
      <c r="AQ1567" s="71" t="s">
        <v>29</v>
      </c>
    </row>
    <row r="1568" spans="13:43" x14ac:dyDescent="0.3">
      <c r="M1568" s="75">
        <v>19075</v>
      </c>
      <c r="N1568" s="72" t="s">
        <v>2032</v>
      </c>
      <c r="O1568" s="72" t="s">
        <v>226</v>
      </c>
      <c r="P1568" s="73" t="s">
        <v>33</v>
      </c>
      <c r="Q1568" s="74">
        <v>2010</v>
      </c>
      <c r="R1568" s="73" t="s">
        <v>135</v>
      </c>
      <c r="S1568" s="72"/>
      <c r="T1568" s="77" t="s">
        <v>34</v>
      </c>
      <c r="U1568" s="76" t="s">
        <v>35</v>
      </c>
      <c r="V1568" s="77" t="s">
        <v>36</v>
      </c>
      <c r="W1568" s="77" t="s">
        <v>36</v>
      </c>
      <c r="X1568" s="77" t="s">
        <v>37</v>
      </c>
      <c r="Y1568" s="78" t="s">
        <v>38</v>
      </c>
      <c r="Z1568" s="72"/>
      <c r="AA1568" s="77">
        <v>506</v>
      </c>
      <c r="AB1568" s="76" t="s">
        <v>50</v>
      </c>
      <c r="AC1568" s="77" t="s">
        <v>36</v>
      </c>
      <c r="AD1568" s="77" t="s">
        <v>36</v>
      </c>
      <c r="AE1568" s="77">
        <v>7</v>
      </c>
      <c r="AF1568" s="78" t="s">
        <v>154</v>
      </c>
      <c r="AG1568" s="72"/>
      <c r="AH1568" s="77" t="s">
        <v>69</v>
      </c>
      <c r="AI1568" s="76" t="s">
        <v>52</v>
      </c>
      <c r="AJ1568" s="76" t="s">
        <v>36</v>
      </c>
      <c r="AK1568" t="str">
        <f>_xlfn.CONCAT(PlayerList[[#This Row],[First Name]]," ",PlayerList[[#This Row],[Surname]])</f>
        <v>Matthew Laurence-Goss</v>
      </c>
      <c r="AM1568" s="71">
        <f>PlayerList[[#This Row],[Code]]*1</f>
        <v>19075</v>
      </c>
      <c r="AN1568" s="71" t="str">
        <f>VLOOKUP(PlayerList[[#This Row],[NZCF ID]],$AP$2:$AQ$3850,2,FALSE)</f>
        <v>M</v>
      </c>
      <c r="AP1568" s="71">
        <v>19074</v>
      </c>
      <c r="AQ1568" s="71" t="s">
        <v>29</v>
      </c>
    </row>
    <row r="1569" spans="13:43" x14ac:dyDescent="0.3">
      <c r="M1569" s="75">
        <v>17740</v>
      </c>
      <c r="N1569" s="72" t="s">
        <v>2033</v>
      </c>
      <c r="O1569" s="72" t="s">
        <v>2034</v>
      </c>
      <c r="P1569" s="73" t="s">
        <v>83</v>
      </c>
      <c r="Q1569" s="74">
        <v>2002</v>
      </c>
      <c r="R1569" s="73" t="s">
        <v>35</v>
      </c>
      <c r="S1569" s="72"/>
      <c r="T1569" s="77">
        <v>1616</v>
      </c>
      <c r="U1569" s="76" t="s">
        <v>35</v>
      </c>
      <c r="V1569" s="77" t="s">
        <v>36</v>
      </c>
      <c r="W1569" s="77" t="s">
        <v>36</v>
      </c>
      <c r="X1569" s="77">
        <v>77</v>
      </c>
      <c r="Y1569" s="78" t="s">
        <v>39</v>
      </c>
      <c r="Z1569" s="72"/>
      <c r="AA1569" s="77">
        <v>1437</v>
      </c>
      <c r="AB1569" s="76" t="s">
        <v>35</v>
      </c>
      <c r="AC1569" s="77" t="s">
        <v>36</v>
      </c>
      <c r="AD1569" s="77" t="s">
        <v>36</v>
      </c>
      <c r="AE1569" s="77">
        <v>9</v>
      </c>
      <c r="AF1569" s="78" t="s">
        <v>60</v>
      </c>
      <c r="AG1569" s="72"/>
      <c r="AH1569" s="77" t="s">
        <v>69</v>
      </c>
      <c r="AI1569" s="76" t="s">
        <v>52</v>
      </c>
      <c r="AJ1569" s="76" t="s">
        <v>36</v>
      </c>
      <c r="AK1569" t="str">
        <f>_xlfn.CONCAT(PlayerList[[#This Row],[First Name]]," ",PlayerList[[#This Row],[Surname]])</f>
        <v>Ariel J Lavender</v>
      </c>
      <c r="AM1569" s="71">
        <f>PlayerList[[#This Row],[Code]]*1</f>
        <v>17740</v>
      </c>
      <c r="AN1569" s="71" t="str">
        <f>VLOOKUP(PlayerList[[#This Row],[NZCF ID]],$AP$2:$AQ$3850,2,FALSE)</f>
        <v>M</v>
      </c>
      <c r="AP1569" s="71">
        <v>19075</v>
      </c>
      <c r="AQ1569" s="71" t="s">
        <v>29</v>
      </c>
    </row>
    <row r="1570" spans="13:43" x14ac:dyDescent="0.3">
      <c r="M1570" s="75">
        <v>17942</v>
      </c>
      <c r="N1570" s="72" t="s">
        <v>2035</v>
      </c>
      <c r="O1570" s="72" t="s">
        <v>2036</v>
      </c>
      <c r="P1570" s="73" t="s">
        <v>121</v>
      </c>
      <c r="Q1570" s="74" t="s">
        <v>37</v>
      </c>
      <c r="R1570" s="73" t="s">
        <v>35</v>
      </c>
      <c r="S1570" s="72"/>
      <c r="T1570" s="77" t="s">
        <v>34</v>
      </c>
      <c r="U1570" s="76" t="s">
        <v>35</v>
      </c>
      <c r="V1570" s="77" t="s">
        <v>36</v>
      </c>
      <c r="W1570" s="77" t="s">
        <v>36</v>
      </c>
      <c r="X1570" s="77" t="s">
        <v>37</v>
      </c>
      <c r="Y1570" s="78" t="s">
        <v>38</v>
      </c>
      <c r="Z1570" s="72"/>
      <c r="AA1570" s="77">
        <v>1179</v>
      </c>
      <c r="AB1570" s="76" t="s">
        <v>50</v>
      </c>
      <c r="AC1570" s="77" t="s">
        <v>36</v>
      </c>
      <c r="AD1570" s="77" t="s">
        <v>36</v>
      </c>
      <c r="AE1570" s="77">
        <v>6</v>
      </c>
      <c r="AF1570" s="78" t="s">
        <v>105</v>
      </c>
      <c r="AG1570" s="72"/>
      <c r="AH1570" s="77" t="s">
        <v>69</v>
      </c>
      <c r="AI1570" s="76" t="s">
        <v>52</v>
      </c>
      <c r="AJ1570" s="76" t="s">
        <v>36</v>
      </c>
      <c r="AK1570" t="str">
        <f>_xlfn.CONCAT(PlayerList[[#This Row],[First Name]]," ",PlayerList[[#This Row],[Surname]])</f>
        <v>Lance Lavery</v>
      </c>
      <c r="AM1570" s="71">
        <f>PlayerList[[#This Row],[Code]]*1</f>
        <v>17942</v>
      </c>
      <c r="AN1570" s="71" t="str">
        <f>VLOOKUP(PlayerList[[#This Row],[NZCF ID]],$AP$2:$AQ$3850,2,FALSE)</f>
        <v>M</v>
      </c>
      <c r="AP1570" s="71">
        <v>17740</v>
      </c>
      <c r="AQ1570" s="71" t="s">
        <v>29</v>
      </c>
    </row>
    <row r="1571" spans="13:43" x14ac:dyDescent="0.3">
      <c r="M1571" s="75">
        <v>18274</v>
      </c>
      <c r="N1571" s="72" t="s">
        <v>2037</v>
      </c>
      <c r="O1571" s="72" t="s">
        <v>2038</v>
      </c>
      <c r="P1571" s="73" t="s">
        <v>33</v>
      </c>
      <c r="Q1571" s="74">
        <v>2012</v>
      </c>
      <c r="R1571" s="73" t="s">
        <v>135</v>
      </c>
      <c r="S1571" s="72"/>
      <c r="T1571" s="77" t="s">
        <v>34</v>
      </c>
      <c r="U1571" s="76" t="s">
        <v>35</v>
      </c>
      <c r="V1571" s="77" t="s">
        <v>36</v>
      </c>
      <c r="W1571" s="77" t="s">
        <v>36</v>
      </c>
      <c r="X1571" s="77" t="s">
        <v>37</v>
      </c>
      <c r="Y1571" s="78" t="s">
        <v>38</v>
      </c>
      <c r="Z1571" s="72"/>
      <c r="AA1571" s="77">
        <v>591</v>
      </c>
      <c r="AB1571" s="76" t="s">
        <v>50</v>
      </c>
      <c r="AC1571" s="77" t="s">
        <v>36</v>
      </c>
      <c r="AD1571" s="77" t="s">
        <v>36</v>
      </c>
      <c r="AE1571" s="77">
        <v>6</v>
      </c>
      <c r="AF1571" s="78" t="s">
        <v>68</v>
      </c>
      <c r="AG1571" s="72"/>
      <c r="AH1571" s="77" t="s">
        <v>69</v>
      </c>
      <c r="AI1571" s="76" t="s">
        <v>52</v>
      </c>
      <c r="AJ1571" s="76" t="s">
        <v>36</v>
      </c>
      <c r="AK1571" t="str">
        <f>_xlfn.CONCAT(PlayerList[[#This Row],[First Name]]," ",PlayerList[[#This Row],[Surname]])</f>
        <v>Evelyn Yong Xin Law</v>
      </c>
      <c r="AM1571" s="71">
        <f>PlayerList[[#This Row],[Code]]*1</f>
        <v>18274</v>
      </c>
      <c r="AN1571" s="71" t="str">
        <f>VLOOKUP(PlayerList[[#This Row],[NZCF ID]],$AP$2:$AQ$3850,2,FALSE)</f>
        <v>F</v>
      </c>
      <c r="AP1571" s="71">
        <v>17942</v>
      </c>
      <c r="AQ1571" s="71" t="s">
        <v>29</v>
      </c>
    </row>
    <row r="1572" spans="13:43" x14ac:dyDescent="0.3">
      <c r="M1572" s="75">
        <v>18277</v>
      </c>
      <c r="N1572" s="72" t="s">
        <v>2037</v>
      </c>
      <c r="O1572" s="72" t="s">
        <v>2039</v>
      </c>
      <c r="P1572" s="73" t="s">
        <v>33</v>
      </c>
      <c r="Q1572" s="74">
        <v>2009</v>
      </c>
      <c r="R1572" s="73" t="s">
        <v>135</v>
      </c>
      <c r="S1572" s="72"/>
      <c r="T1572" s="77" t="s">
        <v>34</v>
      </c>
      <c r="U1572" s="76" t="s">
        <v>35</v>
      </c>
      <c r="V1572" s="77" t="s">
        <v>36</v>
      </c>
      <c r="W1572" s="77" t="s">
        <v>36</v>
      </c>
      <c r="X1572" s="77" t="s">
        <v>37</v>
      </c>
      <c r="Y1572" s="78" t="s">
        <v>38</v>
      </c>
      <c r="Z1572" s="72"/>
      <c r="AA1572" s="77">
        <v>478</v>
      </c>
      <c r="AB1572" s="76" t="s">
        <v>50</v>
      </c>
      <c r="AC1572" s="77" t="s">
        <v>36</v>
      </c>
      <c r="AD1572" s="77" t="s">
        <v>36</v>
      </c>
      <c r="AE1572" s="77">
        <v>12</v>
      </c>
      <c r="AF1572" s="78" t="s">
        <v>173</v>
      </c>
      <c r="AG1572" s="72"/>
      <c r="AH1572" s="77" t="s">
        <v>69</v>
      </c>
      <c r="AI1572" s="76" t="s">
        <v>52</v>
      </c>
      <c r="AJ1572" s="76" t="s">
        <v>36</v>
      </c>
      <c r="AK1572" t="str">
        <f>_xlfn.CONCAT(PlayerList[[#This Row],[First Name]]," ",PlayerList[[#This Row],[Surname]])</f>
        <v>Michael Yong Xi Law</v>
      </c>
      <c r="AM1572" s="71">
        <f>PlayerList[[#This Row],[Code]]*1</f>
        <v>18277</v>
      </c>
      <c r="AN1572" s="71" t="str">
        <f>VLOOKUP(PlayerList[[#This Row],[NZCF ID]],$AP$2:$AQ$3850,2,FALSE)</f>
        <v>M</v>
      </c>
      <c r="AP1572" s="71">
        <v>18274</v>
      </c>
      <c r="AQ1572" s="71" t="s">
        <v>45</v>
      </c>
    </row>
    <row r="1573" spans="13:43" x14ac:dyDescent="0.3">
      <c r="M1573" s="75">
        <v>17164</v>
      </c>
      <c r="N1573" s="72" t="s">
        <v>2037</v>
      </c>
      <c r="O1573" s="72" t="s">
        <v>761</v>
      </c>
      <c r="P1573" s="73" t="s">
        <v>258</v>
      </c>
      <c r="Q1573" s="74">
        <v>2009</v>
      </c>
      <c r="R1573" s="73" t="s">
        <v>135</v>
      </c>
      <c r="S1573" s="72"/>
      <c r="T1573" s="77" t="s">
        <v>34</v>
      </c>
      <c r="U1573" s="76" t="s">
        <v>35</v>
      </c>
      <c r="V1573" s="77" t="s">
        <v>36</v>
      </c>
      <c r="W1573" s="77" t="s">
        <v>36</v>
      </c>
      <c r="X1573" s="77" t="s">
        <v>37</v>
      </c>
      <c r="Y1573" s="78" t="s">
        <v>38</v>
      </c>
      <c r="Z1573" s="72"/>
      <c r="AA1573" s="77">
        <v>422</v>
      </c>
      <c r="AB1573" s="76" t="s">
        <v>50</v>
      </c>
      <c r="AC1573" s="77" t="s">
        <v>36</v>
      </c>
      <c r="AD1573" s="77" t="s">
        <v>36</v>
      </c>
      <c r="AE1573" s="77">
        <v>11</v>
      </c>
      <c r="AF1573" s="78" t="s">
        <v>232</v>
      </c>
      <c r="AG1573" s="72"/>
      <c r="AH1573" s="77">
        <v>4311620</v>
      </c>
      <c r="AI1573" s="76" t="s">
        <v>52</v>
      </c>
      <c r="AJ1573" s="76" t="s">
        <v>36</v>
      </c>
      <c r="AK1573" t="str">
        <f>_xlfn.CONCAT(PlayerList[[#This Row],[First Name]]," ",PlayerList[[#This Row],[Surname]])</f>
        <v>Oscar Law</v>
      </c>
      <c r="AM1573" s="71">
        <f>PlayerList[[#This Row],[Code]]*1</f>
        <v>17164</v>
      </c>
      <c r="AN1573" s="71" t="str">
        <f>VLOOKUP(PlayerList[[#This Row],[NZCF ID]],$AP$2:$AQ$3850,2,FALSE)</f>
        <v>M</v>
      </c>
      <c r="AP1573" s="71">
        <v>18277</v>
      </c>
      <c r="AQ1573" s="71" t="s">
        <v>29</v>
      </c>
    </row>
    <row r="1574" spans="13:43" x14ac:dyDescent="0.3">
      <c r="M1574" s="75">
        <v>17935</v>
      </c>
      <c r="N1574" s="72" t="s">
        <v>2040</v>
      </c>
      <c r="O1574" s="72" t="s">
        <v>2041</v>
      </c>
      <c r="P1574" s="73" t="s">
        <v>83</v>
      </c>
      <c r="Q1574" s="74">
        <v>1996</v>
      </c>
      <c r="R1574" s="73" t="s">
        <v>35</v>
      </c>
      <c r="S1574" s="72"/>
      <c r="T1574" s="77">
        <v>1458</v>
      </c>
      <c r="U1574" s="76" t="s">
        <v>50</v>
      </c>
      <c r="V1574" s="77" t="s">
        <v>36</v>
      </c>
      <c r="W1574" s="77" t="s">
        <v>36</v>
      </c>
      <c r="X1574" s="77">
        <v>18</v>
      </c>
      <c r="Y1574" s="78" t="s">
        <v>51</v>
      </c>
      <c r="Z1574" s="72"/>
      <c r="AA1574" s="77">
        <v>1480</v>
      </c>
      <c r="AB1574" s="76" t="s">
        <v>50</v>
      </c>
      <c r="AC1574" s="77" t="s">
        <v>36</v>
      </c>
      <c r="AD1574" s="77" t="s">
        <v>36</v>
      </c>
      <c r="AE1574" s="77">
        <v>14</v>
      </c>
      <c r="AF1574" s="78" t="s">
        <v>61</v>
      </c>
      <c r="AG1574" s="72"/>
      <c r="AH1574" s="77">
        <v>4329759</v>
      </c>
      <c r="AI1574" s="76" t="s">
        <v>52</v>
      </c>
      <c r="AJ1574" s="76" t="s">
        <v>36</v>
      </c>
      <c r="AK1574" t="str">
        <f>_xlfn.CONCAT(PlayerList[[#This Row],[First Name]]," ",PlayerList[[#This Row],[Surname]])</f>
        <v>Hugo Lawrence</v>
      </c>
      <c r="AM1574" s="71">
        <f>PlayerList[[#This Row],[Code]]*1</f>
        <v>17935</v>
      </c>
      <c r="AN1574" s="71" t="str">
        <f>VLOOKUP(PlayerList[[#This Row],[NZCF ID]],$AP$2:$AQ$3850,2,FALSE)</f>
        <v>M</v>
      </c>
      <c r="AP1574" s="71">
        <v>17164</v>
      </c>
      <c r="AQ1574" s="71" t="s">
        <v>29</v>
      </c>
    </row>
    <row r="1575" spans="13:43" x14ac:dyDescent="0.3">
      <c r="M1575" s="75">
        <v>20434</v>
      </c>
      <c r="N1575" s="72" t="s">
        <v>2042</v>
      </c>
      <c r="O1575" s="72" t="s">
        <v>1326</v>
      </c>
      <c r="P1575" s="73" t="s">
        <v>33</v>
      </c>
      <c r="Q1575" s="74">
        <v>2011</v>
      </c>
      <c r="R1575" s="73" t="s">
        <v>135</v>
      </c>
      <c r="S1575" s="72"/>
      <c r="T1575" s="77" t="s">
        <v>34</v>
      </c>
      <c r="U1575" s="76" t="s">
        <v>35</v>
      </c>
      <c r="V1575" s="77" t="s">
        <v>36</v>
      </c>
      <c r="W1575" s="77" t="s">
        <v>36</v>
      </c>
      <c r="X1575" s="77" t="s">
        <v>37</v>
      </c>
      <c r="Y1575" s="78" t="s">
        <v>38</v>
      </c>
      <c r="Z1575" s="72"/>
      <c r="AA1575" s="77">
        <v>1021</v>
      </c>
      <c r="AB1575" s="76" t="s">
        <v>50</v>
      </c>
      <c r="AC1575" s="77" t="s">
        <v>36</v>
      </c>
      <c r="AD1575" s="77" t="s">
        <v>36</v>
      </c>
      <c r="AE1575" s="77">
        <v>7</v>
      </c>
      <c r="AF1575" s="78" t="s">
        <v>150</v>
      </c>
      <c r="AG1575" s="72"/>
      <c r="AH1575" s="77" t="s">
        <v>69</v>
      </c>
      <c r="AI1575" s="76" t="s">
        <v>52</v>
      </c>
      <c r="AJ1575" s="76" t="s">
        <v>36</v>
      </c>
      <c r="AK1575" t="str">
        <f>_xlfn.CONCAT(PlayerList[[#This Row],[First Name]]," ",PlayerList[[#This Row],[Surname]])</f>
        <v>Nico Lawson</v>
      </c>
      <c r="AM1575" s="71">
        <f>PlayerList[[#This Row],[Code]]*1</f>
        <v>20434</v>
      </c>
      <c r="AN1575" s="71" t="str">
        <f>VLOOKUP(PlayerList[[#This Row],[NZCF ID]],$AP$2:$AQ$3850,2,FALSE)</f>
        <v>M</v>
      </c>
      <c r="AP1575" s="71">
        <v>17935</v>
      </c>
      <c r="AQ1575" s="71" t="s">
        <v>29</v>
      </c>
    </row>
    <row r="1576" spans="13:43" x14ac:dyDescent="0.3">
      <c r="M1576" s="75">
        <v>11345</v>
      </c>
      <c r="N1576" s="72" t="s">
        <v>2042</v>
      </c>
      <c r="O1576" s="72" t="s">
        <v>1017</v>
      </c>
      <c r="P1576" s="73" t="s">
        <v>335</v>
      </c>
      <c r="Q1576" s="74">
        <v>1961</v>
      </c>
      <c r="R1576" s="73" t="s">
        <v>124</v>
      </c>
      <c r="S1576" s="72"/>
      <c r="T1576" s="77">
        <v>1231</v>
      </c>
      <c r="U1576" s="76" t="s">
        <v>35</v>
      </c>
      <c r="V1576" s="77" t="s">
        <v>36</v>
      </c>
      <c r="W1576" s="77" t="s">
        <v>36</v>
      </c>
      <c r="X1576" s="77">
        <v>30</v>
      </c>
      <c r="Y1576" s="78" t="s">
        <v>150</v>
      </c>
      <c r="Z1576" s="72"/>
      <c r="AA1576" s="77" t="s">
        <v>37</v>
      </c>
      <c r="AB1576" s="76" t="s">
        <v>35</v>
      </c>
      <c r="AC1576" s="77" t="s">
        <v>36</v>
      </c>
      <c r="AD1576" s="77" t="s">
        <v>36</v>
      </c>
      <c r="AE1576" s="77" t="s">
        <v>37</v>
      </c>
      <c r="AF1576" s="78" t="s">
        <v>38</v>
      </c>
      <c r="AG1576" s="72"/>
      <c r="AH1576" s="77" t="s">
        <v>69</v>
      </c>
      <c r="AI1576" s="76" t="s">
        <v>52</v>
      </c>
      <c r="AJ1576" s="76" t="s">
        <v>36</v>
      </c>
      <c r="AK1576" t="str">
        <f>_xlfn.CONCAT(PlayerList[[#This Row],[First Name]]," ",PlayerList[[#This Row],[Surname]])</f>
        <v>Steven Lawson</v>
      </c>
      <c r="AM1576" s="71">
        <f>PlayerList[[#This Row],[Code]]*1</f>
        <v>11345</v>
      </c>
      <c r="AN1576" s="71" t="str">
        <f>VLOOKUP(PlayerList[[#This Row],[NZCF ID]],$AP$2:$AQ$3850,2,FALSE)</f>
        <v>M</v>
      </c>
      <c r="AP1576" s="71">
        <v>20434</v>
      </c>
      <c r="AQ1576" s="71" t="s">
        <v>29</v>
      </c>
    </row>
    <row r="1577" spans="13:43" x14ac:dyDescent="0.3">
      <c r="M1577" s="75">
        <v>16365</v>
      </c>
      <c r="N1577" s="72" t="s">
        <v>2043</v>
      </c>
      <c r="O1577" s="72" t="s">
        <v>458</v>
      </c>
      <c r="P1577" s="73" t="s">
        <v>716</v>
      </c>
      <c r="Q1577" s="74">
        <v>2009</v>
      </c>
      <c r="R1577" s="73" t="s">
        <v>135</v>
      </c>
      <c r="S1577" s="72"/>
      <c r="T1577" s="77" t="s">
        <v>34</v>
      </c>
      <c r="U1577" s="76" t="s">
        <v>35</v>
      </c>
      <c r="V1577" s="77" t="s">
        <v>36</v>
      </c>
      <c r="W1577" s="77" t="s">
        <v>36</v>
      </c>
      <c r="X1577" s="77" t="s">
        <v>37</v>
      </c>
      <c r="Y1577" s="78" t="s">
        <v>38</v>
      </c>
      <c r="Z1577" s="72"/>
      <c r="AA1577" s="77">
        <v>868</v>
      </c>
      <c r="AB1577" s="76" t="s">
        <v>50</v>
      </c>
      <c r="AC1577" s="77" t="s">
        <v>36</v>
      </c>
      <c r="AD1577" s="77" t="s">
        <v>36</v>
      </c>
      <c r="AE1577" s="77">
        <v>19</v>
      </c>
      <c r="AF1577" s="78" t="s">
        <v>51</v>
      </c>
      <c r="AG1577" s="72"/>
      <c r="AH1577" s="77">
        <v>4307755</v>
      </c>
      <c r="AI1577" s="76" t="s">
        <v>52</v>
      </c>
      <c r="AJ1577" s="76" t="s">
        <v>36</v>
      </c>
      <c r="AK1577" t="str">
        <f>_xlfn.CONCAT(PlayerList[[#This Row],[First Name]]," ",PlayerList[[#This Row],[Surname]])</f>
        <v>Charlie Lawton</v>
      </c>
      <c r="AM1577" s="71">
        <f>PlayerList[[#This Row],[Code]]*1</f>
        <v>16365</v>
      </c>
      <c r="AN1577" s="71" t="str">
        <f>VLOOKUP(PlayerList[[#This Row],[NZCF ID]],$AP$2:$AQ$3850,2,FALSE)</f>
        <v>M</v>
      </c>
      <c r="AP1577" s="71">
        <v>11345</v>
      </c>
      <c r="AQ1577" s="71" t="s">
        <v>29</v>
      </c>
    </row>
    <row r="1578" spans="13:43" x14ac:dyDescent="0.3">
      <c r="M1578" s="75">
        <v>16867</v>
      </c>
      <c r="N1578" s="72" t="s">
        <v>2043</v>
      </c>
      <c r="O1578" s="72" t="s">
        <v>755</v>
      </c>
      <c r="P1578" s="73" t="s">
        <v>33</v>
      </c>
      <c r="Q1578" s="74">
        <v>2012</v>
      </c>
      <c r="R1578" s="73" t="s">
        <v>135</v>
      </c>
      <c r="S1578" s="72"/>
      <c r="T1578" s="77">
        <v>1027</v>
      </c>
      <c r="U1578" s="76" t="s">
        <v>50</v>
      </c>
      <c r="V1578" s="77" t="s">
        <v>36</v>
      </c>
      <c r="W1578" s="77" t="s">
        <v>36</v>
      </c>
      <c r="X1578" s="77">
        <v>7</v>
      </c>
      <c r="Y1578" s="78" t="s">
        <v>169</v>
      </c>
      <c r="Z1578" s="72"/>
      <c r="AA1578" s="77">
        <v>695</v>
      </c>
      <c r="AB1578" s="76" t="s">
        <v>50</v>
      </c>
      <c r="AC1578" s="77" t="s">
        <v>36</v>
      </c>
      <c r="AD1578" s="77" t="s">
        <v>36</v>
      </c>
      <c r="AE1578" s="77">
        <v>12</v>
      </c>
      <c r="AF1578" s="78" t="s">
        <v>51</v>
      </c>
      <c r="AG1578" s="72"/>
      <c r="AH1578" s="77">
        <v>4310454</v>
      </c>
      <c r="AI1578" s="76" t="s">
        <v>52</v>
      </c>
      <c r="AJ1578" s="76" t="s">
        <v>36</v>
      </c>
      <c r="AK1578" t="str">
        <f>_xlfn.CONCAT(PlayerList[[#This Row],[First Name]]," ",PlayerList[[#This Row],[Surname]])</f>
        <v>Leo Lawton</v>
      </c>
      <c r="AM1578" s="71">
        <f>PlayerList[[#This Row],[Code]]*1</f>
        <v>16867</v>
      </c>
      <c r="AN1578" s="71" t="str">
        <f>VLOOKUP(PlayerList[[#This Row],[NZCF ID]],$AP$2:$AQ$3850,2,FALSE)</f>
        <v>M</v>
      </c>
      <c r="AP1578" s="71">
        <v>16365</v>
      </c>
      <c r="AQ1578" s="71" t="s">
        <v>29</v>
      </c>
    </row>
    <row r="1579" spans="13:43" x14ac:dyDescent="0.3">
      <c r="M1579" s="75">
        <v>18877</v>
      </c>
      <c r="N1579" s="72" t="s">
        <v>2044</v>
      </c>
      <c r="O1579" s="72" t="s">
        <v>1052</v>
      </c>
      <c r="P1579" s="73" t="s">
        <v>33</v>
      </c>
      <c r="Q1579" s="74">
        <v>2013</v>
      </c>
      <c r="R1579" s="73" t="s">
        <v>135</v>
      </c>
      <c r="S1579" s="72"/>
      <c r="T1579" s="77" t="s">
        <v>34</v>
      </c>
      <c r="U1579" s="76" t="s">
        <v>35</v>
      </c>
      <c r="V1579" s="77" t="s">
        <v>36</v>
      </c>
      <c r="W1579" s="77" t="s">
        <v>36</v>
      </c>
      <c r="X1579" s="77" t="s">
        <v>37</v>
      </c>
      <c r="Y1579" s="78" t="s">
        <v>38</v>
      </c>
      <c r="Z1579" s="72"/>
      <c r="AA1579" s="77">
        <v>589</v>
      </c>
      <c r="AB1579" s="76" t="s">
        <v>35</v>
      </c>
      <c r="AC1579" s="77" t="s">
        <v>36</v>
      </c>
      <c r="AD1579" s="77" t="s">
        <v>36</v>
      </c>
      <c r="AE1579" s="77">
        <v>25</v>
      </c>
      <c r="AF1579" s="78" t="s">
        <v>281</v>
      </c>
      <c r="AG1579" s="72"/>
      <c r="AH1579" s="77" t="s">
        <v>69</v>
      </c>
      <c r="AI1579" s="76" t="s">
        <v>52</v>
      </c>
      <c r="AJ1579" s="76" t="s">
        <v>36</v>
      </c>
      <c r="AK1579" t="str">
        <f>_xlfn.CONCAT(PlayerList[[#This Row],[First Name]]," ",PlayerList[[#This Row],[Surname]])</f>
        <v>Austin Lay</v>
      </c>
      <c r="AM1579" s="71">
        <f>PlayerList[[#This Row],[Code]]*1</f>
        <v>18877</v>
      </c>
      <c r="AN1579" s="71" t="str">
        <f>VLOOKUP(PlayerList[[#This Row],[NZCF ID]],$AP$2:$AQ$3850,2,FALSE)</f>
        <v>M</v>
      </c>
      <c r="AP1579" s="71">
        <v>16867</v>
      </c>
      <c r="AQ1579" s="71" t="s">
        <v>29</v>
      </c>
    </row>
    <row r="1580" spans="13:43" x14ac:dyDescent="0.3">
      <c r="M1580" s="75">
        <v>18312</v>
      </c>
      <c r="N1580" s="72" t="s">
        <v>2045</v>
      </c>
      <c r="O1580" s="72" t="s">
        <v>1398</v>
      </c>
      <c r="P1580" s="73" t="s">
        <v>354</v>
      </c>
      <c r="Q1580" s="74">
        <v>2013</v>
      </c>
      <c r="R1580" s="73" t="s">
        <v>135</v>
      </c>
      <c r="S1580" s="72"/>
      <c r="T1580" s="77">
        <v>925</v>
      </c>
      <c r="U1580" s="76" t="s">
        <v>50</v>
      </c>
      <c r="V1580" s="77" t="s">
        <v>36</v>
      </c>
      <c r="W1580" s="77" t="s">
        <v>36</v>
      </c>
      <c r="X1580" s="77">
        <v>10</v>
      </c>
      <c r="Y1580" s="78" t="s">
        <v>150</v>
      </c>
      <c r="Z1580" s="72"/>
      <c r="AA1580" s="77">
        <v>891</v>
      </c>
      <c r="AB1580" s="76" t="s">
        <v>35</v>
      </c>
      <c r="AC1580" s="77" t="s">
        <v>36</v>
      </c>
      <c r="AD1580" s="77" t="s">
        <v>36</v>
      </c>
      <c r="AE1580" s="77">
        <v>158</v>
      </c>
      <c r="AF1580" s="78" t="s">
        <v>60</v>
      </c>
      <c r="AG1580" s="72"/>
      <c r="AH1580" s="77">
        <v>4318277</v>
      </c>
      <c r="AI1580" s="76" t="s">
        <v>52</v>
      </c>
      <c r="AJ1580" s="76" t="s">
        <v>36</v>
      </c>
      <c r="AK1580" t="str">
        <f>_xlfn.CONCAT(PlayerList[[#This Row],[First Name]]," ",PlayerList[[#This Row],[Surname]])</f>
        <v>Dylan Le</v>
      </c>
      <c r="AM1580" s="71">
        <f>PlayerList[[#This Row],[Code]]*1</f>
        <v>18312</v>
      </c>
      <c r="AN1580" s="71" t="str">
        <f>VLOOKUP(PlayerList[[#This Row],[NZCF ID]],$AP$2:$AQ$3850,2,FALSE)</f>
        <v>M</v>
      </c>
      <c r="AP1580" s="71">
        <v>18877</v>
      </c>
      <c r="AQ1580" s="71" t="s">
        <v>29</v>
      </c>
    </row>
    <row r="1581" spans="13:43" x14ac:dyDescent="0.3">
      <c r="M1581" s="75">
        <v>19541</v>
      </c>
      <c r="N1581" s="72" t="s">
        <v>2045</v>
      </c>
      <c r="O1581" s="72" t="s">
        <v>755</v>
      </c>
      <c r="P1581" s="73" t="s">
        <v>33</v>
      </c>
      <c r="Q1581" s="74">
        <v>2005</v>
      </c>
      <c r="R1581" s="73" t="s">
        <v>135</v>
      </c>
      <c r="S1581" s="72"/>
      <c r="T1581" s="77" t="s">
        <v>34</v>
      </c>
      <c r="U1581" s="76" t="s">
        <v>35</v>
      </c>
      <c r="V1581" s="77" t="s">
        <v>36</v>
      </c>
      <c r="W1581" s="77" t="s">
        <v>36</v>
      </c>
      <c r="X1581" s="77" t="s">
        <v>37</v>
      </c>
      <c r="Y1581" s="78" t="s">
        <v>38</v>
      </c>
      <c r="Z1581" s="72"/>
      <c r="AA1581" s="77">
        <v>1200</v>
      </c>
      <c r="AB1581" s="76" t="s">
        <v>50</v>
      </c>
      <c r="AC1581" s="77" t="s">
        <v>36</v>
      </c>
      <c r="AD1581" s="77" t="s">
        <v>36</v>
      </c>
      <c r="AE1581" s="77">
        <v>7</v>
      </c>
      <c r="AF1581" s="78" t="s">
        <v>96</v>
      </c>
      <c r="AG1581" s="72"/>
      <c r="AH1581" s="77" t="s">
        <v>69</v>
      </c>
      <c r="AI1581" s="76" t="s">
        <v>52</v>
      </c>
      <c r="AJ1581" s="76" t="s">
        <v>36</v>
      </c>
      <c r="AK1581" t="str">
        <f>_xlfn.CONCAT(PlayerList[[#This Row],[First Name]]," ",PlayerList[[#This Row],[Surname]])</f>
        <v>Leo Le</v>
      </c>
      <c r="AM1581" s="71">
        <f>PlayerList[[#This Row],[Code]]*1</f>
        <v>19541</v>
      </c>
      <c r="AN1581" s="71" t="str">
        <f>VLOOKUP(PlayerList[[#This Row],[NZCF ID]],$AP$2:$AQ$3850,2,FALSE)</f>
        <v>M</v>
      </c>
      <c r="AP1581" s="71">
        <v>18312</v>
      </c>
      <c r="AQ1581" s="71" t="s">
        <v>29</v>
      </c>
    </row>
    <row r="1582" spans="13:43" x14ac:dyDescent="0.3">
      <c r="M1582" s="75">
        <v>18928</v>
      </c>
      <c r="N1582" s="72" t="s">
        <v>2045</v>
      </c>
      <c r="O1582" s="72" t="s">
        <v>2046</v>
      </c>
      <c r="P1582" s="73" t="s">
        <v>83</v>
      </c>
      <c r="Q1582" s="74">
        <v>2015</v>
      </c>
      <c r="R1582" s="73" t="s">
        <v>135</v>
      </c>
      <c r="S1582" s="72"/>
      <c r="T1582" s="77">
        <v>1065</v>
      </c>
      <c r="U1582" s="76" t="s">
        <v>35</v>
      </c>
      <c r="V1582" s="77">
        <v>2</v>
      </c>
      <c r="W1582" s="77">
        <v>15</v>
      </c>
      <c r="X1582" s="77">
        <v>50</v>
      </c>
      <c r="Y1582" s="78" t="s">
        <v>4167</v>
      </c>
      <c r="Z1582" s="72"/>
      <c r="AA1582" s="77">
        <v>1204</v>
      </c>
      <c r="AB1582" s="76" t="s">
        <v>35</v>
      </c>
      <c r="AC1582" s="77">
        <v>1</v>
      </c>
      <c r="AD1582" s="77">
        <v>6</v>
      </c>
      <c r="AE1582" s="77">
        <v>47</v>
      </c>
      <c r="AF1582" s="78" t="s">
        <v>4167</v>
      </c>
      <c r="AG1582" s="72"/>
      <c r="AH1582" s="77">
        <v>4320930</v>
      </c>
      <c r="AI1582" s="76" t="s">
        <v>52</v>
      </c>
      <c r="AJ1582" s="76" t="s">
        <v>36</v>
      </c>
      <c r="AK1582" t="str">
        <f>_xlfn.CONCAT(PlayerList[[#This Row],[First Name]]," ",PlayerList[[#This Row],[Surname]])</f>
        <v>Long Minh Le</v>
      </c>
      <c r="AM1582" s="71">
        <f>PlayerList[[#This Row],[Code]]*1</f>
        <v>18928</v>
      </c>
      <c r="AN1582" s="71" t="str">
        <f>VLOOKUP(PlayerList[[#This Row],[NZCF ID]],$AP$2:$AQ$3850,2,FALSE)</f>
        <v>M</v>
      </c>
      <c r="AP1582" s="71">
        <v>19541</v>
      </c>
      <c r="AQ1582" s="71" t="s">
        <v>29</v>
      </c>
    </row>
    <row r="1583" spans="13:43" x14ac:dyDescent="0.3">
      <c r="M1583" s="75">
        <v>19912</v>
      </c>
      <c r="N1583" s="72" t="s">
        <v>2045</v>
      </c>
      <c r="O1583" s="72" t="s">
        <v>2047</v>
      </c>
      <c r="P1583" s="73" t="s">
        <v>33</v>
      </c>
      <c r="Q1583" s="74">
        <v>2003</v>
      </c>
      <c r="R1583" s="73" t="s">
        <v>35</v>
      </c>
      <c r="S1583" s="72"/>
      <c r="T1583" s="77" t="s">
        <v>34</v>
      </c>
      <c r="U1583" s="76" t="s">
        <v>35</v>
      </c>
      <c r="V1583" s="77" t="s">
        <v>36</v>
      </c>
      <c r="W1583" s="77" t="s">
        <v>36</v>
      </c>
      <c r="X1583" s="77" t="s">
        <v>37</v>
      </c>
      <c r="Y1583" s="78" t="s">
        <v>38</v>
      </c>
      <c r="Z1583" s="72"/>
      <c r="AA1583" s="77">
        <v>1900</v>
      </c>
      <c r="AB1583" s="76" t="s">
        <v>50</v>
      </c>
      <c r="AC1583" s="77" t="s">
        <v>36</v>
      </c>
      <c r="AD1583" s="77" t="s">
        <v>36</v>
      </c>
      <c r="AE1583" s="77">
        <v>15</v>
      </c>
      <c r="AF1583" s="78" t="s">
        <v>169</v>
      </c>
      <c r="AG1583" s="72"/>
      <c r="AH1583" s="77">
        <v>12413291</v>
      </c>
      <c r="AI1583" s="76" t="s">
        <v>2048</v>
      </c>
      <c r="AJ1583" s="76" t="s">
        <v>36</v>
      </c>
      <c r="AK1583" t="str">
        <f>_xlfn.CONCAT(PlayerList[[#This Row],[First Name]]," ",PlayerList[[#This Row],[Surname]])</f>
        <v>Thi Dieu Mi Le</v>
      </c>
      <c r="AM1583" s="71">
        <f>PlayerList[[#This Row],[Code]]*1</f>
        <v>19912</v>
      </c>
      <c r="AN1583" s="71" t="str">
        <f>VLOOKUP(PlayerList[[#This Row],[NZCF ID]],$AP$2:$AQ$3850,2,FALSE)</f>
        <v>F</v>
      </c>
      <c r="AP1583" s="71">
        <v>18928</v>
      </c>
      <c r="AQ1583" s="71" t="s">
        <v>29</v>
      </c>
    </row>
    <row r="1584" spans="13:43" x14ac:dyDescent="0.3">
      <c r="M1584" s="75">
        <v>17215</v>
      </c>
      <c r="N1584" s="72" t="s">
        <v>2049</v>
      </c>
      <c r="O1584" s="72" t="s">
        <v>2050</v>
      </c>
      <c r="P1584" s="73" t="s">
        <v>335</v>
      </c>
      <c r="Q1584" s="74">
        <v>1996</v>
      </c>
      <c r="R1584" s="73" t="s">
        <v>35</v>
      </c>
      <c r="S1584" s="72"/>
      <c r="T1584" s="77">
        <v>1755</v>
      </c>
      <c r="U1584" s="76" t="s">
        <v>35</v>
      </c>
      <c r="V1584" s="77">
        <v>2</v>
      </c>
      <c r="W1584" s="77">
        <v>11</v>
      </c>
      <c r="X1584" s="77">
        <v>189</v>
      </c>
      <c r="Y1584" s="78" t="s">
        <v>4167</v>
      </c>
      <c r="Z1584" s="72"/>
      <c r="AA1584" s="77">
        <v>1647</v>
      </c>
      <c r="AB1584" s="76" t="s">
        <v>35</v>
      </c>
      <c r="AC1584" s="77" t="s">
        <v>36</v>
      </c>
      <c r="AD1584" s="77" t="s">
        <v>36</v>
      </c>
      <c r="AE1584" s="77">
        <v>42</v>
      </c>
      <c r="AF1584" s="78" t="s">
        <v>39</v>
      </c>
      <c r="AG1584" s="72"/>
      <c r="AH1584" s="77">
        <v>14341280</v>
      </c>
      <c r="AI1584" s="76" t="s">
        <v>1386</v>
      </c>
      <c r="AJ1584" s="76" t="s">
        <v>36</v>
      </c>
      <c r="AK1584" t="str">
        <f>_xlfn.CONCAT(PlayerList[[#This Row],[First Name]]," ",PlayerList[[#This Row],[Surname]])</f>
        <v>Rauen Le Grange</v>
      </c>
      <c r="AM1584" s="71">
        <f>PlayerList[[#This Row],[Code]]*1</f>
        <v>17215</v>
      </c>
      <c r="AN1584" s="71" t="str">
        <f>VLOOKUP(PlayerList[[#This Row],[NZCF ID]],$AP$2:$AQ$3850,2,FALSE)</f>
        <v>M</v>
      </c>
      <c r="AP1584" s="71">
        <v>19912</v>
      </c>
      <c r="AQ1584" s="71" t="s">
        <v>45</v>
      </c>
    </row>
    <row r="1585" spans="13:43" x14ac:dyDescent="0.3">
      <c r="M1585" s="75">
        <v>17168</v>
      </c>
      <c r="N1585" s="72" t="s">
        <v>2051</v>
      </c>
      <c r="O1585" s="72" t="s">
        <v>489</v>
      </c>
      <c r="P1585" s="73" t="s">
        <v>74</v>
      </c>
      <c r="Q1585" s="74">
        <v>1973</v>
      </c>
      <c r="R1585" s="73" t="s">
        <v>124</v>
      </c>
      <c r="S1585" s="72"/>
      <c r="T1585" s="77">
        <v>1256</v>
      </c>
      <c r="U1585" s="76" t="s">
        <v>35</v>
      </c>
      <c r="V1585" s="77" t="s">
        <v>36</v>
      </c>
      <c r="W1585" s="77" t="s">
        <v>36</v>
      </c>
      <c r="X1585" s="77">
        <v>60</v>
      </c>
      <c r="Y1585" s="78" t="s">
        <v>75</v>
      </c>
      <c r="Z1585" s="72"/>
      <c r="AA1585" s="77">
        <v>1248</v>
      </c>
      <c r="AB1585" s="76" t="s">
        <v>35</v>
      </c>
      <c r="AC1585" s="77" t="s">
        <v>36</v>
      </c>
      <c r="AD1585" s="77" t="s">
        <v>36</v>
      </c>
      <c r="AE1585" s="77">
        <v>6</v>
      </c>
      <c r="AF1585" s="78" t="s">
        <v>105</v>
      </c>
      <c r="AG1585" s="72"/>
      <c r="AH1585" s="77">
        <v>4312023</v>
      </c>
      <c r="AI1585" s="76" t="s">
        <v>52</v>
      </c>
      <c r="AJ1585" s="76" t="s">
        <v>36</v>
      </c>
      <c r="AK1585" t="str">
        <f>_xlfn.CONCAT(PlayerList[[#This Row],[First Name]]," ",PlayerList[[#This Row],[Surname]])</f>
        <v>Alan Leach</v>
      </c>
      <c r="AM1585" s="71">
        <f>PlayerList[[#This Row],[Code]]*1</f>
        <v>17168</v>
      </c>
      <c r="AN1585" s="71" t="str">
        <f>VLOOKUP(PlayerList[[#This Row],[NZCF ID]],$AP$2:$AQ$3850,2,FALSE)</f>
        <v>M</v>
      </c>
      <c r="AP1585" s="71">
        <v>17215</v>
      </c>
      <c r="AQ1585" s="71" t="s">
        <v>29</v>
      </c>
    </row>
    <row r="1586" spans="13:43" x14ac:dyDescent="0.3">
      <c r="M1586" s="75">
        <v>14424</v>
      </c>
      <c r="N1586" s="72" t="s">
        <v>2052</v>
      </c>
      <c r="O1586" s="72" t="s">
        <v>691</v>
      </c>
      <c r="P1586" s="73" t="s">
        <v>83</v>
      </c>
      <c r="Q1586" s="74">
        <v>1996</v>
      </c>
      <c r="R1586" s="73" t="s">
        <v>35</v>
      </c>
      <c r="S1586" s="72"/>
      <c r="T1586" s="77">
        <v>1539</v>
      </c>
      <c r="U1586" s="76" t="s">
        <v>35</v>
      </c>
      <c r="V1586" s="77" t="s">
        <v>36</v>
      </c>
      <c r="W1586" s="77" t="s">
        <v>36</v>
      </c>
      <c r="X1586" s="77">
        <v>25</v>
      </c>
      <c r="Y1586" s="78" t="s">
        <v>4200</v>
      </c>
      <c r="Z1586" s="72"/>
      <c r="AA1586" s="77" t="s">
        <v>37</v>
      </c>
      <c r="AB1586" s="76" t="s">
        <v>35</v>
      </c>
      <c r="AC1586" s="77" t="s">
        <v>36</v>
      </c>
      <c r="AD1586" s="77" t="s">
        <v>36</v>
      </c>
      <c r="AE1586" s="77" t="s">
        <v>37</v>
      </c>
      <c r="AF1586" s="78" t="s">
        <v>38</v>
      </c>
      <c r="AG1586" s="72"/>
      <c r="AH1586" s="77" t="s">
        <v>69</v>
      </c>
      <c r="AI1586" s="76" t="s">
        <v>52</v>
      </c>
      <c r="AJ1586" s="76" t="s">
        <v>36</v>
      </c>
      <c r="AK1586" t="str">
        <f>_xlfn.CONCAT(PlayerList[[#This Row],[First Name]]," ",PlayerList[[#This Row],[Surname]])</f>
        <v>Hamish Leask</v>
      </c>
      <c r="AM1586" s="71">
        <f>PlayerList[[#This Row],[Code]]*1</f>
        <v>14424</v>
      </c>
      <c r="AN1586" s="71" t="str">
        <f>VLOOKUP(PlayerList[[#This Row],[NZCF ID]],$AP$2:$AQ$3850,2,FALSE)</f>
        <v>M</v>
      </c>
      <c r="AP1586" s="71">
        <v>17168</v>
      </c>
      <c r="AQ1586" s="71" t="s">
        <v>29</v>
      </c>
    </row>
    <row r="1587" spans="13:43" x14ac:dyDescent="0.3">
      <c r="M1587" s="75">
        <v>17440</v>
      </c>
      <c r="N1587" s="72" t="s">
        <v>2052</v>
      </c>
      <c r="O1587" s="72" t="s">
        <v>2053</v>
      </c>
      <c r="P1587" s="73" t="s">
        <v>33</v>
      </c>
      <c r="Q1587" s="74">
        <v>1992</v>
      </c>
      <c r="R1587" s="73" t="s">
        <v>35</v>
      </c>
      <c r="S1587" s="72"/>
      <c r="T1587" s="77" t="s">
        <v>34</v>
      </c>
      <c r="U1587" s="76" t="s">
        <v>35</v>
      </c>
      <c r="V1587" s="77" t="s">
        <v>36</v>
      </c>
      <c r="W1587" s="77" t="s">
        <v>36</v>
      </c>
      <c r="X1587" s="77" t="s">
        <v>37</v>
      </c>
      <c r="Y1587" s="78" t="s">
        <v>38</v>
      </c>
      <c r="Z1587" s="72"/>
      <c r="AA1587" s="77">
        <v>1007</v>
      </c>
      <c r="AB1587" s="76" t="s">
        <v>50</v>
      </c>
      <c r="AC1587" s="77" t="s">
        <v>36</v>
      </c>
      <c r="AD1587" s="77" t="s">
        <v>36</v>
      </c>
      <c r="AE1587" s="77">
        <v>18</v>
      </c>
      <c r="AF1587" s="78" t="s">
        <v>105</v>
      </c>
      <c r="AG1587" s="72"/>
      <c r="AH1587" s="77">
        <v>4313640</v>
      </c>
      <c r="AI1587" s="76" t="s">
        <v>52</v>
      </c>
      <c r="AJ1587" s="76" t="s">
        <v>36</v>
      </c>
      <c r="AK1587" t="str">
        <f>_xlfn.CONCAT(PlayerList[[#This Row],[First Name]]," ",PlayerList[[#This Row],[Surname]])</f>
        <v>Jamal Leask</v>
      </c>
      <c r="AM1587" s="71">
        <f>PlayerList[[#This Row],[Code]]*1</f>
        <v>17440</v>
      </c>
      <c r="AN1587" s="71" t="str">
        <f>VLOOKUP(PlayerList[[#This Row],[NZCF ID]],$AP$2:$AQ$3850,2,FALSE)</f>
        <v>M</v>
      </c>
      <c r="AP1587" s="71">
        <v>14424</v>
      </c>
      <c r="AQ1587" s="71" t="s">
        <v>29</v>
      </c>
    </row>
    <row r="1588" spans="13:43" x14ac:dyDescent="0.3">
      <c r="M1588" s="75">
        <v>20661</v>
      </c>
      <c r="N1588" s="72" t="s">
        <v>2054</v>
      </c>
      <c r="O1588" s="72" t="s">
        <v>208</v>
      </c>
      <c r="P1588" s="73" t="s">
        <v>354</v>
      </c>
      <c r="Q1588" s="74">
        <v>2014</v>
      </c>
      <c r="R1588" s="73" t="s">
        <v>135</v>
      </c>
      <c r="S1588" s="72"/>
      <c r="T1588" s="77">
        <v>769</v>
      </c>
      <c r="U1588" s="76" t="s">
        <v>35</v>
      </c>
      <c r="V1588" s="77">
        <v>1</v>
      </c>
      <c r="W1588" s="77">
        <v>6</v>
      </c>
      <c r="X1588" s="77">
        <v>27</v>
      </c>
      <c r="Y1588" s="78" t="s">
        <v>4167</v>
      </c>
      <c r="Z1588" s="72"/>
      <c r="AA1588" s="77">
        <v>874</v>
      </c>
      <c r="AB1588" s="76" t="s">
        <v>35</v>
      </c>
      <c r="AC1588" s="77">
        <v>1</v>
      </c>
      <c r="AD1588" s="77">
        <v>3</v>
      </c>
      <c r="AE1588" s="77">
        <v>31</v>
      </c>
      <c r="AF1588" s="78" t="s">
        <v>4167</v>
      </c>
      <c r="AG1588" s="72"/>
      <c r="AH1588" s="77">
        <v>4331508</v>
      </c>
      <c r="AI1588" s="76" t="s">
        <v>52</v>
      </c>
      <c r="AJ1588" s="76" t="s">
        <v>36</v>
      </c>
      <c r="AK1588" t="str">
        <f>_xlfn.CONCAT(PlayerList[[#This Row],[First Name]]," ",PlayerList[[#This Row],[Surname]])</f>
        <v>Alexander Lee</v>
      </c>
      <c r="AM1588" s="71">
        <f>PlayerList[[#This Row],[Code]]*1</f>
        <v>20661</v>
      </c>
      <c r="AN1588" s="71" t="str">
        <f>VLOOKUP(PlayerList[[#This Row],[NZCF ID]],$AP$2:$AQ$3850,2,FALSE)</f>
        <v>M</v>
      </c>
      <c r="AP1588" s="71">
        <v>17440</v>
      </c>
      <c r="AQ1588" s="71" t="s">
        <v>29</v>
      </c>
    </row>
    <row r="1589" spans="13:43" x14ac:dyDescent="0.3">
      <c r="M1589" s="75">
        <v>20717</v>
      </c>
      <c r="N1589" s="72" t="s">
        <v>2054</v>
      </c>
      <c r="O1589" s="72" t="s">
        <v>2055</v>
      </c>
      <c r="P1589" s="73" t="s">
        <v>33</v>
      </c>
      <c r="Q1589" s="74">
        <v>2012</v>
      </c>
      <c r="R1589" s="73" t="s">
        <v>135</v>
      </c>
      <c r="S1589" s="72"/>
      <c r="T1589" s="77" t="s">
        <v>34</v>
      </c>
      <c r="U1589" s="76" t="s">
        <v>35</v>
      </c>
      <c r="V1589" s="77" t="s">
        <v>36</v>
      </c>
      <c r="W1589" s="77" t="s">
        <v>36</v>
      </c>
      <c r="X1589" s="77" t="s">
        <v>37</v>
      </c>
      <c r="Y1589" s="78" t="s">
        <v>38</v>
      </c>
      <c r="Z1589" s="72"/>
      <c r="AA1589" s="77">
        <v>1071</v>
      </c>
      <c r="AB1589" s="76" t="s">
        <v>50</v>
      </c>
      <c r="AC1589" s="77">
        <v>1</v>
      </c>
      <c r="AD1589" s="77">
        <v>6</v>
      </c>
      <c r="AE1589" s="77">
        <v>17</v>
      </c>
      <c r="AF1589" s="78" t="s">
        <v>4167</v>
      </c>
      <c r="AG1589" s="72"/>
      <c r="AH1589" s="77">
        <v>4332008</v>
      </c>
      <c r="AI1589" s="76" t="s">
        <v>52</v>
      </c>
      <c r="AJ1589" s="76" t="s">
        <v>36</v>
      </c>
      <c r="AK1589" t="str">
        <f>_xlfn.CONCAT(PlayerList[[#This Row],[First Name]]," ",PlayerList[[#This Row],[Surname]])</f>
        <v>Alexandra Lee</v>
      </c>
      <c r="AM1589" s="71">
        <f>PlayerList[[#This Row],[Code]]*1</f>
        <v>20717</v>
      </c>
      <c r="AN1589" s="71" t="str">
        <f>VLOOKUP(PlayerList[[#This Row],[NZCF ID]],$AP$2:$AQ$3850,2,FALSE)</f>
        <v>F</v>
      </c>
      <c r="AP1589" s="71">
        <v>20661</v>
      </c>
      <c r="AQ1589" s="71" t="s">
        <v>29</v>
      </c>
    </row>
    <row r="1590" spans="13:43" x14ac:dyDescent="0.3">
      <c r="M1590" s="75">
        <v>19574</v>
      </c>
      <c r="N1590" s="72" t="s">
        <v>2054</v>
      </c>
      <c r="O1590" s="72" t="s">
        <v>421</v>
      </c>
      <c r="P1590" s="73" t="s">
        <v>33</v>
      </c>
      <c r="Q1590" s="74">
        <v>2006</v>
      </c>
      <c r="R1590" s="73" t="s">
        <v>135</v>
      </c>
      <c r="S1590" s="72"/>
      <c r="T1590" s="77" t="s">
        <v>34</v>
      </c>
      <c r="U1590" s="76" t="s">
        <v>35</v>
      </c>
      <c r="V1590" s="77" t="s">
        <v>36</v>
      </c>
      <c r="W1590" s="77" t="s">
        <v>36</v>
      </c>
      <c r="X1590" s="77" t="s">
        <v>37</v>
      </c>
      <c r="Y1590" s="78" t="s">
        <v>38</v>
      </c>
      <c r="Z1590" s="72"/>
      <c r="AA1590" s="77">
        <v>842</v>
      </c>
      <c r="AB1590" s="76" t="s">
        <v>50</v>
      </c>
      <c r="AC1590" s="77" t="s">
        <v>36</v>
      </c>
      <c r="AD1590" s="77" t="s">
        <v>36</v>
      </c>
      <c r="AE1590" s="77">
        <v>6</v>
      </c>
      <c r="AF1590" s="78" t="s">
        <v>281</v>
      </c>
      <c r="AG1590" s="72"/>
      <c r="AH1590" s="77">
        <v>4324625</v>
      </c>
      <c r="AI1590" s="76" t="s">
        <v>52</v>
      </c>
      <c r="AJ1590" s="76" t="s">
        <v>36</v>
      </c>
      <c r="AK1590" t="str">
        <f>_xlfn.CONCAT(PlayerList[[#This Row],[First Name]]," ",PlayerList[[#This Row],[Surname]])</f>
        <v>Daniel Lee</v>
      </c>
      <c r="AM1590" s="71">
        <f>PlayerList[[#This Row],[Code]]*1</f>
        <v>19574</v>
      </c>
      <c r="AN1590" s="71" t="str">
        <f>VLOOKUP(PlayerList[[#This Row],[NZCF ID]],$AP$2:$AQ$3850,2,FALSE)</f>
        <v>M</v>
      </c>
      <c r="AP1590" s="71">
        <v>20717</v>
      </c>
      <c r="AQ1590" s="71" t="s">
        <v>45</v>
      </c>
    </row>
    <row r="1591" spans="13:43" x14ac:dyDescent="0.3">
      <c r="M1591" s="75">
        <v>15223</v>
      </c>
      <c r="N1591" s="72" t="s">
        <v>2054</v>
      </c>
      <c r="O1591" s="72" t="s">
        <v>2056</v>
      </c>
      <c r="P1591" s="73" t="s">
        <v>74</v>
      </c>
      <c r="Q1591" s="74">
        <v>2003</v>
      </c>
      <c r="R1591" s="73" t="s">
        <v>35</v>
      </c>
      <c r="S1591" s="72"/>
      <c r="T1591" s="77">
        <v>1378</v>
      </c>
      <c r="U1591" s="76" t="s">
        <v>35</v>
      </c>
      <c r="V1591" s="77" t="s">
        <v>36</v>
      </c>
      <c r="W1591" s="77" t="s">
        <v>36</v>
      </c>
      <c r="X1591" s="77">
        <v>104</v>
      </c>
      <c r="Y1591" s="78" t="s">
        <v>84</v>
      </c>
      <c r="Z1591" s="72"/>
      <c r="AA1591" s="77">
        <v>1419</v>
      </c>
      <c r="AB1591" s="76" t="s">
        <v>35</v>
      </c>
      <c r="AC1591" s="77" t="s">
        <v>36</v>
      </c>
      <c r="AD1591" s="77" t="s">
        <v>36</v>
      </c>
      <c r="AE1591" s="77">
        <v>12</v>
      </c>
      <c r="AF1591" s="78" t="s">
        <v>154</v>
      </c>
      <c r="AG1591" s="72"/>
      <c r="AH1591" s="77">
        <v>4310098</v>
      </c>
      <c r="AI1591" s="76" t="s">
        <v>52</v>
      </c>
      <c r="AJ1591" s="76" t="s">
        <v>36</v>
      </c>
      <c r="AK1591" t="str">
        <f>_xlfn.CONCAT(PlayerList[[#This Row],[First Name]]," ",PlayerList[[#This Row],[Surname]])</f>
        <v>Dylan E S Lee</v>
      </c>
      <c r="AM1591" s="71">
        <f>PlayerList[[#This Row],[Code]]*1</f>
        <v>15223</v>
      </c>
      <c r="AN1591" s="71" t="str">
        <f>VLOOKUP(PlayerList[[#This Row],[NZCF ID]],$AP$2:$AQ$3850,2,FALSE)</f>
        <v>M</v>
      </c>
      <c r="AP1591" s="71">
        <v>19574</v>
      </c>
      <c r="AQ1591" s="71" t="s">
        <v>29</v>
      </c>
    </row>
    <row r="1592" spans="13:43" x14ac:dyDescent="0.3">
      <c r="M1592" s="75">
        <v>13598</v>
      </c>
      <c r="N1592" s="72" t="s">
        <v>2054</v>
      </c>
      <c r="O1592" s="72" t="s">
        <v>2057</v>
      </c>
      <c r="P1592" s="73" t="s">
        <v>190</v>
      </c>
      <c r="Q1592" s="74">
        <v>1967</v>
      </c>
      <c r="R1592" s="73" t="s">
        <v>124</v>
      </c>
      <c r="S1592" s="72"/>
      <c r="T1592" s="77">
        <v>2001</v>
      </c>
      <c r="U1592" s="76" t="s">
        <v>35</v>
      </c>
      <c r="V1592" s="77" t="s">
        <v>36</v>
      </c>
      <c r="W1592" s="77" t="s">
        <v>36</v>
      </c>
      <c r="X1592" s="77">
        <v>117</v>
      </c>
      <c r="Y1592" s="78" t="s">
        <v>84</v>
      </c>
      <c r="Z1592" s="72"/>
      <c r="AA1592" s="77">
        <v>2139</v>
      </c>
      <c r="AB1592" s="76" t="s">
        <v>35</v>
      </c>
      <c r="AC1592" s="77" t="s">
        <v>36</v>
      </c>
      <c r="AD1592" s="77" t="s">
        <v>36</v>
      </c>
      <c r="AE1592" s="77">
        <v>90</v>
      </c>
      <c r="AF1592" s="78" t="s">
        <v>84</v>
      </c>
      <c r="AG1592" s="72"/>
      <c r="AH1592" s="77">
        <v>4303229</v>
      </c>
      <c r="AI1592" s="76" t="s">
        <v>52</v>
      </c>
      <c r="AJ1592" s="76" t="s">
        <v>36</v>
      </c>
      <c r="AK1592" t="str">
        <f>_xlfn.CONCAT(PlayerList[[#This Row],[First Name]]," ",PlayerList[[#This Row],[Surname]])</f>
        <v>Edward S Lee</v>
      </c>
      <c r="AM1592" s="71">
        <f>PlayerList[[#This Row],[Code]]*1</f>
        <v>13598</v>
      </c>
      <c r="AN1592" s="71" t="str">
        <f>VLOOKUP(PlayerList[[#This Row],[NZCF ID]],$AP$2:$AQ$3850,2,FALSE)</f>
        <v>M</v>
      </c>
      <c r="AP1592" s="71">
        <v>15223</v>
      </c>
      <c r="AQ1592" s="71" t="s">
        <v>29</v>
      </c>
    </row>
    <row r="1593" spans="13:43" x14ac:dyDescent="0.3">
      <c r="M1593" s="75">
        <v>15745</v>
      </c>
      <c r="N1593" s="72" t="s">
        <v>2054</v>
      </c>
      <c r="O1593" s="72" t="s">
        <v>1651</v>
      </c>
      <c r="P1593" s="73" t="s">
        <v>252</v>
      </c>
      <c r="Q1593" s="74">
        <v>2004</v>
      </c>
      <c r="R1593" s="73" t="s">
        <v>35</v>
      </c>
      <c r="S1593" s="72"/>
      <c r="T1593" s="77">
        <v>1537</v>
      </c>
      <c r="U1593" s="76" t="s">
        <v>35</v>
      </c>
      <c r="V1593" s="77" t="s">
        <v>36</v>
      </c>
      <c r="W1593" s="77" t="s">
        <v>36</v>
      </c>
      <c r="X1593" s="77">
        <v>92</v>
      </c>
      <c r="Y1593" s="78" t="s">
        <v>51</v>
      </c>
      <c r="Z1593" s="72"/>
      <c r="AA1593" s="77">
        <v>1333</v>
      </c>
      <c r="AB1593" s="76" t="s">
        <v>35</v>
      </c>
      <c r="AC1593" s="77" t="s">
        <v>36</v>
      </c>
      <c r="AD1593" s="77" t="s">
        <v>36</v>
      </c>
      <c r="AE1593" s="77">
        <v>84</v>
      </c>
      <c r="AF1593" s="78" t="s">
        <v>61</v>
      </c>
      <c r="AG1593" s="72"/>
      <c r="AH1593" s="77">
        <v>4306570</v>
      </c>
      <c r="AI1593" s="76" t="s">
        <v>52</v>
      </c>
      <c r="AJ1593" s="76" t="s">
        <v>36</v>
      </c>
      <c r="AK1593" t="str">
        <f>_xlfn.CONCAT(PlayerList[[#This Row],[First Name]]," ",PlayerList[[#This Row],[Surname]])</f>
        <v>Fergus Lee</v>
      </c>
      <c r="AM1593" s="71">
        <f>PlayerList[[#This Row],[Code]]*1</f>
        <v>15745</v>
      </c>
      <c r="AN1593" s="71" t="str">
        <f>VLOOKUP(PlayerList[[#This Row],[NZCF ID]],$AP$2:$AQ$3850,2,FALSE)</f>
        <v>M</v>
      </c>
      <c r="AP1593" s="71">
        <v>13598</v>
      </c>
      <c r="AQ1593" s="71" t="s">
        <v>29</v>
      </c>
    </row>
    <row r="1594" spans="13:43" x14ac:dyDescent="0.3">
      <c r="M1594" s="75">
        <v>18198</v>
      </c>
      <c r="N1594" s="72" t="s">
        <v>2054</v>
      </c>
      <c r="O1594" s="72" t="s">
        <v>407</v>
      </c>
      <c r="P1594" s="73" t="s">
        <v>33</v>
      </c>
      <c r="Q1594" s="74">
        <v>2010</v>
      </c>
      <c r="R1594" s="73" t="s">
        <v>135</v>
      </c>
      <c r="S1594" s="72"/>
      <c r="T1594" s="77" t="s">
        <v>34</v>
      </c>
      <c r="U1594" s="76" t="s">
        <v>35</v>
      </c>
      <c r="V1594" s="77" t="s">
        <v>36</v>
      </c>
      <c r="W1594" s="77" t="s">
        <v>36</v>
      </c>
      <c r="X1594" s="77" t="s">
        <v>37</v>
      </c>
      <c r="Y1594" s="78" t="s">
        <v>38</v>
      </c>
      <c r="Z1594" s="72"/>
      <c r="AA1594" s="77">
        <v>498</v>
      </c>
      <c r="AB1594" s="76" t="s">
        <v>50</v>
      </c>
      <c r="AC1594" s="77" t="s">
        <v>36</v>
      </c>
      <c r="AD1594" s="77" t="s">
        <v>36</v>
      </c>
      <c r="AE1594" s="77">
        <v>6</v>
      </c>
      <c r="AF1594" s="78" t="s">
        <v>219</v>
      </c>
      <c r="AG1594" s="72"/>
      <c r="AH1594" s="77" t="s">
        <v>69</v>
      </c>
      <c r="AI1594" s="76" t="s">
        <v>52</v>
      </c>
      <c r="AJ1594" s="76" t="s">
        <v>36</v>
      </c>
      <c r="AK1594" t="str">
        <f>_xlfn.CONCAT(PlayerList[[#This Row],[First Name]]," ",PlayerList[[#This Row],[Surname]])</f>
        <v>Isaiah Lee</v>
      </c>
      <c r="AM1594" s="71">
        <f>PlayerList[[#This Row],[Code]]*1</f>
        <v>18198</v>
      </c>
      <c r="AN1594" s="71" t="str">
        <f>VLOOKUP(PlayerList[[#This Row],[NZCF ID]],$AP$2:$AQ$3850,2,FALSE)</f>
        <v>M</v>
      </c>
      <c r="AP1594" s="71">
        <v>15745</v>
      </c>
      <c r="AQ1594" s="71" t="s">
        <v>29</v>
      </c>
    </row>
    <row r="1595" spans="13:43" x14ac:dyDescent="0.3">
      <c r="M1595" s="75">
        <v>18379</v>
      </c>
      <c r="N1595" s="72" t="s">
        <v>2054</v>
      </c>
      <c r="O1595" s="72" t="s">
        <v>2058</v>
      </c>
      <c r="P1595" s="73" t="s">
        <v>33</v>
      </c>
      <c r="Q1595" s="74">
        <v>2012</v>
      </c>
      <c r="R1595" s="73" t="s">
        <v>135</v>
      </c>
      <c r="S1595" s="72"/>
      <c r="T1595" s="77" t="s">
        <v>34</v>
      </c>
      <c r="U1595" s="76" t="s">
        <v>35</v>
      </c>
      <c r="V1595" s="77" t="s">
        <v>36</v>
      </c>
      <c r="W1595" s="77" t="s">
        <v>36</v>
      </c>
      <c r="X1595" s="77" t="s">
        <v>37</v>
      </c>
      <c r="Y1595" s="78" t="s">
        <v>38</v>
      </c>
      <c r="Z1595" s="72"/>
      <c r="AA1595" s="77">
        <v>485</v>
      </c>
      <c r="AB1595" s="76" t="s">
        <v>35</v>
      </c>
      <c r="AC1595" s="77" t="s">
        <v>36</v>
      </c>
      <c r="AD1595" s="77" t="s">
        <v>36</v>
      </c>
      <c r="AE1595" s="77">
        <v>21</v>
      </c>
      <c r="AF1595" s="78" t="s">
        <v>51</v>
      </c>
      <c r="AG1595" s="72"/>
      <c r="AH1595" s="77" t="s">
        <v>69</v>
      </c>
      <c r="AI1595" s="76" t="s">
        <v>52</v>
      </c>
      <c r="AJ1595" s="76" t="s">
        <v>36</v>
      </c>
      <c r="AK1595" t="str">
        <f>_xlfn.CONCAT(PlayerList[[#This Row],[First Name]]," ",PlayerList[[#This Row],[Surname]])</f>
        <v>Jaden Carlos Lee</v>
      </c>
      <c r="AM1595" s="71">
        <f>PlayerList[[#This Row],[Code]]*1</f>
        <v>18379</v>
      </c>
      <c r="AN1595" s="71" t="str">
        <f>VLOOKUP(PlayerList[[#This Row],[NZCF ID]],$AP$2:$AQ$3850,2,FALSE)</f>
        <v>M</v>
      </c>
      <c r="AP1595" s="71">
        <v>18198</v>
      </c>
      <c r="AQ1595" s="71" t="s">
        <v>29</v>
      </c>
    </row>
    <row r="1596" spans="13:43" x14ac:dyDescent="0.3">
      <c r="M1596" s="75">
        <v>18974</v>
      </c>
      <c r="N1596" s="72" t="s">
        <v>2054</v>
      </c>
      <c r="O1596" s="72" t="s">
        <v>2059</v>
      </c>
      <c r="P1596" s="73" t="s">
        <v>258</v>
      </c>
      <c r="Q1596" s="74">
        <v>2014</v>
      </c>
      <c r="R1596" s="73" t="s">
        <v>135</v>
      </c>
      <c r="S1596" s="72"/>
      <c r="T1596" s="77">
        <v>1334</v>
      </c>
      <c r="U1596" s="76" t="s">
        <v>35</v>
      </c>
      <c r="V1596" s="77">
        <v>1</v>
      </c>
      <c r="W1596" s="77">
        <v>5</v>
      </c>
      <c r="X1596" s="77">
        <v>45</v>
      </c>
      <c r="Y1596" s="78" t="s">
        <v>4167</v>
      </c>
      <c r="Z1596" s="72"/>
      <c r="AA1596" s="77">
        <v>1160</v>
      </c>
      <c r="AB1596" s="76" t="s">
        <v>35</v>
      </c>
      <c r="AC1596" s="77">
        <v>3</v>
      </c>
      <c r="AD1596" s="77">
        <v>15</v>
      </c>
      <c r="AE1596" s="77">
        <v>224</v>
      </c>
      <c r="AF1596" s="78" t="s">
        <v>4167</v>
      </c>
      <c r="AG1596" s="72"/>
      <c r="AH1596" s="77">
        <v>4325036</v>
      </c>
      <c r="AI1596" s="76" t="s">
        <v>52</v>
      </c>
      <c r="AJ1596" s="76" t="s">
        <v>36</v>
      </c>
      <c r="AK1596" t="str">
        <f>_xlfn.CONCAT(PlayerList[[#This Row],[First Name]]," ",PlayerList[[#This Row],[Surname]])</f>
        <v>Jaden Jhia Xing Lee</v>
      </c>
      <c r="AM1596" s="71">
        <f>PlayerList[[#This Row],[Code]]*1</f>
        <v>18974</v>
      </c>
      <c r="AN1596" s="71" t="str">
        <f>VLOOKUP(PlayerList[[#This Row],[NZCF ID]],$AP$2:$AQ$3850,2,FALSE)</f>
        <v>M</v>
      </c>
      <c r="AP1596" s="71">
        <v>18379</v>
      </c>
      <c r="AQ1596" s="71" t="s">
        <v>29</v>
      </c>
    </row>
    <row r="1597" spans="13:43" x14ac:dyDescent="0.3">
      <c r="M1597" s="75">
        <v>18519</v>
      </c>
      <c r="N1597" s="72" t="s">
        <v>2054</v>
      </c>
      <c r="O1597" s="72" t="s">
        <v>674</v>
      </c>
      <c r="P1597" s="73" t="s">
        <v>33</v>
      </c>
      <c r="Q1597" s="74">
        <v>2010</v>
      </c>
      <c r="R1597" s="73" t="s">
        <v>135</v>
      </c>
      <c r="S1597" s="72"/>
      <c r="T1597" s="77" t="s">
        <v>34</v>
      </c>
      <c r="U1597" s="76" t="s">
        <v>35</v>
      </c>
      <c r="V1597" s="77" t="s">
        <v>36</v>
      </c>
      <c r="W1597" s="77" t="s">
        <v>36</v>
      </c>
      <c r="X1597" s="77" t="s">
        <v>37</v>
      </c>
      <c r="Y1597" s="78" t="s">
        <v>38</v>
      </c>
      <c r="Z1597" s="72"/>
      <c r="AA1597" s="77">
        <v>813</v>
      </c>
      <c r="AB1597" s="76" t="s">
        <v>35</v>
      </c>
      <c r="AC1597" s="77" t="s">
        <v>36</v>
      </c>
      <c r="AD1597" s="77" t="s">
        <v>36</v>
      </c>
      <c r="AE1597" s="77">
        <v>21</v>
      </c>
      <c r="AF1597" s="78" t="s">
        <v>96</v>
      </c>
      <c r="AG1597" s="72"/>
      <c r="AH1597" s="77" t="s">
        <v>69</v>
      </c>
      <c r="AI1597" s="76" t="s">
        <v>52</v>
      </c>
      <c r="AJ1597" s="76" t="s">
        <v>36</v>
      </c>
      <c r="AK1597" t="str">
        <f>_xlfn.CONCAT(PlayerList[[#This Row],[First Name]]," ",PlayerList[[#This Row],[Surname]])</f>
        <v>Jayden Lee</v>
      </c>
      <c r="AM1597" s="71">
        <f>PlayerList[[#This Row],[Code]]*1</f>
        <v>18519</v>
      </c>
      <c r="AN1597" s="71" t="str">
        <f>VLOOKUP(PlayerList[[#This Row],[NZCF ID]],$AP$2:$AQ$3850,2,FALSE)</f>
        <v>M</v>
      </c>
      <c r="AP1597" s="71">
        <v>18974</v>
      </c>
      <c r="AQ1597" s="71" t="s">
        <v>29</v>
      </c>
    </row>
    <row r="1598" spans="13:43" x14ac:dyDescent="0.3">
      <c r="M1598" s="75">
        <v>22781</v>
      </c>
      <c r="N1598" s="72" t="s">
        <v>2054</v>
      </c>
      <c r="O1598" s="72" t="s">
        <v>674</v>
      </c>
      <c r="P1598" s="73" t="s">
        <v>354</v>
      </c>
      <c r="Q1598" s="74">
        <v>2012</v>
      </c>
      <c r="R1598" s="73" t="s">
        <v>135</v>
      </c>
      <c r="S1598" s="72"/>
      <c r="T1598" s="77">
        <v>1265</v>
      </c>
      <c r="U1598" s="76" t="s">
        <v>50</v>
      </c>
      <c r="V1598" s="77">
        <v>1</v>
      </c>
      <c r="W1598" s="77">
        <v>6</v>
      </c>
      <c r="X1598" s="77">
        <v>6</v>
      </c>
      <c r="Y1598" s="78" t="s">
        <v>4167</v>
      </c>
      <c r="Z1598" s="72"/>
      <c r="AA1598" s="77">
        <v>1228</v>
      </c>
      <c r="AB1598" s="76" t="s">
        <v>50</v>
      </c>
      <c r="AC1598" s="77" t="s">
        <v>36</v>
      </c>
      <c r="AD1598" s="77" t="s">
        <v>36</v>
      </c>
      <c r="AE1598" s="77">
        <v>7</v>
      </c>
      <c r="AF1598" s="78" t="s">
        <v>84</v>
      </c>
      <c r="AG1598" s="72"/>
      <c r="AH1598" s="77" t="s">
        <v>69</v>
      </c>
      <c r="AI1598" s="76" t="s">
        <v>52</v>
      </c>
      <c r="AJ1598" s="76" t="s">
        <v>36</v>
      </c>
      <c r="AK1598" t="str">
        <f>_xlfn.CONCAT(PlayerList[[#This Row],[First Name]]," ",PlayerList[[#This Row],[Surname]])</f>
        <v>Jayden Lee</v>
      </c>
      <c r="AM1598" s="71">
        <f>PlayerList[[#This Row],[Code]]*1</f>
        <v>22781</v>
      </c>
      <c r="AN1598" s="71" t="str">
        <f>VLOOKUP(PlayerList[[#This Row],[NZCF ID]],$AP$2:$AQ$3850,2,FALSE)</f>
        <v>M</v>
      </c>
      <c r="AP1598" s="71">
        <v>18519</v>
      </c>
      <c r="AQ1598" s="71" t="s">
        <v>29</v>
      </c>
    </row>
    <row r="1599" spans="13:43" x14ac:dyDescent="0.3">
      <c r="M1599" s="75">
        <v>18608</v>
      </c>
      <c r="N1599" s="72" t="s">
        <v>2054</v>
      </c>
      <c r="O1599" s="72" t="s">
        <v>2060</v>
      </c>
      <c r="P1599" s="73" t="s">
        <v>33</v>
      </c>
      <c r="Q1599" s="74">
        <v>2015</v>
      </c>
      <c r="R1599" s="73" t="s">
        <v>135</v>
      </c>
      <c r="S1599" s="72"/>
      <c r="T1599" s="77" t="s">
        <v>34</v>
      </c>
      <c r="U1599" s="76" t="s">
        <v>35</v>
      </c>
      <c r="V1599" s="77" t="s">
        <v>36</v>
      </c>
      <c r="W1599" s="77" t="s">
        <v>36</v>
      </c>
      <c r="X1599" s="77" t="s">
        <v>37</v>
      </c>
      <c r="Y1599" s="78" t="s">
        <v>38</v>
      </c>
      <c r="Z1599" s="72"/>
      <c r="AA1599" s="77">
        <v>400</v>
      </c>
      <c r="AB1599" s="76" t="s">
        <v>50</v>
      </c>
      <c r="AC1599" s="77" t="s">
        <v>36</v>
      </c>
      <c r="AD1599" s="77" t="s">
        <v>36</v>
      </c>
      <c r="AE1599" s="77">
        <v>7</v>
      </c>
      <c r="AF1599" s="78" t="s">
        <v>51</v>
      </c>
      <c r="AG1599" s="72"/>
      <c r="AH1599" s="77" t="s">
        <v>69</v>
      </c>
      <c r="AI1599" s="76" t="s">
        <v>52</v>
      </c>
      <c r="AJ1599" s="76" t="s">
        <v>36</v>
      </c>
      <c r="AK1599" t="str">
        <f>_xlfn.CONCAT(PlayerList[[#This Row],[First Name]]," ",PlayerList[[#This Row],[Surname]])</f>
        <v>Jayden Haochen Lee</v>
      </c>
      <c r="AM1599" s="71">
        <f>PlayerList[[#This Row],[Code]]*1</f>
        <v>18608</v>
      </c>
      <c r="AN1599" s="71" t="str">
        <f>VLOOKUP(PlayerList[[#This Row],[NZCF ID]],$AP$2:$AQ$3850,2,FALSE)</f>
        <v>M</v>
      </c>
      <c r="AP1599" s="71">
        <v>22781</v>
      </c>
      <c r="AQ1599" s="71" t="s">
        <v>29</v>
      </c>
    </row>
    <row r="1600" spans="13:43" x14ac:dyDescent="0.3">
      <c r="M1600" s="75">
        <v>17842</v>
      </c>
      <c r="N1600" s="72" t="s">
        <v>2054</v>
      </c>
      <c r="O1600" s="72" t="s">
        <v>2061</v>
      </c>
      <c r="P1600" s="73" t="s">
        <v>33</v>
      </c>
      <c r="Q1600" s="74">
        <v>2008</v>
      </c>
      <c r="R1600" s="73" t="s">
        <v>135</v>
      </c>
      <c r="S1600" s="72"/>
      <c r="T1600" s="77" t="s">
        <v>34</v>
      </c>
      <c r="U1600" s="76" t="s">
        <v>35</v>
      </c>
      <c r="V1600" s="77" t="s">
        <v>36</v>
      </c>
      <c r="W1600" s="77" t="s">
        <v>36</v>
      </c>
      <c r="X1600" s="77" t="s">
        <v>37</v>
      </c>
      <c r="Y1600" s="78" t="s">
        <v>38</v>
      </c>
      <c r="Z1600" s="72"/>
      <c r="AA1600" s="77">
        <v>1603</v>
      </c>
      <c r="AB1600" s="76" t="s">
        <v>35</v>
      </c>
      <c r="AC1600" s="77">
        <v>1</v>
      </c>
      <c r="AD1600" s="77">
        <v>6</v>
      </c>
      <c r="AE1600" s="77">
        <v>30</v>
      </c>
      <c r="AF1600" s="78" t="s">
        <v>4167</v>
      </c>
      <c r="AG1600" s="72"/>
      <c r="AH1600" s="77">
        <v>4315901</v>
      </c>
      <c r="AI1600" s="76" t="s">
        <v>52</v>
      </c>
      <c r="AJ1600" s="76" t="s">
        <v>36</v>
      </c>
      <c r="AK1600" t="str">
        <f>_xlfn.CONCAT(PlayerList[[#This Row],[First Name]]," ",PlayerList[[#This Row],[Surname]])</f>
        <v>Jun Lee</v>
      </c>
      <c r="AM1600" s="71">
        <f>PlayerList[[#This Row],[Code]]*1</f>
        <v>17842</v>
      </c>
      <c r="AN1600" s="71" t="str">
        <f>VLOOKUP(PlayerList[[#This Row],[NZCF ID]],$AP$2:$AQ$3850,2,FALSE)</f>
        <v>M</v>
      </c>
      <c r="AP1600" s="71">
        <v>18608</v>
      </c>
      <c r="AQ1600" s="71" t="s">
        <v>29</v>
      </c>
    </row>
    <row r="1601" spans="13:43" x14ac:dyDescent="0.3">
      <c r="M1601" s="75">
        <v>20164</v>
      </c>
      <c r="N1601" s="72" t="s">
        <v>2054</v>
      </c>
      <c r="O1601" s="72" t="s">
        <v>2062</v>
      </c>
      <c r="P1601" s="73" t="s">
        <v>161</v>
      </c>
      <c r="Q1601" s="74">
        <v>2013</v>
      </c>
      <c r="R1601" s="73" t="s">
        <v>135</v>
      </c>
      <c r="S1601" s="72"/>
      <c r="T1601" s="77">
        <v>928</v>
      </c>
      <c r="U1601" s="76" t="s">
        <v>50</v>
      </c>
      <c r="V1601" s="77" t="s">
        <v>36</v>
      </c>
      <c r="W1601" s="77" t="s">
        <v>36</v>
      </c>
      <c r="X1601" s="77">
        <v>9</v>
      </c>
      <c r="Y1601" s="78" t="s">
        <v>60</v>
      </c>
      <c r="Z1601" s="72"/>
      <c r="AA1601" s="77">
        <v>992</v>
      </c>
      <c r="AB1601" s="76" t="s">
        <v>35</v>
      </c>
      <c r="AC1601" s="77">
        <v>3</v>
      </c>
      <c r="AD1601" s="77">
        <v>18</v>
      </c>
      <c r="AE1601" s="77">
        <v>55</v>
      </c>
      <c r="AF1601" s="78" t="s">
        <v>4167</v>
      </c>
      <c r="AG1601" s="72"/>
      <c r="AH1601" s="77">
        <v>4328310</v>
      </c>
      <c r="AI1601" s="76" t="s">
        <v>52</v>
      </c>
      <c r="AJ1601" s="76" t="s">
        <v>36</v>
      </c>
      <c r="AK1601" t="str">
        <f>_xlfn.CONCAT(PlayerList[[#This Row],[First Name]]," ",PlayerList[[#This Row],[Surname]])</f>
        <v>Kingston Lee</v>
      </c>
      <c r="AM1601" s="71">
        <f>PlayerList[[#This Row],[Code]]*1</f>
        <v>20164</v>
      </c>
      <c r="AN1601" s="71" t="str">
        <f>VLOOKUP(PlayerList[[#This Row],[NZCF ID]],$AP$2:$AQ$3850,2,FALSE)</f>
        <v>M</v>
      </c>
      <c r="AP1601" s="71">
        <v>17842</v>
      </c>
      <c r="AQ1601" s="71" t="s">
        <v>29</v>
      </c>
    </row>
    <row r="1602" spans="13:43" x14ac:dyDescent="0.3">
      <c r="M1602" s="75">
        <v>17518</v>
      </c>
      <c r="N1602" s="72" t="s">
        <v>2054</v>
      </c>
      <c r="O1602" s="72" t="s">
        <v>2063</v>
      </c>
      <c r="P1602" s="73" t="s">
        <v>442</v>
      </c>
      <c r="Q1602" s="74">
        <v>2008</v>
      </c>
      <c r="R1602" s="73" t="s">
        <v>135</v>
      </c>
      <c r="S1602" s="72"/>
      <c r="T1602" s="77">
        <v>1213</v>
      </c>
      <c r="U1602" s="76" t="s">
        <v>50</v>
      </c>
      <c r="V1602" s="77" t="s">
        <v>36</v>
      </c>
      <c r="W1602" s="77" t="s">
        <v>36</v>
      </c>
      <c r="X1602" s="77">
        <v>14</v>
      </c>
      <c r="Y1602" s="78" t="s">
        <v>105</v>
      </c>
      <c r="Z1602" s="72"/>
      <c r="AA1602" s="77">
        <v>1285</v>
      </c>
      <c r="AB1602" s="76" t="s">
        <v>35</v>
      </c>
      <c r="AC1602" s="77" t="s">
        <v>36</v>
      </c>
      <c r="AD1602" s="77" t="s">
        <v>36</v>
      </c>
      <c r="AE1602" s="77">
        <v>37</v>
      </c>
      <c r="AF1602" s="78" t="s">
        <v>90</v>
      </c>
      <c r="AG1602" s="72"/>
      <c r="AH1602" s="77">
        <v>4313453</v>
      </c>
      <c r="AI1602" s="76" t="s">
        <v>52</v>
      </c>
      <c r="AJ1602" s="76" t="s">
        <v>36</v>
      </c>
      <c r="AK1602" t="str">
        <f>_xlfn.CONCAT(PlayerList[[#This Row],[First Name]]," ",PlayerList[[#This Row],[Surname]])</f>
        <v>Leon Feiyi Lee</v>
      </c>
      <c r="AM1602" s="71">
        <f>PlayerList[[#This Row],[Code]]*1</f>
        <v>17518</v>
      </c>
      <c r="AN1602" s="71" t="str">
        <f>VLOOKUP(PlayerList[[#This Row],[NZCF ID]],$AP$2:$AQ$3850,2,FALSE)</f>
        <v>M</v>
      </c>
      <c r="AP1602" s="71">
        <v>20164</v>
      </c>
      <c r="AQ1602" s="71" t="s">
        <v>29</v>
      </c>
    </row>
    <row r="1603" spans="13:43" x14ac:dyDescent="0.3">
      <c r="M1603" s="75">
        <v>20647</v>
      </c>
      <c r="N1603" s="72" t="s">
        <v>2054</v>
      </c>
      <c r="O1603" s="72" t="s">
        <v>400</v>
      </c>
      <c r="P1603" s="73" t="s">
        <v>167</v>
      </c>
      <c r="Q1603" s="74">
        <v>2013</v>
      </c>
      <c r="R1603" s="73" t="s">
        <v>135</v>
      </c>
      <c r="S1603" s="72"/>
      <c r="T1603" s="77" t="s">
        <v>34</v>
      </c>
      <c r="U1603" s="76" t="s">
        <v>35</v>
      </c>
      <c r="V1603" s="77" t="s">
        <v>36</v>
      </c>
      <c r="W1603" s="77" t="s">
        <v>36</v>
      </c>
      <c r="X1603" s="77" t="s">
        <v>37</v>
      </c>
      <c r="Y1603" s="78" t="s">
        <v>38</v>
      </c>
      <c r="Z1603" s="72"/>
      <c r="AA1603" s="77">
        <v>578</v>
      </c>
      <c r="AB1603" s="76" t="s">
        <v>50</v>
      </c>
      <c r="AC1603" s="77">
        <v>1</v>
      </c>
      <c r="AD1603" s="77">
        <v>4</v>
      </c>
      <c r="AE1603" s="77">
        <v>7</v>
      </c>
      <c r="AF1603" s="78" t="s">
        <v>4167</v>
      </c>
      <c r="AG1603" s="72"/>
      <c r="AH1603" s="77" t="s">
        <v>69</v>
      </c>
      <c r="AI1603" s="76" t="s">
        <v>52</v>
      </c>
      <c r="AJ1603" s="76" t="s">
        <v>36</v>
      </c>
      <c r="AK1603" t="str">
        <f>_xlfn.CONCAT(PlayerList[[#This Row],[First Name]]," ",PlayerList[[#This Row],[Surname]])</f>
        <v>Lucas Lee</v>
      </c>
      <c r="AM1603" s="71">
        <f>PlayerList[[#This Row],[Code]]*1</f>
        <v>20647</v>
      </c>
      <c r="AN1603" s="71" t="str">
        <f>VLOOKUP(PlayerList[[#This Row],[NZCF ID]],$AP$2:$AQ$3850,2,FALSE)</f>
        <v>M</v>
      </c>
      <c r="AP1603" s="71">
        <v>17518</v>
      </c>
      <c r="AQ1603" s="71" t="s">
        <v>29</v>
      </c>
    </row>
    <row r="1604" spans="13:43" x14ac:dyDescent="0.3">
      <c r="M1604" s="75">
        <v>20500</v>
      </c>
      <c r="N1604" s="72" t="s">
        <v>2054</v>
      </c>
      <c r="O1604" s="72" t="s">
        <v>289</v>
      </c>
      <c r="P1604" s="73" t="s">
        <v>33</v>
      </c>
      <c r="Q1604" s="74">
        <v>2013</v>
      </c>
      <c r="R1604" s="73" t="s">
        <v>135</v>
      </c>
      <c r="S1604" s="72"/>
      <c r="T1604" s="77" t="s">
        <v>34</v>
      </c>
      <c r="U1604" s="76" t="s">
        <v>35</v>
      </c>
      <c r="V1604" s="77" t="s">
        <v>36</v>
      </c>
      <c r="W1604" s="77" t="s">
        <v>36</v>
      </c>
      <c r="X1604" s="77" t="s">
        <v>37</v>
      </c>
      <c r="Y1604" s="78" t="s">
        <v>38</v>
      </c>
      <c r="Z1604" s="72"/>
      <c r="AA1604" s="77">
        <v>400</v>
      </c>
      <c r="AB1604" s="76" t="s">
        <v>50</v>
      </c>
      <c r="AC1604" s="77" t="s">
        <v>36</v>
      </c>
      <c r="AD1604" s="77" t="s">
        <v>36</v>
      </c>
      <c r="AE1604" s="77">
        <v>13</v>
      </c>
      <c r="AF1604" s="78" t="s">
        <v>84</v>
      </c>
      <c r="AG1604" s="72"/>
      <c r="AH1604" s="77" t="s">
        <v>69</v>
      </c>
      <c r="AI1604" s="76" t="s">
        <v>52</v>
      </c>
      <c r="AJ1604" s="76" t="s">
        <v>36</v>
      </c>
      <c r="AK1604" t="str">
        <f>_xlfn.CONCAT(PlayerList[[#This Row],[First Name]]," ",PlayerList[[#This Row],[Surname]])</f>
        <v>Mason Lee</v>
      </c>
      <c r="AM1604" s="71">
        <f>PlayerList[[#This Row],[Code]]*1</f>
        <v>20500</v>
      </c>
      <c r="AN1604" s="71" t="str">
        <f>VLOOKUP(PlayerList[[#This Row],[NZCF ID]],$AP$2:$AQ$3850,2,FALSE)</f>
        <v>M</v>
      </c>
      <c r="AP1604" s="71">
        <v>20647</v>
      </c>
      <c r="AQ1604" s="71" t="s">
        <v>29</v>
      </c>
    </row>
    <row r="1605" spans="13:43" x14ac:dyDescent="0.3">
      <c r="M1605" s="75">
        <v>19049</v>
      </c>
      <c r="N1605" s="72" t="s">
        <v>2054</v>
      </c>
      <c r="O1605" s="72" t="s">
        <v>1058</v>
      </c>
      <c r="P1605" s="73" t="s">
        <v>258</v>
      </c>
      <c r="Q1605" s="74">
        <v>2014</v>
      </c>
      <c r="R1605" s="73" t="s">
        <v>135</v>
      </c>
      <c r="S1605" s="72"/>
      <c r="T1605" s="77" t="s">
        <v>34</v>
      </c>
      <c r="U1605" s="76" t="s">
        <v>35</v>
      </c>
      <c r="V1605" s="77" t="s">
        <v>36</v>
      </c>
      <c r="W1605" s="77" t="s">
        <v>36</v>
      </c>
      <c r="X1605" s="77" t="s">
        <v>37</v>
      </c>
      <c r="Y1605" s="78" t="s">
        <v>38</v>
      </c>
      <c r="Z1605" s="72"/>
      <c r="AA1605" s="77">
        <v>400</v>
      </c>
      <c r="AB1605" s="76" t="s">
        <v>50</v>
      </c>
      <c r="AC1605" s="77" t="s">
        <v>36</v>
      </c>
      <c r="AD1605" s="77" t="s">
        <v>36</v>
      </c>
      <c r="AE1605" s="77">
        <v>6</v>
      </c>
      <c r="AF1605" s="78" t="s">
        <v>154</v>
      </c>
      <c r="AG1605" s="72"/>
      <c r="AH1605" s="77" t="s">
        <v>69</v>
      </c>
      <c r="AI1605" s="76" t="s">
        <v>52</v>
      </c>
      <c r="AJ1605" s="76" t="s">
        <v>36</v>
      </c>
      <c r="AK1605" t="str">
        <f>_xlfn.CONCAT(PlayerList[[#This Row],[First Name]]," ",PlayerList[[#This Row],[Surname]])</f>
        <v>Max Lee</v>
      </c>
      <c r="AM1605" s="71">
        <f>PlayerList[[#This Row],[Code]]*1</f>
        <v>19049</v>
      </c>
      <c r="AN1605" s="71" t="str">
        <f>VLOOKUP(PlayerList[[#This Row],[NZCF ID]],$AP$2:$AQ$3850,2,FALSE)</f>
        <v>M</v>
      </c>
      <c r="AP1605" s="71">
        <v>20500</v>
      </c>
      <c r="AQ1605" s="71" t="s">
        <v>29</v>
      </c>
    </row>
    <row r="1606" spans="13:43" x14ac:dyDescent="0.3">
      <c r="M1606" s="75">
        <v>20089</v>
      </c>
      <c r="N1606" s="72" t="s">
        <v>2054</v>
      </c>
      <c r="O1606" s="72" t="s">
        <v>2064</v>
      </c>
      <c r="P1606" s="73" t="s">
        <v>33</v>
      </c>
      <c r="Q1606" s="74">
        <v>2017</v>
      </c>
      <c r="R1606" s="73" t="s">
        <v>135</v>
      </c>
      <c r="S1606" s="72"/>
      <c r="T1606" s="77" t="s">
        <v>34</v>
      </c>
      <c r="U1606" s="76" t="s">
        <v>35</v>
      </c>
      <c r="V1606" s="77" t="s">
        <v>36</v>
      </c>
      <c r="W1606" s="77" t="s">
        <v>36</v>
      </c>
      <c r="X1606" s="77" t="s">
        <v>37</v>
      </c>
      <c r="Y1606" s="78" t="s">
        <v>38</v>
      </c>
      <c r="Z1606" s="72"/>
      <c r="AA1606" s="77">
        <v>400</v>
      </c>
      <c r="AB1606" s="76" t="s">
        <v>50</v>
      </c>
      <c r="AC1606" s="77" t="s">
        <v>36</v>
      </c>
      <c r="AD1606" s="77" t="s">
        <v>36</v>
      </c>
      <c r="AE1606" s="77">
        <v>11</v>
      </c>
      <c r="AF1606" s="78" t="s">
        <v>60</v>
      </c>
      <c r="AG1606" s="72"/>
      <c r="AH1606" s="77">
        <v>4328582</v>
      </c>
      <c r="AI1606" s="76" t="s">
        <v>52</v>
      </c>
      <c r="AJ1606" s="76" t="s">
        <v>36</v>
      </c>
      <c r="AK1606" t="str">
        <f>_xlfn.CONCAT(PlayerList[[#This Row],[First Name]]," ",PlayerList[[#This Row],[Surname]])</f>
        <v>Max Jiayi Lee</v>
      </c>
      <c r="AM1606" s="71">
        <f>PlayerList[[#This Row],[Code]]*1</f>
        <v>20089</v>
      </c>
      <c r="AN1606" s="71" t="str">
        <f>VLOOKUP(PlayerList[[#This Row],[NZCF ID]],$AP$2:$AQ$3850,2,FALSE)</f>
        <v>M</v>
      </c>
      <c r="AP1606" s="71">
        <v>19049</v>
      </c>
      <c r="AQ1606" s="71" t="s">
        <v>29</v>
      </c>
    </row>
    <row r="1607" spans="13:43" x14ac:dyDescent="0.3">
      <c r="M1607" s="75">
        <v>15068</v>
      </c>
      <c r="N1607" s="72" t="s">
        <v>2054</v>
      </c>
      <c r="O1607" s="72" t="s">
        <v>1272</v>
      </c>
      <c r="P1607" s="73" t="s">
        <v>74</v>
      </c>
      <c r="Q1607" s="74">
        <v>1999</v>
      </c>
      <c r="R1607" s="73" t="s">
        <v>35</v>
      </c>
      <c r="S1607" s="72"/>
      <c r="T1607" s="77">
        <v>2026</v>
      </c>
      <c r="U1607" s="76" t="s">
        <v>35</v>
      </c>
      <c r="V1607" s="77" t="s">
        <v>36</v>
      </c>
      <c r="W1607" s="77" t="s">
        <v>36</v>
      </c>
      <c r="X1607" s="77">
        <v>63</v>
      </c>
      <c r="Y1607" s="78" t="s">
        <v>39</v>
      </c>
      <c r="Z1607" s="72"/>
      <c r="AA1607" s="77">
        <v>1886</v>
      </c>
      <c r="AB1607" s="76" t="s">
        <v>35</v>
      </c>
      <c r="AC1607" s="77" t="s">
        <v>36</v>
      </c>
      <c r="AD1607" s="77" t="s">
        <v>36</v>
      </c>
      <c r="AE1607" s="77">
        <v>21</v>
      </c>
      <c r="AF1607" s="78" t="s">
        <v>169</v>
      </c>
      <c r="AG1607" s="72"/>
      <c r="AH1607" s="77">
        <v>4304608</v>
      </c>
      <c r="AI1607" s="76" t="s">
        <v>52</v>
      </c>
      <c r="AJ1607" s="76" t="s">
        <v>364</v>
      </c>
      <c r="AK1607" t="str">
        <f>_xlfn.CONCAT(PlayerList[[#This Row],[First Name]]," ",PlayerList[[#This Row],[Surname]])</f>
        <v>Miles Lee</v>
      </c>
      <c r="AM1607" s="71">
        <f>PlayerList[[#This Row],[Code]]*1</f>
        <v>15068</v>
      </c>
      <c r="AN1607" s="71" t="str">
        <f>VLOOKUP(PlayerList[[#This Row],[NZCF ID]],$AP$2:$AQ$3850,2,FALSE)</f>
        <v>M</v>
      </c>
      <c r="AP1607" s="71">
        <v>20089</v>
      </c>
      <c r="AQ1607" s="71" t="s">
        <v>29</v>
      </c>
    </row>
    <row r="1608" spans="13:43" x14ac:dyDescent="0.3">
      <c r="M1608" s="75">
        <v>19441</v>
      </c>
      <c r="N1608" s="72" t="s">
        <v>2054</v>
      </c>
      <c r="O1608" s="72" t="s">
        <v>2065</v>
      </c>
      <c r="P1608" s="73" t="s">
        <v>33</v>
      </c>
      <c r="Q1608" s="74">
        <v>2012</v>
      </c>
      <c r="R1608" s="73" t="s">
        <v>135</v>
      </c>
      <c r="S1608" s="72"/>
      <c r="T1608" s="77" t="s">
        <v>34</v>
      </c>
      <c r="U1608" s="76" t="s">
        <v>35</v>
      </c>
      <c r="V1608" s="77" t="s">
        <v>36</v>
      </c>
      <c r="W1608" s="77" t="s">
        <v>36</v>
      </c>
      <c r="X1608" s="77" t="s">
        <v>37</v>
      </c>
      <c r="Y1608" s="78" t="s">
        <v>38</v>
      </c>
      <c r="Z1608" s="72"/>
      <c r="AA1608" s="77">
        <v>403</v>
      </c>
      <c r="AB1608" s="76" t="s">
        <v>50</v>
      </c>
      <c r="AC1608" s="77" t="s">
        <v>36</v>
      </c>
      <c r="AD1608" s="77" t="s">
        <v>36</v>
      </c>
      <c r="AE1608" s="77">
        <v>6</v>
      </c>
      <c r="AF1608" s="78" t="s">
        <v>96</v>
      </c>
      <c r="AG1608" s="72"/>
      <c r="AH1608" s="77" t="s">
        <v>69</v>
      </c>
      <c r="AI1608" s="76" t="s">
        <v>52</v>
      </c>
      <c r="AJ1608" s="76" t="s">
        <v>36</v>
      </c>
      <c r="AK1608" t="str">
        <f>_xlfn.CONCAT(PlayerList[[#This Row],[First Name]]," ",PlayerList[[#This Row],[Surname]])</f>
        <v>Namyul Lee</v>
      </c>
      <c r="AM1608" s="71">
        <f>PlayerList[[#This Row],[Code]]*1</f>
        <v>19441</v>
      </c>
      <c r="AN1608" s="71" t="str">
        <f>VLOOKUP(PlayerList[[#This Row],[NZCF ID]],$AP$2:$AQ$3850,2,FALSE)</f>
        <v>M</v>
      </c>
      <c r="AP1608" s="71">
        <v>15068</v>
      </c>
      <c r="AQ1608" s="71" t="s">
        <v>29</v>
      </c>
    </row>
    <row r="1609" spans="13:43" x14ac:dyDescent="0.3">
      <c r="M1609" s="75">
        <v>19014</v>
      </c>
      <c r="N1609" s="72" t="s">
        <v>2054</v>
      </c>
      <c r="O1609" s="72" t="s">
        <v>826</v>
      </c>
      <c r="P1609" s="73" t="s">
        <v>115</v>
      </c>
      <c r="Q1609" s="74">
        <v>2008</v>
      </c>
      <c r="R1609" s="73" t="s">
        <v>135</v>
      </c>
      <c r="S1609" s="72"/>
      <c r="T1609" s="77">
        <v>1380</v>
      </c>
      <c r="U1609" s="76" t="s">
        <v>35</v>
      </c>
      <c r="V1609" s="77">
        <v>2</v>
      </c>
      <c r="W1609" s="77">
        <v>5</v>
      </c>
      <c r="X1609" s="77">
        <v>49</v>
      </c>
      <c r="Y1609" s="78" t="s">
        <v>4167</v>
      </c>
      <c r="Z1609" s="72"/>
      <c r="AA1609" s="77">
        <v>1418</v>
      </c>
      <c r="AB1609" s="76" t="s">
        <v>35</v>
      </c>
      <c r="AC1609" s="77" t="s">
        <v>36</v>
      </c>
      <c r="AD1609" s="77" t="s">
        <v>36</v>
      </c>
      <c r="AE1609" s="77">
        <v>53</v>
      </c>
      <c r="AF1609" s="78" t="s">
        <v>84</v>
      </c>
      <c r="AG1609" s="72"/>
      <c r="AH1609" s="77">
        <v>4325362</v>
      </c>
      <c r="AI1609" s="76" t="s">
        <v>52</v>
      </c>
      <c r="AJ1609" s="76" t="s">
        <v>36</v>
      </c>
      <c r="AK1609" t="str">
        <f>_xlfn.CONCAT(PlayerList[[#This Row],[First Name]]," ",PlayerList[[#This Row],[Surname]])</f>
        <v>Oliver Lee</v>
      </c>
      <c r="AM1609" s="71">
        <f>PlayerList[[#This Row],[Code]]*1</f>
        <v>19014</v>
      </c>
      <c r="AN1609" s="71" t="str">
        <f>VLOOKUP(PlayerList[[#This Row],[NZCF ID]],$AP$2:$AQ$3850,2,FALSE)</f>
        <v>M</v>
      </c>
      <c r="AP1609" s="71">
        <v>19441</v>
      </c>
      <c r="AQ1609" s="71" t="s">
        <v>29</v>
      </c>
    </row>
    <row r="1610" spans="13:43" x14ac:dyDescent="0.3">
      <c r="M1610" s="75">
        <v>16699</v>
      </c>
      <c r="N1610" s="72" t="s">
        <v>2054</v>
      </c>
      <c r="O1610" s="72" t="s">
        <v>2066</v>
      </c>
      <c r="P1610" s="73" t="s">
        <v>354</v>
      </c>
      <c r="Q1610" s="74">
        <v>1998</v>
      </c>
      <c r="R1610" s="73" t="s">
        <v>35</v>
      </c>
      <c r="S1610" s="72"/>
      <c r="T1610" s="77" t="s">
        <v>34</v>
      </c>
      <c r="U1610" s="76" t="s">
        <v>35</v>
      </c>
      <c r="V1610" s="77" t="s">
        <v>36</v>
      </c>
      <c r="W1610" s="77" t="s">
        <v>36</v>
      </c>
      <c r="X1610" s="77" t="s">
        <v>37</v>
      </c>
      <c r="Y1610" s="78" t="s">
        <v>38</v>
      </c>
      <c r="Z1610" s="72"/>
      <c r="AA1610" s="77">
        <v>967</v>
      </c>
      <c r="AB1610" s="76" t="s">
        <v>50</v>
      </c>
      <c r="AC1610" s="77" t="s">
        <v>36</v>
      </c>
      <c r="AD1610" s="77" t="s">
        <v>36</v>
      </c>
      <c r="AE1610" s="77">
        <v>11</v>
      </c>
      <c r="AF1610" s="78" t="s">
        <v>173</v>
      </c>
      <c r="AG1610" s="72"/>
      <c r="AH1610" s="77">
        <v>4310055</v>
      </c>
      <c r="AI1610" s="76" t="s">
        <v>52</v>
      </c>
      <c r="AJ1610" s="76" t="s">
        <v>36</v>
      </c>
      <c r="AK1610" t="str">
        <f>_xlfn.CONCAT(PlayerList[[#This Row],[First Name]]," ",PlayerList[[#This Row],[Surname]])</f>
        <v>Osman Lee</v>
      </c>
      <c r="AM1610" s="71">
        <f>PlayerList[[#This Row],[Code]]*1</f>
        <v>16699</v>
      </c>
      <c r="AN1610" s="71" t="str">
        <f>VLOOKUP(PlayerList[[#This Row],[NZCF ID]],$AP$2:$AQ$3850,2,FALSE)</f>
        <v>M</v>
      </c>
      <c r="AP1610" s="71">
        <v>19014</v>
      </c>
      <c r="AQ1610" s="71" t="s">
        <v>29</v>
      </c>
    </row>
    <row r="1611" spans="13:43" x14ac:dyDescent="0.3">
      <c r="M1611" s="75">
        <v>20662</v>
      </c>
      <c r="N1611" s="72" t="s">
        <v>2054</v>
      </c>
      <c r="O1611" s="72" t="s">
        <v>2067</v>
      </c>
      <c r="P1611" s="73" t="s">
        <v>33</v>
      </c>
      <c r="Q1611" s="74">
        <v>2012</v>
      </c>
      <c r="R1611" s="73" t="s">
        <v>135</v>
      </c>
      <c r="S1611" s="72"/>
      <c r="T1611" s="77" t="s">
        <v>34</v>
      </c>
      <c r="U1611" s="76" t="s">
        <v>35</v>
      </c>
      <c r="V1611" s="77" t="s">
        <v>36</v>
      </c>
      <c r="W1611" s="77" t="s">
        <v>36</v>
      </c>
      <c r="X1611" s="77" t="s">
        <v>37</v>
      </c>
      <c r="Y1611" s="78" t="s">
        <v>38</v>
      </c>
      <c r="Z1611" s="72"/>
      <c r="AA1611" s="77">
        <v>448</v>
      </c>
      <c r="AB1611" s="76" t="s">
        <v>50</v>
      </c>
      <c r="AC1611" s="77" t="s">
        <v>36</v>
      </c>
      <c r="AD1611" s="77" t="s">
        <v>36</v>
      </c>
      <c r="AE1611" s="77">
        <v>6</v>
      </c>
      <c r="AF1611" s="78" t="s">
        <v>61</v>
      </c>
      <c r="AG1611" s="72"/>
      <c r="AH1611" s="77" t="s">
        <v>69</v>
      </c>
      <c r="AI1611" s="76" t="s">
        <v>52</v>
      </c>
      <c r="AJ1611" s="76" t="s">
        <v>36</v>
      </c>
      <c r="AK1611" t="str">
        <f>_xlfn.CONCAT(PlayerList[[#This Row],[First Name]]," ",PlayerList[[#This Row],[Surname]])</f>
        <v>Sarah Lee</v>
      </c>
      <c r="AM1611" s="71">
        <f>PlayerList[[#This Row],[Code]]*1</f>
        <v>20662</v>
      </c>
      <c r="AN1611" s="71" t="str">
        <f>VLOOKUP(PlayerList[[#This Row],[NZCF ID]],$AP$2:$AQ$3850,2,FALSE)</f>
        <v>F</v>
      </c>
      <c r="AP1611" s="71">
        <v>16699</v>
      </c>
      <c r="AQ1611" s="71" t="s">
        <v>29</v>
      </c>
    </row>
    <row r="1612" spans="13:43" x14ac:dyDescent="0.3">
      <c r="M1612" s="75">
        <v>19573</v>
      </c>
      <c r="N1612" s="72" t="s">
        <v>2054</v>
      </c>
      <c r="O1612" s="72" t="s">
        <v>2068</v>
      </c>
      <c r="P1612" s="73" t="s">
        <v>127</v>
      </c>
      <c r="Q1612" s="74">
        <v>2015</v>
      </c>
      <c r="R1612" s="73" t="s">
        <v>135</v>
      </c>
      <c r="S1612" s="72"/>
      <c r="T1612" s="77" t="s">
        <v>34</v>
      </c>
      <c r="U1612" s="76" t="s">
        <v>35</v>
      </c>
      <c r="V1612" s="77" t="s">
        <v>36</v>
      </c>
      <c r="W1612" s="77" t="s">
        <v>36</v>
      </c>
      <c r="X1612" s="77" t="s">
        <v>37</v>
      </c>
      <c r="Y1612" s="78" t="s">
        <v>38</v>
      </c>
      <c r="Z1612" s="72"/>
      <c r="AA1612" s="77">
        <v>400</v>
      </c>
      <c r="AB1612" s="76" t="s">
        <v>50</v>
      </c>
      <c r="AC1612" s="77" t="s">
        <v>36</v>
      </c>
      <c r="AD1612" s="77" t="s">
        <v>36</v>
      </c>
      <c r="AE1612" s="77">
        <v>6</v>
      </c>
      <c r="AF1612" s="78" t="s">
        <v>281</v>
      </c>
      <c r="AG1612" s="72"/>
      <c r="AH1612" s="77">
        <v>4324633</v>
      </c>
      <c r="AI1612" s="76" t="s">
        <v>52</v>
      </c>
      <c r="AJ1612" s="76" t="s">
        <v>36</v>
      </c>
      <c r="AK1612" t="str">
        <f>_xlfn.CONCAT(PlayerList[[#This Row],[First Name]]," ",PlayerList[[#This Row],[Surname]])</f>
        <v>Seul Lee</v>
      </c>
      <c r="AM1612" s="71">
        <f>PlayerList[[#This Row],[Code]]*1</f>
        <v>19573</v>
      </c>
      <c r="AN1612" s="71" t="str">
        <f>VLOOKUP(PlayerList[[#This Row],[NZCF ID]],$AP$2:$AQ$3850,2,FALSE)</f>
        <v>F</v>
      </c>
      <c r="AP1612" s="71">
        <v>20662</v>
      </c>
      <c r="AQ1612" s="71" t="s">
        <v>45</v>
      </c>
    </row>
    <row r="1613" spans="13:43" x14ac:dyDescent="0.3">
      <c r="M1613" s="75">
        <v>19038</v>
      </c>
      <c r="N1613" s="72" t="s">
        <v>2054</v>
      </c>
      <c r="O1613" s="72" t="s">
        <v>2069</v>
      </c>
      <c r="P1613" s="73" t="s">
        <v>604</v>
      </c>
      <c r="Q1613" s="74">
        <v>2009</v>
      </c>
      <c r="R1613" s="73" t="s">
        <v>135</v>
      </c>
      <c r="S1613" s="72"/>
      <c r="T1613" s="77">
        <v>1035</v>
      </c>
      <c r="U1613" s="76" t="s">
        <v>50</v>
      </c>
      <c r="V1613" s="77" t="s">
        <v>36</v>
      </c>
      <c r="W1613" s="77" t="s">
        <v>36</v>
      </c>
      <c r="X1613" s="77">
        <v>6</v>
      </c>
      <c r="Y1613" s="78" t="s">
        <v>154</v>
      </c>
      <c r="Z1613" s="72"/>
      <c r="AA1613" s="77">
        <v>699</v>
      </c>
      <c r="AB1613" s="76" t="s">
        <v>50</v>
      </c>
      <c r="AC1613" s="77" t="s">
        <v>36</v>
      </c>
      <c r="AD1613" s="77" t="s">
        <v>36</v>
      </c>
      <c r="AE1613" s="77">
        <v>6</v>
      </c>
      <c r="AF1613" s="78" t="s">
        <v>154</v>
      </c>
      <c r="AG1613" s="72"/>
      <c r="AH1613" s="77">
        <v>4321960</v>
      </c>
      <c r="AI1613" s="76" t="s">
        <v>52</v>
      </c>
      <c r="AJ1613" s="76" t="s">
        <v>36</v>
      </c>
      <c r="AK1613" t="str">
        <f>_xlfn.CONCAT(PlayerList[[#This Row],[First Name]]," ",PlayerList[[#This Row],[Surname]])</f>
        <v>Seungjin Lee</v>
      </c>
      <c r="AM1613" s="71">
        <f>PlayerList[[#This Row],[Code]]*1</f>
        <v>19038</v>
      </c>
      <c r="AN1613" s="71" t="str">
        <f>VLOOKUP(PlayerList[[#This Row],[NZCF ID]],$AP$2:$AQ$3850,2,FALSE)</f>
        <v>M</v>
      </c>
      <c r="AP1613" s="71">
        <v>19573</v>
      </c>
      <c r="AQ1613" s="71" t="s">
        <v>45</v>
      </c>
    </row>
    <row r="1614" spans="13:43" x14ac:dyDescent="0.3">
      <c r="M1614" s="75">
        <v>21024</v>
      </c>
      <c r="N1614" s="72" t="s">
        <v>2070</v>
      </c>
      <c r="O1614" s="72" t="s">
        <v>2071</v>
      </c>
      <c r="P1614" s="73" t="s">
        <v>161</v>
      </c>
      <c r="Q1614" s="74">
        <v>2014</v>
      </c>
      <c r="R1614" s="73" t="s">
        <v>135</v>
      </c>
      <c r="S1614" s="72"/>
      <c r="T1614" s="77" t="s">
        <v>34</v>
      </c>
      <c r="U1614" s="76" t="s">
        <v>35</v>
      </c>
      <c r="V1614" s="77" t="s">
        <v>36</v>
      </c>
      <c r="W1614" s="77" t="s">
        <v>36</v>
      </c>
      <c r="X1614" s="77" t="s">
        <v>37</v>
      </c>
      <c r="Y1614" s="78" t="s">
        <v>38</v>
      </c>
      <c r="Z1614" s="72"/>
      <c r="AA1614" s="77">
        <v>1097</v>
      </c>
      <c r="AB1614" s="76" t="s">
        <v>35</v>
      </c>
      <c r="AC1614" s="77">
        <v>3</v>
      </c>
      <c r="AD1614" s="77">
        <v>18</v>
      </c>
      <c r="AE1614" s="77">
        <v>30</v>
      </c>
      <c r="AF1614" s="78" t="s">
        <v>4167</v>
      </c>
      <c r="AG1614" s="72"/>
      <c r="AH1614" s="77" t="s">
        <v>69</v>
      </c>
      <c r="AI1614" s="76" t="s">
        <v>52</v>
      </c>
      <c r="AJ1614" s="76" t="s">
        <v>36</v>
      </c>
      <c r="AK1614" t="str">
        <f>_xlfn.CONCAT(PlayerList[[#This Row],[First Name]]," ",PlayerList[[#This Row],[Surname]])</f>
        <v>Massi Leech</v>
      </c>
      <c r="AM1614" s="71">
        <f>PlayerList[[#This Row],[Code]]*1</f>
        <v>21024</v>
      </c>
      <c r="AN1614" s="71" t="str">
        <f>VLOOKUP(PlayerList[[#This Row],[NZCF ID]],$AP$2:$AQ$3850,2,FALSE)</f>
        <v>M</v>
      </c>
      <c r="AP1614" s="71">
        <v>19038</v>
      </c>
      <c r="AQ1614" s="71" t="s">
        <v>29</v>
      </c>
    </row>
    <row r="1615" spans="13:43" x14ac:dyDescent="0.3">
      <c r="M1615" s="75">
        <v>16316</v>
      </c>
      <c r="N1615" s="72" t="s">
        <v>2072</v>
      </c>
      <c r="O1615" s="72" t="s">
        <v>1008</v>
      </c>
      <c r="P1615" s="73" t="s">
        <v>121</v>
      </c>
      <c r="Q1615" s="74">
        <v>1956</v>
      </c>
      <c r="R1615" s="73" t="s">
        <v>119</v>
      </c>
      <c r="S1615" s="72"/>
      <c r="T1615" s="77">
        <v>1434</v>
      </c>
      <c r="U1615" s="76" t="s">
        <v>35</v>
      </c>
      <c r="V1615" s="77">
        <v>1</v>
      </c>
      <c r="W1615" s="77">
        <v>5</v>
      </c>
      <c r="X1615" s="77">
        <v>41</v>
      </c>
      <c r="Y1615" s="78" t="s">
        <v>4167</v>
      </c>
      <c r="Z1615" s="72"/>
      <c r="AA1615" s="77">
        <v>1194</v>
      </c>
      <c r="AB1615" s="76" t="s">
        <v>35</v>
      </c>
      <c r="AC1615" s="77" t="s">
        <v>36</v>
      </c>
      <c r="AD1615" s="77" t="s">
        <v>36</v>
      </c>
      <c r="AE1615" s="77">
        <v>30</v>
      </c>
      <c r="AF1615" s="78" t="s">
        <v>60</v>
      </c>
      <c r="AG1615" s="72"/>
      <c r="AH1615" s="77" t="s">
        <v>69</v>
      </c>
      <c r="AI1615" s="76" t="s">
        <v>52</v>
      </c>
      <c r="AJ1615" s="76" t="s">
        <v>36</v>
      </c>
      <c r="AK1615" t="str">
        <f>_xlfn.CONCAT(PlayerList[[#This Row],[First Name]]," ",PlayerList[[#This Row],[Surname]])</f>
        <v>Boris Legner</v>
      </c>
      <c r="AM1615" s="71">
        <f>PlayerList[[#This Row],[Code]]*1</f>
        <v>16316</v>
      </c>
      <c r="AN1615" s="71" t="str">
        <f>VLOOKUP(PlayerList[[#This Row],[NZCF ID]],$AP$2:$AQ$3850,2,FALSE)</f>
        <v>M</v>
      </c>
      <c r="AP1615" s="71">
        <v>21024</v>
      </c>
      <c r="AQ1615" s="71" t="s">
        <v>29</v>
      </c>
    </row>
    <row r="1616" spans="13:43" x14ac:dyDescent="0.3">
      <c r="M1616" s="75">
        <v>16524</v>
      </c>
      <c r="N1616" s="72" t="s">
        <v>2072</v>
      </c>
      <c r="O1616" s="72" t="s">
        <v>139</v>
      </c>
      <c r="P1616" s="73" t="s">
        <v>121</v>
      </c>
      <c r="Q1616" s="74">
        <v>2001</v>
      </c>
      <c r="R1616" s="73" t="s">
        <v>35</v>
      </c>
      <c r="S1616" s="72"/>
      <c r="T1616" s="77">
        <v>1567</v>
      </c>
      <c r="U1616" s="76" t="s">
        <v>35</v>
      </c>
      <c r="V1616" s="77" t="s">
        <v>36</v>
      </c>
      <c r="W1616" s="77" t="s">
        <v>36</v>
      </c>
      <c r="X1616" s="77">
        <v>64</v>
      </c>
      <c r="Y1616" s="78" t="s">
        <v>51</v>
      </c>
      <c r="Z1616" s="72"/>
      <c r="AA1616" s="77">
        <v>1531</v>
      </c>
      <c r="AB1616" s="76" t="s">
        <v>35</v>
      </c>
      <c r="AC1616" s="77" t="s">
        <v>36</v>
      </c>
      <c r="AD1616" s="77" t="s">
        <v>36</v>
      </c>
      <c r="AE1616" s="77">
        <v>31</v>
      </c>
      <c r="AF1616" s="78" t="s">
        <v>60</v>
      </c>
      <c r="AG1616" s="72"/>
      <c r="AH1616" s="77">
        <v>4308999</v>
      </c>
      <c r="AI1616" s="76" t="s">
        <v>52</v>
      </c>
      <c r="AJ1616" s="76" t="s">
        <v>36</v>
      </c>
      <c r="AK1616" t="str">
        <f>_xlfn.CONCAT(PlayerList[[#This Row],[First Name]]," ",PlayerList[[#This Row],[Surname]])</f>
        <v>James Legner</v>
      </c>
      <c r="AM1616" s="71">
        <f>PlayerList[[#This Row],[Code]]*1</f>
        <v>16524</v>
      </c>
      <c r="AN1616" s="71" t="str">
        <f>VLOOKUP(PlayerList[[#This Row],[NZCF ID]],$AP$2:$AQ$3850,2,FALSE)</f>
        <v>M</v>
      </c>
      <c r="AP1616" s="71">
        <v>16316</v>
      </c>
      <c r="AQ1616" s="71" t="s">
        <v>29</v>
      </c>
    </row>
    <row r="1617" spans="13:43" x14ac:dyDescent="0.3">
      <c r="M1617" s="75">
        <v>18592</v>
      </c>
      <c r="N1617" s="72" t="s">
        <v>2073</v>
      </c>
      <c r="O1617" s="72" t="s">
        <v>1359</v>
      </c>
      <c r="P1617" s="73" t="s">
        <v>33</v>
      </c>
      <c r="Q1617" s="74">
        <v>2010</v>
      </c>
      <c r="R1617" s="73" t="s">
        <v>135</v>
      </c>
      <c r="S1617" s="72"/>
      <c r="T1617" s="77" t="s">
        <v>34</v>
      </c>
      <c r="U1617" s="76" t="s">
        <v>35</v>
      </c>
      <c r="V1617" s="77" t="s">
        <v>36</v>
      </c>
      <c r="W1617" s="77" t="s">
        <v>36</v>
      </c>
      <c r="X1617" s="77" t="s">
        <v>37</v>
      </c>
      <c r="Y1617" s="78" t="s">
        <v>38</v>
      </c>
      <c r="Z1617" s="72"/>
      <c r="AA1617" s="77">
        <v>595</v>
      </c>
      <c r="AB1617" s="76" t="s">
        <v>35</v>
      </c>
      <c r="AC1617" s="77" t="s">
        <v>36</v>
      </c>
      <c r="AD1617" s="77" t="s">
        <v>36</v>
      </c>
      <c r="AE1617" s="77">
        <v>24</v>
      </c>
      <c r="AF1617" s="78" t="s">
        <v>173</v>
      </c>
      <c r="AG1617" s="72"/>
      <c r="AH1617" s="77" t="s">
        <v>69</v>
      </c>
      <c r="AI1617" s="76" t="s">
        <v>52</v>
      </c>
      <c r="AJ1617" s="76" t="s">
        <v>36</v>
      </c>
      <c r="AK1617" t="str">
        <f>_xlfn.CONCAT(PlayerList[[#This Row],[First Name]]," ",PlayerList[[#This Row],[Surname]])</f>
        <v>Eason Lei</v>
      </c>
      <c r="AM1617" s="71">
        <f>PlayerList[[#This Row],[Code]]*1</f>
        <v>18592</v>
      </c>
      <c r="AN1617" s="71" t="str">
        <f>VLOOKUP(PlayerList[[#This Row],[NZCF ID]],$AP$2:$AQ$3850,2,FALSE)</f>
        <v>M</v>
      </c>
      <c r="AP1617" s="71">
        <v>16524</v>
      </c>
      <c r="AQ1617" s="71" t="s">
        <v>29</v>
      </c>
    </row>
    <row r="1618" spans="13:43" x14ac:dyDescent="0.3">
      <c r="M1618" s="75">
        <v>21139</v>
      </c>
      <c r="N1618" s="72" t="s">
        <v>2074</v>
      </c>
      <c r="O1618" s="72" t="s">
        <v>395</v>
      </c>
      <c r="P1618" s="73" t="s">
        <v>115</v>
      </c>
      <c r="Q1618" s="74">
        <v>2002</v>
      </c>
      <c r="R1618" s="73" t="s">
        <v>35</v>
      </c>
      <c r="S1618" s="72"/>
      <c r="T1618" s="77">
        <v>1455</v>
      </c>
      <c r="U1618" s="76" t="s">
        <v>50</v>
      </c>
      <c r="V1618" s="77" t="s">
        <v>36</v>
      </c>
      <c r="W1618" s="77" t="s">
        <v>36</v>
      </c>
      <c r="X1618" s="77">
        <v>5</v>
      </c>
      <c r="Y1618" s="78" t="s">
        <v>84</v>
      </c>
      <c r="Z1618" s="72"/>
      <c r="AA1618" s="77">
        <v>1231</v>
      </c>
      <c r="AB1618" s="76" t="s">
        <v>50</v>
      </c>
      <c r="AC1618" s="77" t="s">
        <v>36</v>
      </c>
      <c r="AD1618" s="77" t="s">
        <v>36</v>
      </c>
      <c r="AE1618" s="77">
        <v>8</v>
      </c>
      <c r="AF1618" s="78" t="s">
        <v>84</v>
      </c>
      <c r="AG1618" s="72"/>
      <c r="AH1618" s="77" t="s">
        <v>69</v>
      </c>
      <c r="AI1618" s="76" t="s">
        <v>52</v>
      </c>
      <c r="AJ1618" s="76" t="s">
        <v>36</v>
      </c>
      <c r="AK1618" t="str">
        <f>_xlfn.CONCAT(PlayerList[[#This Row],[First Name]]," ",PlayerList[[#This Row],[Surname]])</f>
        <v>Elliot Leighton</v>
      </c>
      <c r="AM1618" s="71">
        <f>PlayerList[[#This Row],[Code]]*1</f>
        <v>21139</v>
      </c>
      <c r="AN1618" s="71" t="str">
        <f>VLOOKUP(PlayerList[[#This Row],[NZCF ID]],$AP$2:$AQ$3850,2,FALSE)</f>
        <v>M</v>
      </c>
      <c r="AP1618" s="71">
        <v>18592</v>
      </c>
      <c r="AQ1618" s="71" t="s">
        <v>29</v>
      </c>
    </row>
    <row r="1619" spans="13:43" x14ac:dyDescent="0.3">
      <c r="M1619" s="75">
        <v>17618</v>
      </c>
      <c r="N1619" s="72" t="s">
        <v>2075</v>
      </c>
      <c r="O1619" s="72" t="s">
        <v>1383</v>
      </c>
      <c r="P1619" s="73" t="s">
        <v>33</v>
      </c>
      <c r="Q1619" s="74">
        <v>1993</v>
      </c>
      <c r="R1619" s="73" t="s">
        <v>35</v>
      </c>
      <c r="S1619" s="72"/>
      <c r="T1619" s="77" t="s">
        <v>34</v>
      </c>
      <c r="U1619" s="76" t="s">
        <v>35</v>
      </c>
      <c r="V1619" s="77" t="s">
        <v>36</v>
      </c>
      <c r="W1619" s="77" t="s">
        <v>36</v>
      </c>
      <c r="X1619" s="77" t="s">
        <v>37</v>
      </c>
      <c r="Y1619" s="78" t="s">
        <v>38</v>
      </c>
      <c r="Z1619" s="72"/>
      <c r="AA1619" s="77">
        <v>736</v>
      </c>
      <c r="AB1619" s="76" t="s">
        <v>50</v>
      </c>
      <c r="AC1619" s="77" t="s">
        <v>36</v>
      </c>
      <c r="AD1619" s="77" t="s">
        <v>36</v>
      </c>
      <c r="AE1619" s="77">
        <v>5</v>
      </c>
      <c r="AF1619" s="78" t="s">
        <v>232</v>
      </c>
      <c r="AG1619" s="72"/>
      <c r="AH1619" s="77">
        <v>4314840</v>
      </c>
      <c r="AI1619" s="76" t="s">
        <v>52</v>
      </c>
      <c r="AJ1619" s="76" t="s">
        <v>36</v>
      </c>
      <c r="AK1619" t="str">
        <f>_xlfn.CONCAT(PlayerList[[#This Row],[First Name]]," ",PlayerList[[#This Row],[Surname]])</f>
        <v>Jed Leishman</v>
      </c>
      <c r="AM1619" s="71">
        <f>PlayerList[[#This Row],[Code]]*1</f>
        <v>17618</v>
      </c>
      <c r="AN1619" s="71" t="str">
        <f>VLOOKUP(PlayerList[[#This Row],[NZCF ID]],$AP$2:$AQ$3850,2,FALSE)</f>
        <v>M</v>
      </c>
      <c r="AP1619" s="71">
        <v>21139</v>
      </c>
      <c r="AQ1619" s="71" t="s">
        <v>29</v>
      </c>
    </row>
    <row r="1620" spans="13:43" x14ac:dyDescent="0.3">
      <c r="M1620" s="75">
        <v>19034</v>
      </c>
      <c r="N1620" s="72" t="s">
        <v>2076</v>
      </c>
      <c r="O1620" s="72" t="s">
        <v>2077</v>
      </c>
      <c r="P1620" s="73" t="s">
        <v>74</v>
      </c>
      <c r="Q1620" s="74">
        <v>1987</v>
      </c>
      <c r="R1620" s="73" t="s">
        <v>35</v>
      </c>
      <c r="S1620" s="72"/>
      <c r="T1620" s="77">
        <v>1294</v>
      </c>
      <c r="U1620" s="76" t="s">
        <v>35</v>
      </c>
      <c r="V1620" s="77" t="s">
        <v>36</v>
      </c>
      <c r="W1620" s="77" t="s">
        <v>36</v>
      </c>
      <c r="X1620" s="77">
        <v>47</v>
      </c>
      <c r="Y1620" s="78" t="s">
        <v>60</v>
      </c>
      <c r="Z1620" s="72"/>
      <c r="AA1620" s="77">
        <v>937</v>
      </c>
      <c r="AB1620" s="76" t="s">
        <v>50</v>
      </c>
      <c r="AC1620" s="77" t="s">
        <v>36</v>
      </c>
      <c r="AD1620" s="77" t="s">
        <v>36</v>
      </c>
      <c r="AE1620" s="77">
        <v>6</v>
      </c>
      <c r="AF1620" s="78" t="s">
        <v>154</v>
      </c>
      <c r="AG1620" s="72"/>
      <c r="AH1620" s="77">
        <v>4322010</v>
      </c>
      <c r="AI1620" s="76" t="s">
        <v>52</v>
      </c>
      <c r="AJ1620" s="76" t="s">
        <v>36</v>
      </c>
      <c r="AK1620" t="str">
        <f>_xlfn.CONCAT(PlayerList[[#This Row],[First Name]]," ",PlayerList[[#This Row],[Surname]])</f>
        <v>Penani Michael J Lemuelu</v>
      </c>
      <c r="AM1620" s="71">
        <f>PlayerList[[#This Row],[Code]]*1</f>
        <v>19034</v>
      </c>
      <c r="AN1620" s="71" t="str">
        <f>VLOOKUP(PlayerList[[#This Row],[NZCF ID]],$AP$2:$AQ$3850,2,FALSE)</f>
        <v>M</v>
      </c>
      <c r="AP1620" s="71">
        <v>17618</v>
      </c>
      <c r="AQ1620" s="71" t="s">
        <v>29</v>
      </c>
    </row>
    <row r="1621" spans="13:43" x14ac:dyDescent="0.3">
      <c r="M1621" s="75">
        <v>18791</v>
      </c>
      <c r="N1621" s="72" t="s">
        <v>2078</v>
      </c>
      <c r="O1621" s="72" t="s">
        <v>2079</v>
      </c>
      <c r="P1621" s="73" t="s">
        <v>33</v>
      </c>
      <c r="Q1621" s="74">
        <v>2008</v>
      </c>
      <c r="R1621" s="73" t="s">
        <v>135</v>
      </c>
      <c r="S1621" s="72"/>
      <c r="T1621" s="77" t="s">
        <v>34</v>
      </c>
      <c r="U1621" s="76" t="s">
        <v>35</v>
      </c>
      <c r="V1621" s="77" t="s">
        <v>36</v>
      </c>
      <c r="W1621" s="77" t="s">
        <v>36</v>
      </c>
      <c r="X1621" s="77" t="s">
        <v>37</v>
      </c>
      <c r="Y1621" s="78" t="s">
        <v>38</v>
      </c>
      <c r="Z1621" s="72"/>
      <c r="AA1621" s="77">
        <v>592</v>
      </c>
      <c r="AB1621" s="76" t="s">
        <v>50</v>
      </c>
      <c r="AC1621" s="77" t="s">
        <v>36</v>
      </c>
      <c r="AD1621" s="77" t="s">
        <v>36</v>
      </c>
      <c r="AE1621" s="77">
        <v>5</v>
      </c>
      <c r="AF1621" s="78" t="s">
        <v>51</v>
      </c>
      <c r="AG1621" s="72"/>
      <c r="AH1621" s="77">
        <v>4320794</v>
      </c>
      <c r="AI1621" s="76" t="s">
        <v>52</v>
      </c>
      <c r="AJ1621" s="76" t="s">
        <v>36</v>
      </c>
      <c r="AK1621" t="str">
        <f>_xlfn.CONCAT(PlayerList[[#This Row],[First Name]]," ",PlayerList[[#This Row],[Surname]])</f>
        <v>Quentin Lemusu-Vuletich</v>
      </c>
      <c r="AM1621" s="71">
        <f>PlayerList[[#This Row],[Code]]*1</f>
        <v>18791</v>
      </c>
      <c r="AN1621" s="71" t="str">
        <f>VLOOKUP(PlayerList[[#This Row],[NZCF ID]],$AP$2:$AQ$3850,2,FALSE)</f>
        <v>M</v>
      </c>
      <c r="AP1621" s="71">
        <v>19034</v>
      </c>
      <c r="AQ1621" s="71" t="s">
        <v>29</v>
      </c>
    </row>
    <row r="1622" spans="13:43" x14ac:dyDescent="0.3">
      <c r="M1622" s="75">
        <v>17863</v>
      </c>
      <c r="N1622" s="72" t="s">
        <v>2080</v>
      </c>
      <c r="O1622" s="72" t="s">
        <v>2081</v>
      </c>
      <c r="P1622" s="73" t="s">
        <v>190</v>
      </c>
      <c r="Q1622" s="74">
        <v>1968</v>
      </c>
      <c r="R1622" s="73" t="s">
        <v>124</v>
      </c>
      <c r="S1622" s="72"/>
      <c r="T1622" s="77" t="s">
        <v>34</v>
      </c>
      <c r="U1622" s="76" t="s">
        <v>35</v>
      </c>
      <c r="V1622" s="77" t="s">
        <v>36</v>
      </c>
      <c r="W1622" s="77" t="s">
        <v>36</v>
      </c>
      <c r="X1622" s="77" t="s">
        <v>37</v>
      </c>
      <c r="Y1622" s="78" t="s">
        <v>38</v>
      </c>
      <c r="Z1622" s="72"/>
      <c r="AA1622" s="77">
        <v>1319</v>
      </c>
      <c r="AB1622" s="76" t="s">
        <v>35</v>
      </c>
      <c r="AC1622" s="77" t="s">
        <v>36</v>
      </c>
      <c r="AD1622" s="77" t="s">
        <v>36</v>
      </c>
      <c r="AE1622" s="77">
        <v>41</v>
      </c>
      <c r="AF1622" s="78" t="s">
        <v>154</v>
      </c>
      <c r="AG1622" s="72"/>
      <c r="AH1622" s="77">
        <v>4319648</v>
      </c>
      <c r="AI1622" s="76" t="s">
        <v>52</v>
      </c>
      <c r="AJ1622" s="76" t="s">
        <v>36</v>
      </c>
      <c r="AK1622" t="str">
        <f>_xlfn.CONCAT(PlayerList[[#This Row],[First Name]]," ",PlayerList[[#This Row],[Surname]])</f>
        <v>Alistair P Lennon</v>
      </c>
      <c r="AM1622" s="71">
        <f>PlayerList[[#This Row],[Code]]*1</f>
        <v>17863</v>
      </c>
      <c r="AN1622" s="71" t="str">
        <f>VLOOKUP(PlayerList[[#This Row],[NZCF ID]],$AP$2:$AQ$3850,2,FALSE)</f>
        <v>M</v>
      </c>
      <c r="AP1622" s="71">
        <v>18791</v>
      </c>
      <c r="AQ1622" s="71" t="s">
        <v>29</v>
      </c>
    </row>
    <row r="1623" spans="13:43" x14ac:dyDescent="0.3">
      <c r="M1623" s="75">
        <v>20527</v>
      </c>
      <c r="N1623" s="72" t="s">
        <v>2082</v>
      </c>
      <c r="O1623" s="72" t="s">
        <v>2083</v>
      </c>
      <c r="P1623" s="73" t="s">
        <v>33</v>
      </c>
      <c r="Q1623" s="74">
        <v>2007</v>
      </c>
      <c r="R1623" s="73" t="s">
        <v>135</v>
      </c>
      <c r="S1623" s="72"/>
      <c r="T1623" s="77" t="s">
        <v>34</v>
      </c>
      <c r="U1623" s="76" t="s">
        <v>35</v>
      </c>
      <c r="V1623" s="77" t="s">
        <v>36</v>
      </c>
      <c r="W1623" s="77" t="s">
        <v>36</v>
      </c>
      <c r="X1623" s="77" t="s">
        <v>37</v>
      </c>
      <c r="Y1623" s="78" t="s">
        <v>38</v>
      </c>
      <c r="Z1623" s="72"/>
      <c r="AA1623" s="77">
        <v>711</v>
      </c>
      <c r="AB1623" s="76" t="s">
        <v>50</v>
      </c>
      <c r="AC1623" s="77" t="s">
        <v>36</v>
      </c>
      <c r="AD1623" s="77" t="s">
        <v>36</v>
      </c>
      <c r="AE1623" s="77">
        <v>3</v>
      </c>
      <c r="AF1623" s="78" t="s">
        <v>150</v>
      </c>
      <c r="AG1623" s="72"/>
      <c r="AH1623" s="77" t="s">
        <v>69</v>
      </c>
      <c r="AI1623" s="76" t="s">
        <v>52</v>
      </c>
      <c r="AJ1623" s="76" t="s">
        <v>36</v>
      </c>
      <c r="AK1623" t="str">
        <f>_xlfn.CONCAT(PlayerList[[#This Row],[First Name]]," ",PlayerList[[#This Row],[Surname]])</f>
        <v>Kade Leogreen</v>
      </c>
      <c r="AM1623" s="71">
        <f>PlayerList[[#This Row],[Code]]*1</f>
        <v>20527</v>
      </c>
      <c r="AN1623" s="71" t="str">
        <f>VLOOKUP(PlayerList[[#This Row],[NZCF ID]],$AP$2:$AQ$3850,2,FALSE)</f>
        <v>F</v>
      </c>
      <c r="AP1623" s="71">
        <v>17863</v>
      </c>
      <c r="AQ1623" s="71" t="s">
        <v>29</v>
      </c>
    </row>
    <row r="1624" spans="13:43" x14ac:dyDescent="0.3">
      <c r="M1624" s="75">
        <v>20138</v>
      </c>
      <c r="N1624" s="72" t="s">
        <v>922</v>
      </c>
      <c r="O1624" s="72" t="s">
        <v>202</v>
      </c>
      <c r="P1624" s="73" t="s">
        <v>74</v>
      </c>
      <c r="Q1624" s="74">
        <v>1983</v>
      </c>
      <c r="R1624" s="73" t="s">
        <v>35</v>
      </c>
      <c r="S1624" s="72"/>
      <c r="T1624" s="77">
        <v>1628</v>
      </c>
      <c r="U1624" s="76" t="s">
        <v>35</v>
      </c>
      <c r="V1624" s="77">
        <v>1</v>
      </c>
      <c r="W1624" s="77">
        <v>3</v>
      </c>
      <c r="X1624" s="77">
        <v>39</v>
      </c>
      <c r="Y1624" s="78" t="s">
        <v>4167</v>
      </c>
      <c r="Z1624" s="72"/>
      <c r="AA1624" s="77">
        <v>1406</v>
      </c>
      <c r="AB1624" s="76" t="s">
        <v>35</v>
      </c>
      <c r="AC1624" s="77" t="s">
        <v>36</v>
      </c>
      <c r="AD1624" s="77" t="s">
        <v>36</v>
      </c>
      <c r="AE1624" s="77">
        <v>25</v>
      </c>
      <c r="AF1624" s="78" t="s">
        <v>84</v>
      </c>
      <c r="AG1624" s="72"/>
      <c r="AH1624" s="77">
        <v>4326628</v>
      </c>
      <c r="AI1624" s="76" t="s">
        <v>52</v>
      </c>
      <c r="AJ1624" s="76" t="s">
        <v>36</v>
      </c>
      <c r="AK1624" t="str">
        <f>_xlfn.CONCAT(PlayerList[[#This Row],[First Name]]," ",PlayerList[[#This Row],[Surname]])</f>
        <v>Marco Leon</v>
      </c>
      <c r="AM1624" s="71">
        <f>PlayerList[[#This Row],[Code]]*1</f>
        <v>20138</v>
      </c>
      <c r="AN1624" s="71" t="str">
        <f>VLOOKUP(PlayerList[[#This Row],[NZCF ID]],$AP$2:$AQ$3850,2,FALSE)</f>
        <v>M</v>
      </c>
      <c r="AP1624" s="71">
        <v>20527</v>
      </c>
      <c r="AQ1624" s="71" t="s">
        <v>45</v>
      </c>
    </row>
    <row r="1625" spans="13:43" x14ac:dyDescent="0.3">
      <c r="M1625" s="75">
        <v>18754</v>
      </c>
      <c r="N1625" s="72" t="s">
        <v>2084</v>
      </c>
      <c r="O1625" s="72" t="s">
        <v>492</v>
      </c>
      <c r="P1625" s="73" t="s">
        <v>167</v>
      </c>
      <c r="Q1625" s="74">
        <v>2012</v>
      </c>
      <c r="R1625" s="73" t="s">
        <v>135</v>
      </c>
      <c r="S1625" s="72"/>
      <c r="T1625" s="77" t="s">
        <v>34</v>
      </c>
      <c r="U1625" s="76" t="s">
        <v>35</v>
      </c>
      <c r="V1625" s="77" t="s">
        <v>36</v>
      </c>
      <c r="W1625" s="77" t="s">
        <v>36</v>
      </c>
      <c r="X1625" s="77" t="s">
        <v>37</v>
      </c>
      <c r="Y1625" s="78" t="s">
        <v>38</v>
      </c>
      <c r="Z1625" s="72"/>
      <c r="AA1625" s="77">
        <v>400</v>
      </c>
      <c r="AB1625" s="76" t="s">
        <v>50</v>
      </c>
      <c r="AC1625" s="77" t="s">
        <v>36</v>
      </c>
      <c r="AD1625" s="77" t="s">
        <v>36</v>
      </c>
      <c r="AE1625" s="77">
        <v>3</v>
      </c>
      <c r="AF1625" s="78" t="s">
        <v>51</v>
      </c>
      <c r="AG1625" s="72"/>
      <c r="AH1625" s="77" t="s">
        <v>69</v>
      </c>
      <c r="AI1625" s="76" t="s">
        <v>52</v>
      </c>
      <c r="AJ1625" s="76" t="s">
        <v>36</v>
      </c>
      <c r="AK1625" t="str">
        <f>_xlfn.CONCAT(PlayerList[[#This Row],[First Name]]," ",PlayerList[[#This Row],[Surname]])</f>
        <v>Aidan Leong</v>
      </c>
      <c r="AM1625" s="71">
        <f>PlayerList[[#This Row],[Code]]*1</f>
        <v>18754</v>
      </c>
      <c r="AN1625" s="71" t="str">
        <f>VLOOKUP(PlayerList[[#This Row],[NZCF ID]],$AP$2:$AQ$3850,2,FALSE)</f>
        <v>M</v>
      </c>
      <c r="AP1625" s="71">
        <v>20138</v>
      </c>
      <c r="AQ1625" s="71" t="s">
        <v>29</v>
      </c>
    </row>
    <row r="1626" spans="13:43" x14ac:dyDescent="0.3">
      <c r="M1626" s="75">
        <v>18001</v>
      </c>
      <c r="N1626" s="72" t="s">
        <v>2085</v>
      </c>
      <c r="O1626" s="72" t="s">
        <v>139</v>
      </c>
      <c r="P1626" s="73" t="s">
        <v>252</v>
      </c>
      <c r="Q1626" s="74">
        <v>1988</v>
      </c>
      <c r="R1626" s="73" t="s">
        <v>35</v>
      </c>
      <c r="S1626" s="72"/>
      <c r="T1626" s="77">
        <v>1411</v>
      </c>
      <c r="U1626" s="76" t="s">
        <v>35</v>
      </c>
      <c r="V1626" s="77" t="s">
        <v>36</v>
      </c>
      <c r="W1626" s="77" t="s">
        <v>36</v>
      </c>
      <c r="X1626" s="77">
        <v>49</v>
      </c>
      <c r="Y1626" s="78" t="s">
        <v>60</v>
      </c>
      <c r="Z1626" s="72"/>
      <c r="AA1626" s="77">
        <v>1423</v>
      </c>
      <c r="AB1626" s="76" t="s">
        <v>35</v>
      </c>
      <c r="AC1626" s="77" t="s">
        <v>36</v>
      </c>
      <c r="AD1626" s="77" t="s">
        <v>36</v>
      </c>
      <c r="AE1626" s="77">
        <v>10</v>
      </c>
      <c r="AF1626" s="78" t="s">
        <v>150</v>
      </c>
      <c r="AG1626" s="72"/>
      <c r="AH1626" s="77" t="s">
        <v>69</v>
      </c>
      <c r="AI1626" s="76" t="s">
        <v>52</v>
      </c>
      <c r="AJ1626" s="76" t="s">
        <v>36</v>
      </c>
      <c r="AK1626" t="str">
        <f>_xlfn.CONCAT(PlayerList[[#This Row],[First Name]]," ",PlayerList[[#This Row],[Surname]])</f>
        <v>James Lesa</v>
      </c>
      <c r="AM1626" s="71">
        <f>PlayerList[[#This Row],[Code]]*1</f>
        <v>18001</v>
      </c>
      <c r="AN1626" s="71" t="str">
        <f>VLOOKUP(PlayerList[[#This Row],[NZCF ID]],$AP$2:$AQ$3850,2,FALSE)</f>
        <v>M</v>
      </c>
      <c r="AP1626" s="71">
        <v>18754</v>
      </c>
      <c r="AQ1626" s="71" t="s">
        <v>29</v>
      </c>
    </row>
    <row r="1627" spans="13:43" x14ac:dyDescent="0.3">
      <c r="M1627" s="75">
        <v>19028</v>
      </c>
      <c r="N1627" s="72" t="s">
        <v>2086</v>
      </c>
      <c r="O1627" s="72" t="s">
        <v>283</v>
      </c>
      <c r="P1627" s="73" t="s">
        <v>83</v>
      </c>
      <c r="Q1627" s="74">
        <v>1999</v>
      </c>
      <c r="R1627" s="73" t="s">
        <v>35</v>
      </c>
      <c r="S1627" s="72"/>
      <c r="T1627" s="77" t="s">
        <v>34</v>
      </c>
      <c r="U1627" s="76" t="s">
        <v>35</v>
      </c>
      <c r="V1627" s="77" t="s">
        <v>36</v>
      </c>
      <c r="W1627" s="77" t="s">
        <v>36</v>
      </c>
      <c r="X1627" s="77" t="s">
        <v>37</v>
      </c>
      <c r="Y1627" s="78" t="s">
        <v>38</v>
      </c>
      <c r="Z1627" s="72"/>
      <c r="AA1627" s="77">
        <v>1339</v>
      </c>
      <c r="AB1627" s="76" t="s">
        <v>50</v>
      </c>
      <c r="AC1627" s="77" t="s">
        <v>36</v>
      </c>
      <c r="AD1627" s="77" t="s">
        <v>36</v>
      </c>
      <c r="AE1627" s="77">
        <v>4</v>
      </c>
      <c r="AF1627" s="78" t="s">
        <v>154</v>
      </c>
      <c r="AG1627" s="72"/>
      <c r="AH1627" s="77" t="s">
        <v>69</v>
      </c>
      <c r="AI1627" s="76" t="s">
        <v>52</v>
      </c>
      <c r="AJ1627" s="76" t="s">
        <v>36</v>
      </c>
      <c r="AK1627" t="str">
        <f>_xlfn.CONCAT(PlayerList[[#This Row],[First Name]]," ",PlayerList[[#This Row],[Surname]])</f>
        <v>George Leslie</v>
      </c>
      <c r="AM1627" s="71">
        <f>PlayerList[[#This Row],[Code]]*1</f>
        <v>19028</v>
      </c>
      <c r="AN1627" s="71" t="str">
        <f>VLOOKUP(PlayerList[[#This Row],[NZCF ID]],$AP$2:$AQ$3850,2,FALSE)</f>
        <v>M</v>
      </c>
      <c r="AP1627" s="71">
        <v>18001</v>
      </c>
      <c r="AQ1627" s="71" t="s">
        <v>29</v>
      </c>
    </row>
    <row r="1628" spans="13:43" x14ac:dyDescent="0.3">
      <c r="M1628" s="75">
        <v>16766</v>
      </c>
      <c r="N1628" s="72" t="s">
        <v>2087</v>
      </c>
      <c r="O1628" s="72" t="s">
        <v>691</v>
      </c>
      <c r="P1628" s="73" t="s">
        <v>426</v>
      </c>
      <c r="Q1628" s="74">
        <v>2006</v>
      </c>
      <c r="R1628" s="73" t="s">
        <v>135</v>
      </c>
      <c r="S1628" s="72"/>
      <c r="T1628" s="77">
        <v>937</v>
      </c>
      <c r="U1628" s="76" t="s">
        <v>35</v>
      </c>
      <c r="V1628" s="77" t="s">
        <v>36</v>
      </c>
      <c r="W1628" s="77" t="s">
        <v>36</v>
      </c>
      <c r="X1628" s="77">
        <v>41</v>
      </c>
      <c r="Y1628" s="78" t="s">
        <v>105</v>
      </c>
      <c r="Z1628" s="72"/>
      <c r="AA1628" s="77">
        <v>963</v>
      </c>
      <c r="AB1628" s="76" t="s">
        <v>35</v>
      </c>
      <c r="AC1628" s="77" t="s">
        <v>36</v>
      </c>
      <c r="AD1628" s="77" t="s">
        <v>36</v>
      </c>
      <c r="AE1628" s="77">
        <v>58</v>
      </c>
      <c r="AF1628" s="78" t="s">
        <v>105</v>
      </c>
      <c r="AG1628" s="72"/>
      <c r="AH1628" s="77" t="s">
        <v>69</v>
      </c>
      <c r="AI1628" s="76" t="s">
        <v>52</v>
      </c>
      <c r="AJ1628" s="76" t="s">
        <v>36</v>
      </c>
      <c r="AK1628" t="str">
        <f>_xlfn.CONCAT(PlayerList[[#This Row],[First Name]]," ",PlayerList[[#This Row],[Surname]])</f>
        <v>Hamish Lester</v>
      </c>
      <c r="AM1628" s="71">
        <f>PlayerList[[#This Row],[Code]]*1</f>
        <v>16766</v>
      </c>
      <c r="AN1628" s="71" t="str">
        <f>VLOOKUP(PlayerList[[#This Row],[NZCF ID]],$AP$2:$AQ$3850,2,FALSE)</f>
        <v>M</v>
      </c>
      <c r="AP1628" s="71">
        <v>19028</v>
      </c>
      <c r="AQ1628" s="71" t="s">
        <v>29</v>
      </c>
    </row>
    <row r="1629" spans="13:43" x14ac:dyDescent="0.3">
      <c r="M1629" s="75">
        <v>17418</v>
      </c>
      <c r="N1629" s="72" t="s">
        <v>2088</v>
      </c>
      <c r="O1629" s="72" t="s">
        <v>2089</v>
      </c>
      <c r="P1629" s="73" t="s">
        <v>33</v>
      </c>
      <c r="Q1629" s="74">
        <v>2001</v>
      </c>
      <c r="R1629" s="73" t="s">
        <v>35</v>
      </c>
      <c r="S1629" s="72"/>
      <c r="T1629" s="77" t="s">
        <v>34</v>
      </c>
      <c r="U1629" s="76" t="s">
        <v>35</v>
      </c>
      <c r="V1629" s="77" t="s">
        <v>36</v>
      </c>
      <c r="W1629" s="77" t="s">
        <v>36</v>
      </c>
      <c r="X1629" s="77" t="s">
        <v>37</v>
      </c>
      <c r="Y1629" s="78" t="s">
        <v>38</v>
      </c>
      <c r="Z1629" s="72"/>
      <c r="AA1629" s="77">
        <v>1101</v>
      </c>
      <c r="AB1629" s="76" t="s">
        <v>50</v>
      </c>
      <c r="AC1629" s="77" t="s">
        <v>36</v>
      </c>
      <c r="AD1629" s="77" t="s">
        <v>36</v>
      </c>
      <c r="AE1629" s="77">
        <v>6</v>
      </c>
      <c r="AF1629" s="78" t="s">
        <v>209</v>
      </c>
      <c r="AG1629" s="72"/>
      <c r="AH1629" s="77">
        <v>4312929</v>
      </c>
      <c r="AI1629" s="76" t="s">
        <v>52</v>
      </c>
      <c r="AJ1629" s="76" t="s">
        <v>36</v>
      </c>
      <c r="AK1629" t="str">
        <f>_xlfn.CONCAT(PlayerList[[#This Row],[First Name]]," ",PlayerList[[#This Row],[Surname]])</f>
        <v>George S Lethbridge</v>
      </c>
      <c r="AM1629" s="71">
        <f>PlayerList[[#This Row],[Code]]*1</f>
        <v>17418</v>
      </c>
      <c r="AN1629" s="71" t="str">
        <f>VLOOKUP(PlayerList[[#This Row],[NZCF ID]],$AP$2:$AQ$3850,2,FALSE)</f>
        <v>M</v>
      </c>
      <c r="AP1629" s="71">
        <v>16766</v>
      </c>
      <c r="AQ1629" s="71" t="s">
        <v>29</v>
      </c>
    </row>
    <row r="1630" spans="13:43" x14ac:dyDescent="0.3">
      <c r="M1630" s="75">
        <v>18743</v>
      </c>
      <c r="N1630" s="72" t="s">
        <v>2090</v>
      </c>
      <c r="O1630" s="72" t="s">
        <v>421</v>
      </c>
      <c r="P1630" s="73" t="s">
        <v>167</v>
      </c>
      <c r="Q1630" s="74">
        <v>2009</v>
      </c>
      <c r="R1630" s="73" t="s">
        <v>135</v>
      </c>
      <c r="S1630" s="72"/>
      <c r="T1630" s="77" t="s">
        <v>34</v>
      </c>
      <c r="U1630" s="76" t="s">
        <v>35</v>
      </c>
      <c r="V1630" s="77" t="s">
        <v>36</v>
      </c>
      <c r="W1630" s="77" t="s">
        <v>36</v>
      </c>
      <c r="X1630" s="77" t="s">
        <v>37</v>
      </c>
      <c r="Y1630" s="78" t="s">
        <v>38</v>
      </c>
      <c r="Z1630" s="72"/>
      <c r="AA1630" s="77">
        <v>762</v>
      </c>
      <c r="AB1630" s="76" t="s">
        <v>50</v>
      </c>
      <c r="AC1630" s="77" t="s">
        <v>36</v>
      </c>
      <c r="AD1630" s="77" t="s">
        <v>36</v>
      </c>
      <c r="AE1630" s="77">
        <v>9</v>
      </c>
      <c r="AF1630" s="78" t="s">
        <v>173</v>
      </c>
      <c r="AG1630" s="72"/>
      <c r="AH1630" s="77" t="s">
        <v>69</v>
      </c>
      <c r="AI1630" s="76" t="s">
        <v>52</v>
      </c>
      <c r="AJ1630" s="76" t="s">
        <v>36</v>
      </c>
      <c r="AK1630" t="str">
        <f>_xlfn.CONCAT(PlayerList[[#This Row],[First Name]]," ",PlayerList[[#This Row],[Surname]])</f>
        <v>Daniel Leung</v>
      </c>
      <c r="AM1630" s="71">
        <f>PlayerList[[#This Row],[Code]]*1</f>
        <v>18743</v>
      </c>
      <c r="AN1630" s="71" t="str">
        <f>VLOOKUP(PlayerList[[#This Row],[NZCF ID]],$AP$2:$AQ$3850,2,FALSE)</f>
        <v>M</v>
      </c>
      <c r="AP1630" s="71">
        <v>17418</v>
      </c>
      <c r="AQ1630" s="71" t="s">
        <v>29</v>
      </c>
    </row>
    <row r="1631" spans="13:43" x14ac:dyDescent="0.3">
      <c r="M1631" s="75">
        <v>18751</v>
      </c>
      <c r="N1631" s="72" t="s">
        <v>2090</v>
      </c>
      <c r="O1631" s="72" t="s">
        <v>2091</v>
      </c>
      <c r="P1631" s="73" t="s">
        <v>167</v>
      </c>
      <c r="Q1631" s="74">
        <v>2012</v>
      </c>
      <c r="R1631" s="73" t="s">
        <v>135</v>
      </c>
      <c r="S1631" s="72"/>
      <c r="T1631" s="77" t="s">
        <v>34</v>
      </c>
      <c r="U1631" s="76" t="s">
        <v>35</v>
      </c>
      <c r="V1631" s="77" t="s">
        <v>36</v>
      </c>
      <c r="W1631" s="77" t="s">
        <v>36</v>
      </c>
      <c r="X1631" s="77" t="s">
        <v>37</v>
      </c>
      <c r="Y1631" s="78" t="s">
        <v>38</v>
      </c>
      <c r="Z1631" s="72"/>
      <c r="AA1631" s="77">
        <v>514</v>
      </c>
      <c r="AB1631" s="76" t="s">
        <v>50</v>
      </c>
      <c r="AC1631" s="77" t="s">
        <v>36</v>
      </c>
      <c r="AD1631" s="77" t="s">
        <v>36</v>
      </c>
      <c r="AE1631" s="77">
        <v>9</v>
      </c>
      <c r="AF1631" s="78" t="s">
        <v>173</v>
      </c>
      <c r="AG1631" s="72"/>
      <c r="AH1631" s="77" t="s">
        <v>69</v>
      </c>
      <c r="AI1631" s="76" t="s">
        <v>52</v>
      </c>
      <c r="AJ1631" s="76" t="s">
        <v>36</v>
      </c>
      <c r="AK1631" t="str">
        <f>_xlfn.CONCAT(PlayerList[[#This Row],[First Name]]," ",PlayerList[[#This Row],[Surname]])</f>
        <v>Yat Yu Billy Leung</v>
      </c>
      <c r="AM1631" s="71">
        <f>PlayerList[[#This Row],[Code]]*1</f>
        <v>18751</v>
      </c>
      <c r="AN1631" s="71" t="str">
        <f>VLOOKUP(PlayerList[[#This Row],[NZCF ID]],$AP$2:$AQ$3850,2,FALSE)</f>
        <v>M</v>
      </c>
      <c r="AP1631" s="71">
        <v>18743</v>
      </c>
      <c r="AQ1631" s="71" t="s">
        <v>29</v>
      </c>
    </row>
    <row r="1632" spans="13:43" x14ac:dyDescent="0.3">
      <c r="M1632" s="75">
        <v>14124</v>
      </c>
      <c r="N1632" s="72" t="s">
        <v>651</v>
      </c>
      <c r="O1632" s="72" t="s">
        <v>1134</v>
      </c>
      <c r="P1632" s="73" t="s">
        <v>335</v>
      </c>
      <c r="Q1632" s="74">
        <v>1994</v>
      </c>
      <c r="R1632" s="73" t="s">
        <v>35</v>
      </c>
      <c r="S1632" s="72"/>
      <c r="T1632" s="77">
        <v>1751</v>
      </c>
      <c r="U1632" s="76" t="s">
        <v>35</v>
      </c>
      <c r="V1632" s="77" t="s">
        <v>36</v>
      </c>
      <c r="W1632" s="77" t="s">
        <v>36</v>
      </c>
      <c r="X1632" s="77">
        <v>219</v>
      </c>
      <c r="Y1632" s="78" t="s">
        <v>75</v>
      </c>
      <c r="Z1632" s="72"/>
      <c r="AA1632" s="77">
        <v>1494</v>
      </c>
      <c r="AB1632" s="76" t="s">
        <v>35</v>
      </c>
      <c r="AC1632" s="77" t="s">
        <v>36</v>
      </c>
      <c r="AD1632" s="77" t="s">
        <v>36</v>
      </c>
      <c r="AE1632" s="77">
        <v>56</v>
      </c>
      <c r="AF1632" s="78" t="s">
        <v>154</v>
      </c>
      <c r="AG1632" s="72"/>
      <c r="AH1632" s="77">
        <v>4309561</v>
      </c>
      <c r="AI1632" s="76" t="s">
        <v>52</v>
      </c>
      <c r="AJ1632" s="76" t="s">
        <v>36</v>
      </c>
      <c r="AK1632" t="str">
        <f>_xlfn.CONCAT(PlayerList[[#This Row],[First Name]]," ",PlayerList[[#This Row],[Surname]])</f>
        <v>Jordan Lewis</v>
      </c>
      <c r="AM1632" s="71">
        <f>PlayerList[[#This Row],[Code]]*1</f>
        <v>14124</v>
      </c>
      <c r="AN1632" s="71" t="str">
        <f>VLOOKUP(PlayerList[[#This Row],[NZCF ID]],$AP$2:$AQ$3850,2,FALSE)</f>
        <v>M</v>
      </c>
      <c r="AP1632" s="71">
        <v>18751</v>
      </c>
      <c r="AQ1632" s="71" t="s">
        <v>29</v>
      </c>
    </row>
    <row r="1633" spans="13:43" x14ac:dyDescent="0.3">
      <c r="M1633" s="75">
        <v>19110</v>
      </c>
      <c r="N1633" s="72" t="s">
        <v>651</v>
      </c>
      <c r="O1633" s="72" t="s">
        <v>256</v>
      </c>
      <c r="P1633" s="73" t="s">
        <v>2092</v>
      </c>
      <c r="Q1633" s="74">
        <v>2002</v>
      </c>
      <c r="R1633" s="73" t="s">
        <v>35</v>
      </c>
      <c r="S1633" s="72"/>
      <c r="T1633" s="77">
        <v>1257</v>
      </c>
      <c r="U1633" s="76" t="s">
        <v>50</v>
      </c>
      <c r="V1633" s="77" t="s">
        <v>36</v>
      </c>
      <c r="W1633" s="77" t="s">
        <v>36</v>
      </c>
      <c r="X1633" s="77">
        <v>13</v>
      </c>
      <c r="Y1633" s="78" t="s">
        <v>150</v>
      </c>
      <c r="Z1633" s="72"/>
      <c r="AA1633" s="77">
        <v>1041</v>
      </c>
      <c r="AB1633" s="76" t="s">
        <v>50</v>
      </c>
      <c r="AC1633" s="77" t="s">
        <v>36</v>
      </c>
      <c r="AD1633" s="77" t="s">
        <v>36</v>
      </c>
      <c r="AE1633" s="77">
        <v>11</v>
      </c>
      <c r="AF1633" s="78" t="s">
        <v>96</v>
      </c>
      <c r="AG1633" s="72"/>
      <c r="AH1633" s="77">
        <v>4322231</v>
      </c>
      <c r="AI1633" s="76" t="s">
        <v>52</v>
      </c>
      <c r="AJ1633" s="76" t="s">
        <v>36</v>
      </c>
      <c r="AK1633" t="str">
        <f>_xlfn.CONCAT(PlayerList[[#This Row],[First Name]]," ",PlayerList[[#This Row],[Surname]])</f>
        <v>Thomas Lewis</v>
      </c>
      <c r="AM1633" s="71">
        <f>PlayerList[[#This Row],[Code]]*1</f>
        <v>19110</v>
      </c>
      <c r="AN1633" s="71" t="str">
        <f>VLOOKUP(PlayerList[[#This Row],[NZCF ID]],$AP$2:$AQ$3850,2,FALSE)</f>
        <v>M</v>
      </c>
      <c r="AP1633" s="71">
        <v>14124</v>
      </c>
      <c r="AQ1633" s="71" t="s">
        <v>29</v>
      </c>
    </row>
    <row r="1634" spans="13:43" x14ac:dyDescent="0.3">
      <c r="M1634" s="75">
        <v>18540</v>
      </c>
      <c r="N1634" s="72" t="s">
        <v>2093</v>
      </c>
      <c r="O1634" s="72" t="s">
        <v>1649</v>
      </c>
      <c r="P1634" s="73" t="s">
        <v>33</v>
      </c>
      <c r="Q1634" s="74">
        <v>2009</v>
      </c>
      <c r="R1634" s="73" t="s">
        <v>135</v>
      </c>
      <c r="S1634" s="72"/>
      <c r="T1634" s="77" t="s">
        <v>34</v>
      </c>
      <c r="U1634" s="76" t="s">
        <v>35</v>
      </c>
      <c r="V1634" s="77" t="s">
        <v>36</v>
      </c>
      <c r="W1634" s="77" t="s">
        <v>36</v>
      </c>
      <c r="X1634" s="77" t="s">
        <v>37</v>
      </c>
      <c r="Y1634" s="78" t="s">
        <v>38</v>
      </c>
      <c r="Z1634" s="72"/>
      <c r="AA1634" s="77">
        <v>972</v>
      </c>
      <c r="AB1634" s="76" t="s">
        <v>50</v>
      </c>
      <c r="AC1634" s="77" t="s">
        <v>36</v>
      </c>
      <c r="AD1634" s="77" t="s">
        <v>36</v>
      </c>
      <c r="AE1634" s="77">
        <v>7</v>
      </c>
      <c r="AF1634" s="78" t="s">
        <v>51</v>
      </c>
      <c r="AG1634" s="72"/>
      <c r="AH1634" s="77" t="s">
        <v>69</v>
      </c>
      <c r="AI1634" s="76" t="s">
        <v>52</v>
      </c>
      <c r="AJ1634" s="76" t="s">
        <v>36</v>
      </c>
      <c r="AK1634" t="str">
        <f>_xlfn.CONCAT(PlayerList[[#This Row],[First Name]]," ",PlayerList[[#This Row],[Surname]])</f>
        <v>Aaron Li</v>
      </c>
      <c r="AM1634" s="71">
        <f>PlayerList[[#This Row],[Code]]*1</f>
        <v>18540</v>
      </c>
      <c r="AN1634" s="71" t="str">
        <f>VLOOKUP(PlayerList[[#This Row],[NZCF ID]],$AP$2:$AQ$3850,2,FALSE)</f>
        <v>M</v>
      </c>
      <c r="AP1634" s="71">
        <v>19110</v>
      </c>
      <c r="AQ1634" s="71" t="s">
        <v>29</v>
      </c>
    </row>
    <row r="1635" spans="13:43" x14ac:dyDescent="0.3">
      <c r="M1635" s="75">
        <v>18349</v>
      </c>
      <c r="N1635" s="72" t="s">
        <v>2093</v>
      </c>
      <c r="O1635" s="72" t="s">
        <v>489</v>
      </c>
      <c r="P1635" s="73" t="s">
        <v>33</v>
      </c>
      <c r="Q1635" s="74">
        <v>2010</v>
      </c>
      <c r="R1635" s="73" t="s">
        <v>135</v>
      </c>
      <c r="S1635" s="72"/>
      <c r="T1635" s="77" t="s">
        <v>34</v>
      </c>
      <c r="U1635" s="76" t="s">
        <v>35</v>
      </c>
      <c r="V1635" s="77" t="s">
        <v>36</v>
      </c>
      <c r="W1635" s="77" t="s">
        <v>36</v>
      </c>
      <c r="X1635" s="77" t="s">
        <v>37</v>
      </c>
      <c r="Y1635" s="78" t="s">
        <v>38</v>
      </c>
      <c r="Z1635" s="72"/>
      <c r="AA1635" s="77">
        <v>1327</v>
      </c>
      <c r="AB1635" s="76" t="s">
        <v>50</v>
      </c>
      <c r="AC1635" s="77" t="s">
        <v>36</v>
      </c>
      <c r="AD1635" s="77" t="s">
        <v>36</v>
      </c>
      <c r="AE1635" s="77">
        <v>14</v>
      </c>
      <c r="AF1635" s="78" t="s">
        <v>96</v>
      </c>
      <c r="AG1635" s="72"/>
      <c r="AH1635" s="77">
        <v>4318668</v>
      </c>
      <c r="AI1635" s="76" t="s">
        <v>52</v>
      </c>
      <c r="AJ1635" s="76" t="s">
        <v>36</v>
      </c>
      <c r="AK1635" t="str">
        <f>_xlfn.CONCAT(PlayerList[[#This Row],[First Name]]," ",PlayerList[[#This Row],[Surname]])</f>
        <v>Alan Li</v>
      </c>
      <c r="AM1635" s="71">
        <f>PlayerList[[#This Row],[Code]]*1</f>
        <v>18349</v>
      </c>
      <c r="AN1635" s="71" t="str">
        <f>VLOOKUP(PlayerList[[#This Row],[NZCF ID]],$AP$2:$AQ$3850,2,FALSE)</f>
        <v>M</v>
      </c>
      <c r="AP1635" s="71">
        <v>18540</v>
      </c>
      <c r="AQ1635" s="71" t="s">
        <v>29</v>
      </c>
    </row>
    <row r="1636" spans="13:43" x14ac:dyDescent="0.3">
      <c r="M1636" s="75">
        <v>20462</v>
      </c>
      <c r="N1636" s="72" t="s">
        <v>2093</v>
      </c>
      <c r="O1636" s="72" t="s">
        <v>2094</v>
      </c>
      <c r="P1636" s="73" t="s">
        <v>258</v>
      </c>
      <c r="Q1636" s="74">
        <v>2011</v>
      </c>
      <c r="R1636" s="73" t="s">
        <v>135</v>
      </c>
      <c r="S1636" s="72"/>
      <c r="T1636" s="77" t="s">
        <v>34</v>
      </c>
      <c r="U1636" s="76" t="s">
        <v>35</v>
      </c>
      <c r="V1636" s="77" t="s">
        <v>36</v>
      </c>
      <c r="W1636" s="77" t="s">
        <v>36</v>
      </c>
      <c r="X1636" s="77" t="s">
        <v>37</v>
      </c>
      <c r="Y1636" s="78" t="s">
        <v>38</v>
      </c>
      <c r="Z1636" s="72"/>
      <c r="AA1636" s="77">
        <v>828</v>
      </c>
      <c r="AB1636" s="76" t="s">
        <v>35</v>
      </c>
      <c r="AC1636" s="77" t="s">
        <v>36</v>
      </c>
      <c r="AD1636" s="77" t="s">
        <v>36</v>
      </c>
      <c r="AE1636" s="77">
        <v>23</v>
      </c>
      <c r="AF1636" s="78" t="s">
        <v>84</v>
      </c>
      <c r="AG1636" s="72"/>
      <c r="AH1636" s="77" t="s">
        <v>69</v>
      </c>
      <c r="AI1636" s="76" t="s">
        <v>52</v>
      </c>
      <c r="AJ1636" s="76" t="s">
        <v>36</v>
      </c>
      <c r="AK1636" t="str">
        <f>_xlfn.CONCAT(PlayerList[[#This Row],[First Name]]," ",PlayerList[[#This Row],[Surname]])</f>
        <v>Alan Lantu Li</v>
      </c>
      <c r="AM1636" s="71">
        <f>PlayerList[[#This Row],[Code]]*1</f>
        <v>20462</v>
      </c>
      <c r="AN1636" s="71" t="str">
        <f>VLOOKUP(PlayerList[[#This Row],[NZCF ID]],$AP$2:$AQ$3850,2,FALSE)</f>
        <v>M</v>
      </c>
      <c r="AP1636" s="71">
        <v>18349</v>
      </c>
      <c r="AQ1636" s="71" t="s">
        <v>29</v>
      </c>
    </row>
    <row r="1637" spans="13:43" x14ac:dyDescent="0.3">
      <c r="M1637" s="75">
        <v>18151</v>
      </c>
      <c r="N1637" s="72" t="s">
        <v>2093</v>
      </c>
      <c r="O1637" s="72" t="s">
        <v>2095</v>
      </c>
      <c r="P1637" s="73" t="s">
        <v>354</v>
      </c>
      <c r="Q1637" s="74">
        <v>2013</v>
      </c>
      <c r="R1637" s="73" t="s">
        <v>135</v>
      </c>
      <c r="S1637" s="72"/>
      <c r="T1637" s="77" t="s">
        <v>34</v>
      </c>
      <c r="U1637" s="76" t="s">
        <v>35</v>
      </c>
      <c r="V1637" s="77" t="s">
        <v>36</v>
      </c>
      <c r="W1637" s="77" t="s">
        <v>36</v>
      </c>
      <c r="X1637" s="77" t="s">
        <v>37</v>
      </c>
      <c r="Y1637" s="78" t="s">
        <v>38</v>
      </c>
      <c r="Z1637" s="72"/>
      <c r="AA1637" s="77">
        <v>382</v>
      </c>
      <c r="AB1637" s="76" t="s">
        <v>35</v>
      </c>
      <c r="AC1637" s="77" t="s">
        <v>36</v>
      </c>
      <c r="AD1637" s="77" t="s">
        <v>36</v>
      </c>
      <c r="AE1637" s="77">
        <v>25</v>
      </c>
      <c r="AF1637" s="78" t="s">
        <v>96</v>
      </c>
      <c r="AG1637" s="72"/>
      <c r="AH1637" s="77">
        <v>4321782</v>
      </c>
      <c r="AI1637" s="76" t="s">
        <v>52</v>
      </c>
      <c r="AJ1637" s="76" t="s">
        <v>36</v>
      </c>
      <c r="AK1637" t="str">
        <f>_xlfn.CONCAT(PlayerList[[#This Row],[First Name]]," ",PlayerList[[#This Row],[Surname]])</f>
        <v>Alina Li</v>
      </c>
      <c r="AM1637" s="71">
        <f>PlayerList[[#This Row],[Code]]*1</f>
        <v>18151</v>
      </c>
      <c r="AN1637" s="71" t="str">
        <f>VLOOKUP(PlayerList[[#This Row],[NZCF ID]],$AP$2:$AQ$3850,2,FALSE)</f>
        <v>F</v>
      </c>
      <c r="AP1637" s="71">
        <v>20462</v>
      </c>
      <c r="AQ1637" s="71" t="s">
        <v>29</v>
      </c>
    </row>
    <row r="1638" spans="13:43" x14ac:dyDescent="0.3">
      <c r="M1638" s="75">
        <v>16123</v>
      </c>
      <c r="N1638" s="72" t="s">
        <v>2093</v>
      </c>
      <c r="O1638" s="72" t="s">
        <v>731</v>
      </c>
      <c r="P1638" s="73" t="s">
        <v>167</v>
      </c>
      <c r="Q1638" s="74">
        <v>2006</v>
      </c>
      <c r="R1638" s="73" t="s">
        <v>135</v>
      </c>
      <c r="S1638" s="72"/>
      <c r="T1638" s="77">
        <v>1775</v>
      </c>
      <c r="U1638" s="76" t="s">
        <v>35</v>
      </c>
      <c r="V1638" s="77" t="s">
        <v>36</v>
      </c>
      <c r="W1638" s="77" t="s">
        <v>36</v>
      </c>
      <c r="X1638" s="77">
        <v>173</v>
      </c>
      <c r="Y1638" s="78" t="s">
        <v>154</v>
      </c>
      <c r="Z1638" s="72"/>
      <c r="AA1638" s="77">
        <v>1488</v>
      </c>
      <c r="AB1638" s="76" t="s">
        <v>35</v>
      </c>
      <c r="AC1638" s="77" t="s">
        <v>36</v>
      </c>
      <c r="AD1638" s="77" t="s">
        <v>36</v>
      </c>
      <c r="AE1638" s="77">
        <v>254</v>
      </c>
      <c r="AF1638" s="78" t="s">
        <v>281</v>
      </c>
      <c r="AG1638" s="72"/>
      <c r="AH1638" s="77">
        <v>4306597</v>
      </c>
      <c r="AI1638" s="76" t="s">
        <v>52</v>
      </c>
      <c r="AJ1638" s="76" t="s">
        <v>36</v>
      </c>
      <c r="AK1638" t="str">
        <f>_xlfn.CONCAT(PlayerList[[#This Row],[First Name]]," ",PlayerList[[#This Row],[Surname]])</f>
        <v>Allen Li</v>
      </c>
      <c r="AM1638" s="71">
        <f>PlayerList[[#This Row],[Code]]*1</f>
        <v>16123</v>
      </c>
      <c r="AN1638" s="71" t="str">
        <f>VLOOKUP(PlayerList[[#This Row],[NZCF ID]],$AP$2:$AQ$3850,2,FALSE)</f>
        <v>M</v>
      </c>
      <c r="AP1638" s="71">
        <v>18151</v>
      </c>
      <c r="AQ1638" s="71" t="s">
        <v>45</v>
      </c>
    </row>
    <row r="1639" spans="13:43" x14ac:dyDescent="0.3">
      <c r="M1639" s="75">
        <v>20550</v>
      </c>
      <c r="N1639" s="72" t="s">
        <v>2093</v>
      </c>
      <c r="O1639" s="72" t="s">
        <v>484</v>
      </c>
      <c r="P1639" s="73" t="s">
        <v>258</v>
      </c>
      <c r="Q1639" s="74">
        <v>2016</v>
      </c>
      <c r="R1639" s="73" t="s">
        <v>135</v>
      </c>
      <c r="S1639" s="72"/>
      <c r="T1639" s="77">
        <v>469</v>
      </c>
      <c r="U1639" s="76" t="s">
        <v>50</v>
      </c>
      <c r="V1639" s="77" t="s">
        <v>36</v>
      </c>
      <c r="W1639" s="77" t="s">
        <v>36</v>
      </c>
      <c r="X1639" s="77">
        <v>16</v>
      </c>
      <c r="Y1639" s="78" t="s">
        <v>60</v>
      </c>
      <c r="Z1639" s="72"/>
      <c r="AA1639" s="77">
        <v>459</v>
      </c>
      <c r="AB1639" s="76" t="s">
        <v>35</v>
      </c>
      <c r="AC1639" s="77">
        <v>2</v>
      </c>
      <c r="AD1639" s="77">
        <v>12</v>
      </c>
      <c r="AE1639" s="77">
        <v>69</v>
      </c>
      <c r="AF1639" s="78" t="s">
        <v>4167</v>
      </c>
      <c r="AG1639" s="72"/>
      <c r="AH1639" s="77">
        <v>4330617</v>
      </c>
      <c r="AI1639" s="76" t="s">
        <v>52</v>
      </c>
      <c r="AJ1639" s="76" t="s">
        <v>36</v>
      </c>
      <c r="AK1639" t="str">
        <f>_xlfn.CONCAT(PlayerList[[#This Row],[First Name]]," ",PlayerList[[#This Row],[Surname]])</f>
        <v>Alvin Li</v>
      </c>
      <c r="AM1639" s="71">
        <f>PlayerList[[#This Row],[Code]]*1</f>
        <v>20550</v>
      </c>
      <c r="AN1639" s="71" t="str">
        <f>VLOOKUP(PlayerList[[#This Row],[NZCF ID]],$AP$2:$AQ$3850,2,FALSE)</f>
        <v>M</v>
      </c>
      <c r="AP1639" s="71">
        <v>16123</v>
      </c>
      <c r="AQ1639" s="71" t="s">
        <v>29</v>
      </c>
    </row>
    <row r="1640" spans="13:43" x14ac:dyDescent="0.3">
      <c r="M1640" s="75">
        <v>13633</v>
      </c>
      <c r="N1640" s="72" t="s">
        <v>2093</v>
      </c>
      <c r="O1640" s="72" t="s">
        <v>247</v>
      </c>
      <c r="P1640" s="73" t="s">
        <v>167</v>
      </c>
      <c r="Q1640" s="74">
        <v>1997</v>
      </c>
      <c r="R1640" s="73" t="s">
        <v>35</v>
      </c>
      <c r="S1640" s="72"/>
      <c r="T1640" s="77">
        <v>1155</v>
      </c>
      <c r="U1640" s="76" t="s">
        <v>35</v>
      </c>
      <c r="V1640" s="77" t="s">
        <v>36</v>
      </c>
      <c r="W1640" s="77" t="s">
        <v>36</v>
      </c>
      <c r="X1640" s="77">
        <v>86</v>
      </c>
      <c r="Y1640" s="78" t="s">
        <v>4347</v>
      </c>
      <c r="Z1640" s="72"/>
      <c r="AA1640" s="77">
        <v>1365</v>
      </c>
      <c r="AB1640" s="76" t="s">
        <v>35</v>
      </c>
      <c r="AC1640" s="77" t="s">
        <v>36</v>
      </c>
      <c r="AD1640" s="77" t="s">
        <v>36</v>
      </c>
      <c r="AE1640" s="77">
        <v>44</v>
      </c>
      <c r="AF1640" s="78" t="s">
        <v>1045</v>
      </c>
      <c r="AG1640" s="72"/>
      <c r="AH1640" s="77" t="s">
        <v>69</v>
      </c>
      <c r="AI1640" s="76" t="s">
        <v>52</v>
      </c>
      <c r="AJ1640" s="76" t="s">
        <v>36</v>
      </c>
      <c r="AK1640" t="str">
        <f>_xlfn.CONCAT(PlayerList[[#This Row],[First Name]]," ",PlayerList[[#This Row],[Surname]])</f>
        <v>Andrew Li</v>
      </c>
      <c r="AM1640" s="71">
        <f>PlayerList[[#This Row],[Code]]*1</f>
        <v>13633</v>
      </c>
      <c r="AN1640" s="71" t="str">
        <f>VLOOKUP(PlayerList[[#This Row],[NZCF ID]],$AP$2:$AQ$3850,2,FALSE)</f>
        <v>M</v>
      </c>
      <c r="AP1640" s="71">
        <v>20550</v>
      </c>
      <c r="AQ1640" s="71" t="s">
        <v>29</v>
      </c>
    </row>
    <row r="1641" spans="13:43" x14ac:dyDescent="0.3">
      <c r="M1641" s="75">
        <v>16122</v>
      </c>
      <c r="N1641" s="72" t="s">
        <v>2093</v>
      </c>
      <c r="O1641" s="72" t="s">
        <v>247</v>
      </c>
      <c r="P1641" s="73" t="s">
        <v>167</v>
      </c>
      <c r="Q1641" s="74">
        <v>2005</v>
      </c>
      <c r="R1641" s="73" t="s">
        <v>135</v>
      </c>
      <c r="S1641" s="72"/>
      <c r="T1641" s="77">
        <v>1704</v>
      </c>
      <c r="U1641" s="76" t="s">
        <v>35</v>
      </c>
      <c r="V1641" s="77" t="s">
        <v>36</v>
      </c>
      <c r="W1641" s="77" t="s">
        <v>36</v>
      </c>
      <c r="X1641" s="77">
        <v>171</v>
      </c>
      <c r="Y1641" s="78" t="s">
        <v>173</v>
      </c>
      <c r="Z1641" s="72"/>
      <c r="AA1641" s="77">
        <v>1706</v>
      </c>
      <c r="AB1641" s="76" t="s">
        <v>35</v>
      </c>
      <c r="AC1641" s="77">
        <v>1</v>
      </c>
      <c r="AD1641" s="77">
        <v>6</v>
      </c>
      <c r="AE1641" s="77">
        <v>273</v>
      </c>
      <c r="AF1641" s="78" t="s">
        <v>4167</v>
      </c>
      <c r="AG1641" s="72"/>
      <c r="AH1641" s="77">
        <v>4306600</v>
      </c>
      <c r="AI1641" s="76" t="s">
        <v>52</v>
      </c>
      <c r="AJ1641" s="76" t="s">
        <v>36</v>
      </c>
      <c r="AK1641" t="str">
        <f>_xlfn.CONCAT(PlayerList[[#This Row],[First Name]]," ",PlayerList[[#This Row],[Surname]])</f>
        <v>Andrew Li</v>
      </c>
      <c r="AM1641" s="71">
        <f>PlayerList[[#This Row],[Code]]*1</f>
        <v>16122</v>
      </c>
      <c r="AN1641" s="71" t="str">
        <f>VLOOKUP(PlayerList[[#This Row],[NZCF ID]],$AP$2:$AQ$3850,2,FALSE)</f>
        <v>M</v>
      </c>
      <c r="AP1641" s="71">
        <v>13633</v>
      </c>
      <c r="AQ1641" s="71" t="s">
        <v>29</v>
      </c>
    </row>
    <row r="1642" spans="13:43" x14ac:dyDescent="0.3">
      <c r="M1642" s="75">
        <v>20024</v>
      </c>
      <c r="N1642" s="72" t="s">
        <v>2093</v>
      </c>
      <c r="O1642" s="72" t="s">
        <v>247</v>
      </c>
      <c r="P1642" s="73" t="s">
        <v>33</v>
      </c>
      <c r="Q1642" s="74">
        <v>2009</v>
      </c>
      <c r="R1642" s="73" t="s">
        <v>135</v>
      </c>
      <c r="S1642" s="72"/>
      <c r="T1642" s="77" t="s">
        <v>34</v>
      </c>
      <c r="U1642" s="76" t="s">
        <v>35</v>
      </c>
      <c r="V1642" s="77" t="s">
        <v>36</v>
      </c>
      <c r="W1642" s="77" t="s">
        <v>36</v>
      </c>
      <c r="X1642" s="77" t="s">
        <v>37</v>
      </c>
      <c r="Y1642" s="78" t="s">
        <v>38</v>
      </c>
      <c r="Z1642" s="72"/>
      <c r="AA1642" s="77">
        <v>951</v>
      </c>
      <c r="AB1642" s="76" t="s">
        <v>50</v>
      </c>
      <c r="AC1642" s="77" t="s">
        <v>36</v>
      </c>
      <c r="AD1642" s="77" t="s">
        <v>36</v>
      </c>
      <c r="AE1642" s="77">
        <v>19</v>
      </c>
      <c r="AF1642" s="78" t="s">
        <v>84</v>
      </c>
      <c r="AG1642" s="72"/>
      <c r="AH1642" s="77">
        <v>4326156</v>
      </c>
      <c r="AI1642" s="76" t="s">
        <v>52</v>
      </c>
      <c r="AJ1642" s="76" t="s">
        <v>36</v>
      </c>
      <c r="AK1642" t="str">
        <f>_xlfn.CONCAT(PlayerList[[#This Row],[First Name]]," ",PlayerList[[#This Row],[Surname]])</f>
        <v>Andrew Li</v>
      </c>
      <c r="AM1642" s="71">
        <f>PlayerList[[#This Row],[Code]]*1</f>
        <v>20024</v>
      </c>
      <c r="AN1642" s="71" t="str">
        <f>VLOOKUP(PlayerList[[#This Row],[NZCF ID]],$AP$2:$AQ$3850,2,FALSE)</f>
        <v>M</v>
      </c>
      <c r="AP1642" s="71">
        <v>16122</v>
      </c>
      <c r="AQ1642" s="71" t="s">
        <v>29</v>
      </c>
    </row>
    <row r="1643" spans="13:43" x14ac:dyDescent="0.3">
      <c r="M1643" s="75">
        <v>17774</v>
      </c>
      <c r="N1643" s="72" t="s">
        <v>2093</v>
      </c>
      <c r="O1643" s="72" t="s">
        <v>2096</v>
      </c>
      <c r="P1643" s="73" t="s">
        <v>258</v>
      </c>
      <c r="Q1643" s="74">
        <v>2011</v>
      </c>
      <c r="R1643" s="73" t="s">
        <v>135</v>
      </c>
      <c r="S1643" s="72"/>
      <c r="T1643" s="77">
        <v>838</v>
      </c>
      <c r="U1643" s="76" t="s">
        <v>50</v>
      </c>
      <c r="V1643" s="77" t="s">
        <v>36</v>
      </c>
      <c r="W1643" s="77" t="s">
        <v>36</v>
      </c>
      <c r="X1643" s="77">
        <v>12</v>
      </c>
      <c r="Y1643" s="78" t="s">
        <v>154</v>
      </c>
      <c r="Z1643" s="72"/>
      <c r="AA1643" s="77">
        <v>1027</v>
      </c>
      <c r="AB1643" s="76" t="s">
        <v>35</v>
      </c>
      <c r="AC1643" s="77" t="s">
        <v>36</v>
      </c>
      <c r="AD1643" s="77" t="s">
        <v>36</v>
      </c>
      <c r="AE1643" s="77">
        <v>107</v>
      </c>
      <c r="AF1643" s="78" t="s">
        <v>281</v>
      </c>
      <c r="AG1643" s="72"/>
      <c r="AH1643" s="77">
        <v>4316894</v>
      </c>
      <c r="AI1643" s="76" t="s">
        <v>52</v>
      </c>
      <c r="AJ1643" s="76" t="s">
        <v>36</v>
      </c>
      <c r="AK1643" t="str">
        <f>_xlfn.CONCAT(PlayerList[[#This Row],[First Name]]," ",PlayerList[[#This Row],[Surname]])</f>
        <v>Anson Li</v>
      </c>
      <c r="AM1643" s="71">
        <f>PlayerList[[#This Row],[Code]]*1</f>
        <v>17774</v>
      </c>
      <c r="AN1643" s="71" t="str">
        <f>VLOOKUP(PlayerList[[#This Row],[NZCF ID]],$AP$2:$AQ$3850,2,FALSE)</f>
        <v>M</v>
      </c>
      <c r="AP1643" s="71">
        <v>20024</v>
      </c>
      <c r="AQ1643" s="71" t="s">
        <v>29</v>
      </c>
    </row>
    <row r="1644" spans="13:43" x14ac:dyDescent="0.3">
      <c r="M1644" s="75">
        <v>19103</v>
      </c>
      <c r="N1644" s="72" t="s">
        <v>2093</v>
      </c>
      <c r="O1644" s="72" t="s">
        <v>277</v>
      </c>
      <c r="P1644" s="73" t="s">
        <v>74</v>
      </c>
      <c r="Q1644" s="74">
        <v>2012</v>
      </c>
      <c r="R1644" s="73" t="s">
        <v>135</v>
      </c>
      <c r="S1644" s="72"/>
      <c r="T1644" s="77">
        <v>1340</v>
      </c>
      <c r="U1644" s="76" t="s">
        <v>35</v>
      </c>
      <c r="V1644" s="77">
        <v>1</v>
      </c>
      <c r="W1644" s="77">
        <v>5</v>
      </c>
      <c r="X1644" s="77">
        <v>36</v>
      </c>
      <c r="Y1644" s="78" t="s">
        <v>4167</v>
      </c>
      <c r="Z1644" s="72"/>
      <c r="AA1644" s="77">
        <v>1297</v>
      </c>
      <c r="AB1644" s="76" t="s">
        <v>35</v>
      </c>
      <c r="AC1644" s="77">
        <v>2</v>
      </c>
      <c r="AD1644" s="77">
        <v>12</v>
      </c>
      <c r="AE1644" s="77">
        <v>134</v>
      </c>
      <c r="AF1644" s="78" t="s">
        <v>4167</v>
      </c>
      <c r="AG1644" s="72"/>
      <c r="AH1644" s="77">
        <v>4322380</v>
      </c>
      <c r="AI1644" s="76" t="s">
        <v>52</v>
      </c>
      <c r="AJ1644" s="76" t="s">
        <v>36</v>
      </c>
      <c r="AK1644" t="str">
        <f>_xlfn.CONCAT(PlayerList[[#This Row],[First Name]]," ",PlayerList[[#This Row],[Surname]])</f>
        <v>Anthony Li</v>
      </c>
      <c r="AM1644" s="71">
        <f>PlayerList[[#This Row],[Code]]*1</f>
        <v>19103</v>
      </c>
      <c r="AN1644" s="71" t="str">
        <f>VLOOKUP(PlayerList[[#This Row],[NZCF ID]],$AP$2:$AQ$3850,2,FALSE)</f>
        <v>M</v>
      </c>
      <c r="AP1644" s="71">
        <v>17774</v>
      </c>
      <c r="AQ1644" s="71" t="s">
        <v>29</v>
      </c>
    </row>
    <row r="1645" spans="13:43" x14ac:dyDescent="0.3">
      <c r="M1645" s="75">
        <v>18648</v>
      </c>
      <c r="N1645" s="72" t="s">
        <v>2093</v>
      </c>
      <c r="O1645" s="72" t="s">
        <v>2097</v>
      </c>
      <c r="P1645" s="73" t="s">
        <v>258</v>
      </c>
      <c r="Q1645" s="74">
        <v>2014</v>
      </c>
      <c r="R1645" s="73" t="s">
        <v>135</v>
      </c>
      <c r="S1645" s="72"/>
      <c r="T1645" s="77" t="s">
        <v>34</v>
      </c>
      <c r="U1645" s="76" t="s">
        <v>35</v>
      </c>
      <c r="V1645" s="77" t="s">
        <v>36</v>
      </c>
      <c r="W1645" s="77" t="s">
        <v>36</v>
      </c>
      <c r="X1645" s="77" t="s">
        <v>37</v>
      </c>
      <c r="Y1645" s="78" t="s">
        <v>38</v>
      </c>
      <c r="Z1645" s="72"/>
      <c r="AA1645" s="77">
        <v>439</v>
      </c>
      <c r="AB1645" s="76" t="s">
        <v>50</v>
      </c>
      <c r="AC1645" s="77" t="s">
        <v>36</v>
      </c>
      <c r="AD1645" s="77" t="s">
        <v>36</v>
      </c>
      <c r="AE1645" s="77">
        <v>6</v>
      </c>
      <c r="AF1645" s="78" t="s">
        <v>51</v>
      </c>
      <c r="AG1645" s="72"/>
      <c r="AH1645" s="77">
        <v>4320050</v>
      </c>
      <c r="AI1645" s="76" t="s">
        <v>52</v>
      </c>
      <c r="AJ1645" s="76" t="s">
        <v>36</v>
      </c>
      <c r="AK1645" t="str">
        <f>_xlfn.CONCAT(PlayerList[[#This Row],[First Name]]," ",PlayerList[[#This Row],[Surname]])</f>
        <v>Baixin (Bessie) Li</v>
      </c>
      <c r="AM1645" s="71">
        <f>PlayerList[[#This Row],[Code]]*1</f>
        <v>18648</v>
      </c>
      <c r="AN1645" s="71" t="str">
        <f>VLOOKUP(PlayerList[[#This Row],[NZCF ID]],$AP$2:$AQ$3850,2,FALSE)</f>
        <v>F</v>
      </c>
      <c r="AP1645" s="71">
        <v>19103</v>
      </c>
      <c r="AQ1645" s="71" t="s">
        <v>29</v>
      </c>
    </row>
    <row r="1646" spans="13:43" x14ac:dyDescent="0.3">
      <c r="M1646" s="75">
        <v>20654</v>
      </c>
      <c r="N1646" s="72" t="s">
        <v>2093</v>
      </c>
      <c r="O1646" s="72" t="s">
        <v>159</v>
      </c>
      <c r="P1646" s="73" t="s">
        <v>167</v>
      </c>
      <c r="Q1646" s="74">
        <v>2017</v>
      </c>
      <c r="R1646" s="73" t="s">
        <v>135</v>
      </c>
      <c r="S1646" s="72"/>
      <c r="T1646" s="77" t="s">
        <v>34</v>
      </c>
      <c r="U1646" s="76" t="s">
        <v>35</v>
      </c>
      <c r="V1646" s="77" t="s">
        <v>36</v>
      </c>
      <c r="W1646" s="77" t="s">
        <v>36</v>
      </c>
      <c r="X1646" s="77" t="s">
        <v>37</v>
      </c>
      <c r="Y1646" s="78" t="s">
        <v>38</v>
      </c>
      <c r="Z1646" s="72"/>
      <c r="AA1646" s="77">
        <v>400</v>
      </c>
      <c r="AB1646" s="76" t="s">
        <v>50</v>
      </c>
      <c r="AC1646" s="77">
        <v>1</v>
      </c>
      <c r="AD1646" s="77">
        <v>1</v>
      </c>
      <c r="AE1646" s="77">
        <v>4</v>
      </c>
      <c r="AF1646" s="78" t="s">
        <v>4167</v>
      </c>
      <c r="AG1646" s="72"/>
      <c r="AH1646" s="77" t="s">
        <v>69</v>
      </c>
      <c r="AI1646" s="76" t="s">
        <v>52</v>
      </c>
      <c r="AJ1646" s="76" t="s">
        <v>36</v>
      </c>
      <c r="AK1646" t="str">
        <f>_xlfn.CONCAT(PlayerList[[#This Row],[First Name]]," ",PlayerList[[#This Row],[Surname]])</f>
        <v>Benjamin Li</v>
      </c>
      <c r="AM1646" s="71">
        <f>PlayerList[[#This Row],[Code]]*1</f>
        <v>20654</v>
      </c>
      <c r="AN1646" s="71" t="str">
        <f>VLOOKUP(PlayerList[[#This Row],[NZCF ID]],$AP$2:$AQ$3850,2,FALSE)</f>
        <v>M</v>
      </c>
      <c r="AP1646" s="71">
        <v>18648</v>
      </c>
      <c r="AQ1646" s="71" t="s">
        <v>45</v>
      </c>
    </row>
    <row r="1647" spans="13:43" x14ac:dyDescent="0.3">
      <c r="M1647" s="75">
        <v>18126</v>
      </c>
      <c r="N1647" s="72" t="s">
        <v>2093</v>
      </c>
      <c r="O1647" s="72" t="s">
        <v>2098</v>
      </c>
      <c r="P1647" s="73" t="s">
        <v>161</v>
      </c>
      <c r="Q1647" s="74">
        <v>2008</v>
      </c>
      <c r="R1647" s="73" t="s">
        <v>135</v>
      </c>
      <c r="S1647" s="72"/>
      <c r="T1647" s="77">
        <v>1578</v>
      </c>
      <c r="U1647" s="76" t="s">
        <v>50</v>
      </c>
      <c r="V1647" s="77" t="s">
        <v>36</v>
      </c>
      <c r="W1647" s="77" t="s">
        <v>36</v>
      </c>
      <c r="X1647" s="77">
        <v>18</v>
      </c>
      <c r="Y1647" s="78" t="s">
        <v>96</v>
      </c>
      <c r="Z1647" s="72"/>
      <c r="AA1647" s="77">
        <v>1511</v>
      </c>
      <c r="AB1647" s="76" t="s">
        <v>50</v>
      </c>
      <c r="AC1647" s="77" t="s">
        <v>36</v>
      </c>
      <c r="AD1647" s="77" t="s">
        <v>36</v>
      </c>
      <c r="AE1647" s="77">
        <v>14</v>
      </c>
      <c r="AF1647" s="78" t="s">
        <v>96</v>
      </c>
      <c r="AG1647" s="72"/>
      <c r="AH1647" s="77">
        <v>4317289</v>
      </c>
      <c r="AI1647" s="76" t="s">
        <v>52</v>
      </c>
      <c r="AJ1647" s="76" t="s">
        <v>36</v>
      </c>
      <c r="AK1647" t="str">
        <f>_xlfn.CONCAT(PlayerList[[#This Row],[First Name]]," ",PlayerList[[#This Row],[Surname]])</f>
        <v>Bill Li</v>
      </c>
      <c r="AM1647" s="71">
        <f>PlayerList[[#This Row],[Code]]*1</f>
        <v>18126</v>
      </c>
      <c r="AN1647" s="71" t="str">
        <f>VLOOKUP(PlayerList[[#This Row],[NZCF ID]],$AP$2:$AQ$3850,2,FALSE)</f>
        <v>M</v>
      </c>
      <c r="AP1647" s="71">
        <v>20654</v>
      </c>
      <c r="AQ1647" s="71" t="s">
        <v>29</v>
      </c>
    </row>
    <row r="1648" spans="13:43" x14ac:dyDescent="0.3">
      <c r="M1648" s="75">
        <v>18782</v>
      </c>
      <c r="N1648" s="72" t="s">
        <v>2093</v>
      </c>
      <c r="O1648" s="72" t="s">
        <v>2098</v>
      </c>
      <c r="P1648" s="73" t="s">
        <v>33</v>
      </c>
      <c r="Q1648" s="74">
        <v>2005</v>
      </c>
      <c r="R1648" s="73" t="s">
        <v>135</v>
      </c>
      <c r="S1648" s="72"/>
      <c r="T1648" s="77" t="s">
        <v>34</v>
      </c>
      <c r="U1648" s="76" t="s">
        <v>35</v>
      </c>
      <c r="V1648" s="77" t="s">
        <v>36</v>
      </c>
      <c r="W1648" s="77" t="s">
        <v>36</v>
      </c>
      <c r="X1648" s="77" t="s">
        <v>37</v>
      </c>
      <c r="Y1648" s="78" t="s">
        <v>38</v>
      </c>
      <c r="Z1648" s="72"/>
      <c r="AA1648" s="77">
        <v>754</v>
      </c>
      <c r="AB1648" s="76" t="s">
        <v>50</v>
      </c>
      <c r="AC1648" s="77" t="s">
        <v>36</v>
      </c>
      <c r="AD1648" s="77" t="s">
        <v>36</v>
      </c>
      <c r="AE1648" s="77">
        <v>7</v>
      </c>
      <c r="AF1648" s="78" t="s">
        <v>51</v>
      </c>
      <c r="AG1648" s="72"/>
      <c r="AH1648" s="77" t="s">
        <v>69</v>
      </c>
      <c r="AI1648" s="76" t="s">
        <v>52</v>
      </c>
      <c r="AJ1648" s="76" t="s">
        <v>36</v>
      </c>
      <c r="AK1648" t="str">
        <f>_xlfn.CONCAT(PlayerList[[#This Row],[First Name]]," ",PlayerList[[#This Row],[Surname]])</f>
        <v>Bill Li</v>
      </c>
      <c r="AM1648" s="71">
        <f>PlayerList[[#This Row],[Code]]*1</f>
        <v>18782</v>
      </c>
      <c r="AN1648" s="71" t="str">
        <f>VLOOKUP(PlayerList[[#This Row],[NZCF ID]],$AP$2:$AQ$3850,2,FALSE)</f>
        <v>M</v>
      </c>
      <c r="AP1648" s="71">
        <v>18126</v>
      </c>
      <c r="AQ1648" s="71" t="s">
        <v>29</v>
      </c>
    </row>
    <row r="1649" spans="13:43" x14ac:dyDescent="0.3">
      <c r="M1649" s="75">
        <v>18121</v>
      </c>
      <c r="N1649" s="72" t="s">
        <v>2093</v>
      </c>
      <c r="O1649" s="72" t="s">
        <v>2099</v>
      </c>
      <c r="P1649" s="73" t="s">
        <v>167</v>
      </c>
      <c r="Q1649" s="74">
        <v>2011</v>
      </c>
      <c r="R1649" s="73" t="s">
        <v>135</v>
      </c>
      <c r="S1649" s="72"/>
      <c r="T1649" s="77" t="s">
        <v>34</v>
      </c>
      <c r="U1649" s="76" t="s">
        <v>35</v>
      </c>
      <c r="V1649" s="77" t="s">
        <v>36</v>
      </c>
      <c r="W1649" s="77" t="s">
        <v>36</v>
      </c>
      <c r="X1649" s="77" t="s">
        <v>37</v>
      </c>
      <c r="Y1649" s="78" t="s">
        <v>38</v>
      </c>
      <c r="Z1649" s="72"/>
      <c r="AA1649" s="77">
        <v>749</v>
      </c>
      <c r="AB1649" s="76" t="s">
        <v>35</v>
      </c>
      <c r="AC1649" s="77" t="s">
        <v>36</v>
      </c>
      <c r="AD1649" s="77" t="s">
        <v>36</v>
      </c>
      <c r="AE1649" s="77">
        <v>74</v>
      </c>
      <c r="AF1649" s="78" t="s">
        <v>84</v>
      </c>
      <c r="AG1649" s="72"/>
      <c r="AH1649" s="77" t="s">
        <v>69</v>
      </c>
      <c r="AI1649" s="76" t="s">
        <v>52</v>
      </c>
      <c r="AJ1649" s="76" t="s">
        <v>36</v>
      </c>
      <c r="AK1649" t="str">
        <f>_xlfn.CONCAT(PlayerList[[#This Row],[First Name]]," ",PlayerList[[#This Row],[Surname]])</f>
        <v>Bohan Brian Li</v>
      </c>
      <c r="AM1649" s="71">
        <f>PlayerList[[#This Row],[Code]]*1</f>
        <v>18121</v>
      </c>
      <c r="AN1649" s="71" t="str">
        <f>VLOOKUP(PlayerList[[#This Row],[NZCF ID]],$AP$2:$AQ$3850,2,FALSE)</f>
        <v>M</v>
      </c>
      <c r="AP1649" s="71">
        <v>18782</v>
      </c>
      <c r="AQ1649" s="71" t="s">
        <v>29</v>
      </c>
    </row>
    <row r="1650" spans="13:43" x14ac:dyDescent="0.3">
      <c r="M1650" s="75">
        <v>18091</v>
      </c>
      <c r="N1650" s="72" t="s">
        <v>2093</v>
      </c>
      <c r="O1650" s="72" t="s">
        <v>2100</v>
      </c>
      <c r="P1650" s="73" t="s">
        <v>258</v>
      </c>
      <c r="Q1650" s="74">
        <v>2011</v>
      </c>
      <c r="R1650" s="73" t="s">
        <v>135</v>
      </c>
      <c r="S1650" s="72"/>
      <c r="T1650" s="77">
        <v>1306</v>
      </c>
      <c r="U1650" s="76" t="s">
        <v>50</v>
      </c>
      <c r="V1650" s="77" t="s">
        <v>36</v>
      </c>
      <c r="W1650" s="77" t="s">
        <v>36</v>
      </c>
      <c r="X1650" s="77">
        <v>12</v>
      </c>
      <c r="Y1650" s="78" t="s">
        <v>154</v>
      </c>
      <c r="Z1650" s="72"/>
      <c r="AA1650" s="77">
        <v>1228</v>
      </c>
      <c r="AB1650" s="76" t="s">
        <v>35</v>
      </c>
      <c r="AC1650" s="77" t="s">
        <v>36</v>
      </c>
      <c r="AD1650" s="77" t="s">
        <v>36</v>
      </c>
      <c r="AE1650" s="77">
        <v>75</v>
      </c>
      <c r="AF1650" s="78" t="s">
        <v>75</v>
      </c>
      <c r="AG1650" s="72"/>
      <c r="AH1650" s="77">
        <v>4317920</v>
      </c>
      <c r="AI1650" s="76" t="s">
        <v>52</v>
      </c>
      <c r="AJ1650" s="76" t="s">
        <v>36</v>
      </c>
      <c r="AK1650" t="str">
        <f>_xlfn.CONCAT(PlayerList[[#This Row],[First Name]]," ",PlayerList[[#This Row],[Surname]])</f>
        <v>Branden Zhuojun Li</v>
      </c>
      <c r="AM1650" s="71">
        <f>PlayerList[[#This Row],[Code]]*1</f>
        <v>18091</v>
      </c>
      <c r="AN1650" s="71" t="str">
        <f>VLOOKUP(PlayerList[[#This Row],[NZCF ID]],$AP$2:$AQ$3850,2,FALSE)</f>
        <v>M</v>
      </c>
      <c r="AP1650" s="71">
        <v>18121</v>
      </c>
      <c r="AQ1650" s="71" t="s">
        <v>29</v>
      </c>
    </row>
    <row r="1651" spans="13:43" x14ac:dyDescent="0.3">
      <c r="M1651" s="75">
        <v>17455</v>
      </c>
      <c r="N1651" s="72" t="s">
        <v>2093</v>
      </c>
      <c r="O1651" s="72" t="s">
        <v>2101</v>
      </c>
      <c r="P1651" s="73" t="s">
        <v>258</v>
      </c>
      <c r="Q1651" s="74">
        <v>2012</v>
      </c>
      <c r="R1651" s="73" t="s">
        <v>135</v>
      </c>
      <c r="S1651" s="72"/>
      <c r="T1651" s="77" t="s">
        <v>34</v>
      </c>
      <c r="U1651" s="76" t="s">
        <v>35</v>
      </c>
      <c r="V1651" s="77" t="s">
        <v>36</v>
      </c>
      <c r="W1651" s="77" t="s">
        <v>36</v>
      </c>
      <c r="X1651" s="77" t="s">
        <v>37</v>
      </c>
      <c r="Y1651" s="78" t="s">
        <v>38</v>
      </c>
      <c r="Z1651" s="72"/>
      <c r="AA1651" s="77">
        <v>894</v>
      </c>
      <c r="AB1651" s="76" t="s">
        <v>35</v>
      </c>
      <c r="AC1651" s="77" t="s">
        <v>36</v>
      </c>
      <c r="AD1651" s="77" t="s">
        <v>36</v>
      </c>
      <c r="AE1651" s="77">
        <v>161</v>
      </c>
      <c r="AF1651" s="78" t="s">
        <v>61</v>
      </c>
      <c r="AG1651" s="72"/>
      <c r="AH1651" s="77">
        <v>4313780</v>
      </c>
      <c r="AI1651" s="76" t="s">
        <v>52</v>
      </c>
      <c r="AJ1651" s="76" t="s">
        <v>36</v>
      </c>
      <c r="AK1651" t="str">
        <f>_xlfn.CONCAT(PlayerList[[#This Row],[First Name]]," ",PlayerList[[#This Row],[Surname]])</f>
        <v>Brian Houxian Li</v>
      </c>
      <c r="AM1651" s="71">
        <f>PlayerList[[#This Row],[Code]]*1</f>
        <v>17455</v>
      </c>
      <c r="AN1651" s="71" t="str">
        <f>VLOOKUP(PlayerList[[#This Row],[NZCF ID]],$AP$2:$AQ$3850,2,FALSE)</f>
        <v>M</v>
      </c>
      <c r="AP1651" s="71">
        <v>18091</v>
      </c>
      <c r="AQ1651" s="71" t="s">
        <v>29</v>
      </c>
    </row>
    <row r="1652" spans="13:43" x14ac:dyDescent="0.3">
      <c r="M1652" s="75">
        <v>15325</v>
      </c>
      <c r="N1652" s="72" t="s">
        <v>2093</v>
      </c>
      <c r="O1652" s="72" t="s">
        <v>2102</v>
      </c>
      <c r="P1652" s="73" t="s">
        <v>115</v>
      </c>
      <c r="Q1652" s="74">
        <v>2000</v>
      </c>
      <c r="R1652" s="73" t="s">
        <v>35</v>
      </c>
      <c r="S1652" s="72"/>
      <c r="T1652" s="77" t="s">
        <v>34</v>
      </c>
      <c r="U1652" s="76" t="s">
        <v>35</v>
      </c>
      <c r="V1652" s="77" t="s">
        <v>36</v>
      </c>
      <c r="W1652" s="77" t="s">
        <v>36</v>
      </c>
      <c r="X1652" s="77" t="s">
        <v>37</v>
      </c>
      <c r="Y1652" s="78" t="s">
        <v>38</v>
      </c>
      <c r="Z1652" s="72"/>
      <c r="AA1652" s="77">
        <v>1523</v>
      </c>
      <c r="AB1652" s="76" t="s">
        <v>35</v>
      </c>
      <c r="AC1652" s="77" t="s">
        <v>36</v>
      </c>
      <c r="AD1652" s="77" t="s">
        <v>36</v>
      </c>
      <c r="AE1652" s="77">
        <v>75</v>
      </c>
      <c r="AF1652" s="78" t="s">
        <v>173</v>
      </c>
      <c r="AG1652" s="72"/>
      <c r="AH1652" s="77">
        <v>4306015</v>
      </c>
      <c r="AI1652" s="76" t="s">
        <v>52</v>
      </c>
      <c r="AJ1652" s="76" t="s">
        <v>36</v>
      </c>
      <c r="AK1652" t="str">
        <f>_xlfn.CONCAT(PlayerList[[#This Row],[First Name]]," ",PlayerList[[#This Row],[Surname]])</f>
        <v>Cheng Yang (Charlie) Li</v>
      </c>
      <c r="AM1652" s="71">
        <f>PlayerList[[#This Row],[Code]]*1</f>
        <v>15325</v>
      </c>
      <c r="AN1652" s="71" t="str">
        <f>VLOOKUP(PlayerList[[#This Row],[NZCF ID]],$AP$2:$AQ$3850,2,FALSE)</f>
        <v>M</v>
      </c>
      <c r="AP1652" s="71">
        <v>17455</v>
      </c>
      <c r="AQ1652" s="71" t="s">
        <v>29</v>
      </c>
    </row>
    <row r="1653" spans="13:43" x14ac:dyDescent="0.3">
      <c r="M1653" s="75">
        <v>17985</v>
      </c>
      <c r="N1653" s="72" t="s">
        <v>2093</v>
      </c>
      <c r="O1653" s="72" t="s">
        <v>2103</v>
      </c>
      <c r="P1653" s="73" t="s">
        <v>167</v>
      </c>
      <c r="Q1653" s="74">
        <v>2010</v>
      </c>
      <c r="R1653" s="73" t="s">
        <v>135</v>
      </c>
      <c r="S1653" s="72"/>
      <c r="T1653" s="77" t="s">
        <v>34</v>
      </c>
      <c r="U1653" s="76" t="s">
        <v>35</v>
      </c>
      <c r="V1653" s="77" t="s">
        <v>36</v>
      </c>
      <c r="W1653" s="77" t="s">
        <v>36</v>
      </c>
      <c r="X1653" s="77" t="s">
        <v>37</v>
      </c>
      <c r="Y1653" s="78" t="s">
        <v>38</v>
      </c>
      <c r="Z1653" s="72"/>
      <c r="AA1653" s="77">
        <v>545</v>
      </c>
      <c r="AB1653" s="76" t="s">
        <v>50</v>
      </c>
      <c r="AC1653" s="77" t="s">
        <v>36</v>
      </c>
      <c r="AD1653" s="77" t="s">
        <v>36</v>
      </c>
      <c r="AE1653" s="77">
        <v>7</v>
      </c>
      <c r="AF1653" s="78" t="s">
        <v>51</v>
      </c>
      <c r="AG1653" s="72"/>
      <c r="AH1653" s="77">
        <v>4315936</v>
      </c>
      <c r="AI1653" s="76" t="s">
        <v>52</v>
      </c>
      <c r="AJ1653" s="76" t="s">
        <v>36</v>
      </c>
      <c r="AK1653" t="str">
        <f>_xlfn.CONCAT(PlayerList[[#This Row],[First Name]]," ",PlayerList[[#This Row],[Surname]])</f>
        <v>Cimu Ryan Li</v>
      </c>
      <c r="AM1653" s="71">
        <f>PlayerList[[#This Row],[Code]]*1</f>
        <v>17985</v>
      </c>
      <c r="AN1653" s="71" t="str">
        <f>VLOOKUP(PlayerList[[#This Row],[NZCF ID]],$AP$2:$AQ$3850,2,FALSE)</f>
        <v>M</v>
      </c>
      <c r="AP1653" s="71">
        <v>15325</v>
      </c>
      <c r="AQ1653" s="71" t="s">
        <v>29</v>
      </c>
    </row>
    <row r="1654" spans="13:43" x14ac:dyDescent="0.3">
      <c r="M1654" s="75">
        <v>22786</v>
      </c>
      <c r="N1654" s="72" t="s">
        <v>2093</v>
      </c>
      <c r="O1654" s="72" t="s">
        <v>4348</v>
      </c>
      <c r="P1654" s="73" t="s">
        <v>33</v>
      </c>
      <c r="Q1654" s="74">
        <v>2018</v>
      </c>
      <c r="R1654" s="73" t="s">
        <v>135</v>
      </c>
      <c r="S1654" s="72"/>
      <c r="T1654" s="77" t="s">
        <v>34</v>
      </c>
      <c r="U1654" s="76" t="s">
        <v>35</v>
      </c>
      <c r="V1654" s="77" t="s">
        <v>36</v>
      </c>
      <c r="W1654" s="77" t="s">
        <v>36</v>
      </c>
      <c r="X1654" s="77" t="s">
        <v>37</v>
      </c>
      <c r="Y1654" s="78" t="s">
        <v>38</v>
      </c>
      <c r="Z1654" s="72"/>
      <c r="AA1654" s="77">
        <v>400</v>
      </c>
      <c r="AB1654" s="76" t="s">
        <v>50</v>
      </c>
      <c r="AC1654" s="77">
        <v>1</v>
      </c>
      <c r="AD1654" s="77">
        <v>6</v>
      </c>
      <c r="AE1654" s="77">
        <v>17</v>
      </c>
      <c r="AF1654" s="78" t="s">
        <v>4167</v>
      </c>
      <c r="AG1654" s="72"/>
      <c r="AH1654" s="77" t="s">
        <v>69</v>
      </c>
      <c r="AI1654" s="76" t="s">
        <v>52</v>
      </c>
      <c r="AJ1654" s="76" t="s">
        <v>36</v>
      </c>
      <c r="AK1654" t="str">
        <f>_xlfn.CONCAT(PlayerList[[#This Row],[First Name]]," ",PlayerList[[#This Row],[Surname]])</f>
        <v>Claudia Ran Li</v>
      </c>
      <c r="AM1654" s="71">
        <f>PlayerList[[#This Row],[Code]]*1</f>
        <v>22786</v>
      </c>
      <c r="AN1654" s="71" t="str">
        <f>VLOOKUP(PlayerList[[#This Row],[NZCF ID]],$AP$2:$AQ$3850,2,FALSE)</f>
        <v>F</v>
      </c>
      <c r="AP1654" s="71">
        <v>17985</v>
      </c>
      <c r="AQ1654" s="71" t="s">
        <v>29</v>
      </c>
    </row>
    <row r="1655" spans="13:43" x14ac:dyDescent="0.3">
      <c r="M1655" s="75">
        <v>18676</v>
      </c>
      <c r="N1655" s="72" t="s">
        <v>2093</v>
      </c>
      <c r="O1655" s="72" t="s">
        <v>2104</v>
      </c>
      <c r="P1655" s="73" t="s">
        <v>354</v>
      </c>
      <c r="Q1655" s="74">
        <v>2012</v>
      </c>
      <c r="R1655" s="73" t="s">
        <v>135</v>
      </c>
      <c r="S1655" s="72"/>
      <c r="T1655" s="77">
        <v>745</v>
      </c>
      <c r="U1655" s="76" t="s">
        <v>50</v>
      </c>
      <c r="V1655" s="77" t="s">
        <v>36</v>
      </c>
      <c r="W1655" s="77" t="s">
        <v>36</v>
      </c>
      <c r="X1655" s="77">
        <v>6</v>
      </c>
      <c r="Y1655" s="78" t="s">
        <v>96</v>
      </c>
      <c r="Z1655" s="72"/>
      <c r="AA1655" s="77">
        <v>537</v>
      </c>
      <c r="AB1655" s="76" t="s">
        <v>35</v>
      </c>
      <c r="AC1655" s="77" t="s">
        <v>36</v>
      </c>
      <c r="AD1655" s="77" t="s">
        <v>36</v>
      </c>
      <c r="AE1655" s="77">
        <v>33</v>
      </c>
      <c r="AF1655" s="78" t="s">
        <v>96</v>
      </c>
      <c r="AG1655" s="72"/>
      <c r="AH1655" s="77">
        <v>4320646</v>
      </c>
      <c r="AI1655" s="76" t="s">
        <v>52</v>
      </c>
      <c r="AJ1655" s="76" t="s">
        <v>36</v>
      </c>
      <c r="AK1655" t="str">
        <f>_xlfn.CONCAT(PlayerList[[#This Row],[First Name]]," ",PlayerList[[#This Row],[Surname]])</f>
        <v>Daniel Xin Ye Li</v>
      </c>
      <c r="AM1655" s="71">
        <f>PlayerList[[#This Row],[Code]]*1</f>
        <v>18676</v>
      </c>
      <c r="AN1655" s="71" t="str">
        <f>VLOOKUP(PlayerList[[#This Row],[NZCF ID]],$AP$2:$AQ$3850,2,FALSE)</f>
        <v>M</v>
      </c>
      <c r="AP1655" s="71">
        <v>22786</v>
      </c>
      <c r="AQ1655" s="71" t="s">
        <v>45</v>
      </c>
    </row>
    <row r="1656" spans="13:43" x14ac:dyDescent="0.3">
      <c r="M1656" s="75">
        <v>20580</v>
      </c>
      <c r="N1656" s="72" t="s">
        <v>2093</v>
      </c>
      <c r="O1656" s="72" t="s">
        <v>2105</v>
      </c>
      <c r="P1656" s="73" t="s">
        <v>33</v>
      </c>
      <c r="Q1656" s="74">
        <v>2014</v>
      </c>
      <c r="R1656" s="73" t="s">
        <v>135</v>
      </c>
      <c r="S1656" s="72"/>
      <c r="T1656" s="77" t="s">
        <v>34</v>
      </c>
      <c r="U1656" s="76" t="s">
        <v>35</v>
      </c>
      <c r="V1656" s="77" t="s">
        <v>36</v>
      </c>
      <c r="W1656" s="77" t="s">
        <v>36</v>
      </c>
      <c r="X1656" s="77" t="s">
        <v>37</v>
      </c>
      <c r="Y1656" s="78" t="s">
        <v>38</v>
      </c>
      <c r="Z1656" s="72"/>
      <c r="AA1656" s="77">
        <v>765</v>
      </c>
      <c r="AB1656" s="76" t="s">
        <v>35</v>
      </c>
      <c r="AC1656" s="77">
        <v>2</v>
      </c>
      <c r="AD1656" s="77">
        <v>5</v>
      </c>
      <c r="AE1656" s="77">
        <v>35</v>
      </c>
      <c r="AF1656" s="78" t="s">
        <v>4167</v>
      </c>
      <c r="AG1656" s="72"/>
      <c r="AH1656" s="77">
        <v>4329597</v>
      </c>
      <c r="AI1656" s="76" t="s">
        <v>52</v>
      </c>
      <c r="AJ1656" s="76" t="s">
        <v>36</v>
      </c>
      <c r="AK1656" t="str">
        <f>_xlfn.CONCAT(PlayerList[[#This Row],[First Name]]," ",PlayerList[[#This Row],[Surname]])</f>
        <v>Eason Yingxuan Li</v>
      </c>
      <c r="AM1656" s="71">
        <f>PlayerList[[#This Row],[Code]]*1</f>
        <v>20580</v>
      </c>
      <c r="AN1656" s="71" t="str">
        <f>VLOOKUP(PlayerList[[#This Row],[NZCF ID]],$AP$2:$AQ$3850,2,FALSE)</f>
        <v>M</v>
      </c>
      <c r="AP1656" s="71">
        <v>18676</v>
      </c>
      <c r="AQ1656" s="71" t="s">
        <v>29</v>
      </c>
    </row>
    <row r="1657" spans="13:43" x14ac:dyDescent="0.3">
      <c r="M1657" s="75">
        <v>20620</v>
      </c>
      <c r="N1657" s="72" t="s">
        <v>2093</v>
      </c>
      <c r="O1657" s="72" t="s">
        <v>398</v>
      </c>
      <c r="P1657" s="73" t="s">
        <v>354</v>
      </c>
      <c r="Q1657" s="74">
        <v>2016</v>
      </c>
      <c r="R1657" s="73" t="s">
        <v>135</v>
      </c>
      <c r="S1657" s="72"/>
      <c r="T1657" s="77">
        <v>470</v>
      </c>
      <c r="U1657" s="76" t="s">
        <v>50</v>
      </c>
      <c r="V1657" s="77" t="s">
        <v>36</v>
      </c>
      <c r="W1657" s="77" t="s">
        <v>36</v>
      </c>
      <c r="X1657" s="77">
        <v>7</v>
      </c>
      <c r="Y1657" s="78" t="s">
        <v>61</v>
      </c>
      <c r="Z1657" s="72"/>
      <c r="AA1657" s="77" t="s">
        <v>37</v>
      </c>
      <c r="AB1657" s="76" t="s">
        <v>35</v>
      </c>
      <c r="AC1657" s="77" t="s">
        <v>36</v>
      </c>
      <c r="AD1657" s="77" t="s">
        <v>36</v>
      </c>
      <c r="AE1657" s="77" t="s">
        <v>37</v>
      </c>
      <c r="AF1657" s="78" t="s">
        <v>38</v>
      </c>
      <c r="AG1657" s="72"/>
      <c r="AH1657" s="77" t="s">
        <v>69</v>
      </c>
      <c r="AI1657" s="76" t="s">
        <v>52</v>
      </c>
      <c r="AJ1657" s="76" t="s">
        <v>36</v>
      </c>
      <c r="AK1657" t="str">
        <f>_xlfn.CONCAT(PlayerList[[#This Row],[First Name]]," ",PlayerList[[#This Row],[Surname]])</f>
        <v>Eddie Li</v>
      </c>
      <c r="AM1657" s="71">
        <f>PlayerList[[#This Row],[Code]]*1</f>
        <v>20620</v>
      </c>
      <c r="AN1657" s="71" t="str">
        <f>VLOOKUP(PlayerList[[#This Row],[NZCF ID]],$AP$2:$AQ$3850,2,FALSE)</f>
        <v>M</v>
      </c>
      <c r="AP1657" s="71">
        <v>20580</v>
      </c>
      <c r="AQ1657" s="71" t="s">
        <v>29</v>
      </c>
    </row>
    <row r="1658" spans="13:43" x14ac:dyDescent="0.3">
      <c r="M1658" s="75">
        <v>20824</v>
      </c>
      <c r="N1658" s="72" t="s">
        <v>2093</v>
      </c>
      <c r="O1658" s="72" t="s">
        <v>1627</v>
      </c>
      <c r="P1658" s="73" t="s">
        <v>115</v>
      </c>
      <c r="Q1658" s="74">
        <v>2011</v>
      </c>
      <c r="R1658" s="73" t="s">
        <v>135</v>
      </c>
      <c r="S1658" s="72"/>
      <c r="T1658" s="77">
        <v>1343</v>
      </c>
      <c r="U1658" s="76" t="s">
        <v>50</v>
      </c>
      <c r="V1658" s="77" t="s">
        <v>36</v>
      </c>
      <c r="W1658" s="77" t="s">
        <v>36</v>
      </c>
      <c r="X1658" s="77">
        <v>11</v>
      </c>
      <c r="Y1658" s="78" t="s">
        <v>84</v>
      </c>
      <c r="Z1658" s="72"/>
      <c r="AA1658" s="77">
        <v>1124</v>
      </c>
      <c r="AB1658" s="76" t="s">
        <v>50</v>
      </c>
      <c r="AC1658" s="77" t="s">
        <v>36</v>
      </c>
      <c r="AD1658" s="77" t="s">
        <v>36</v>
      </c>
      <c r="AE1658" s="77">
        <v>8</v>
      </c>
      <c r="AF1658" s="78" t="s">
        <v>60</v>
      </c>
      <c r="AG1658" s="72"/>
      <c r="AH1658" s="77" t="s">
        <v>69</v>
      </c>
      <c r="AI1658" s="76" t="s">
        <v>52</v>
      </c>
      <c r="AJ1658" s="76" t="s">
        <v>36</v>
      </c>
      <c r="AK1658" t="str">
        <f>_xlfn.CONCAT(PlayerList[[#This Row],[First Name]]," ",PlayerList[[#This Row],[Surname]])</f>
        <v>Eddy Li</v>
      </c>
      <c r="AM1658" s="71">
        <f>PlayerList[[#This Row],[Code]]*1</f>
        <v>20824</v>
      </c>
      <c r="AN1658" s="71" t="str">
        <f>VLOOKUP(PlayerList[[#This Row],[NZCF ID]],$AP$2:$AQ$3850,2,FALSE)</f>
        <v>M</v>
      </c>
      <c r="AP1658" s="71">
        <v>20620</v>
      </c>
      <c r="AQ1658" s="71" t="s">
        <v>29</v>
      </c>
    </row>
    <row r="1659" spans="13:43" x14ac:dyDescent="0.3">
      <c r="M1659" s="75">
        <v>16705</v>
      </c>
      <c r="N1659" s="72" t="s">
        <v>2093</v>
      </c>
      <c r="O1659" s="72" t="s">
        <v>1110</v>
      </c>
      <c r="P1659" s="73" t="s">
        <v>354</v>
      </c>
      <c r="Q1659" s="74">
        <v>2006</v>
      </c>
      <c r="R1659" s="73" t="s">
        <v>135</v>
      </c>
      <c r="S1659" s="72"/>
      <c r="T1659" s="77" t="s">
        <v>34</v>
      </c>
      <c r="U1659" s="76" t="s">
        <v>35</v>
      </c>
      <c r="V1659" s="77" t="s">
        <v>36</v>
      </c>
      <c r="W1659" s="77" t="s">
        <v>36</v>
      </c>
      <c r="X1659" s="77" t="s">
        <v>37</v>
      </c>
      <c r="Y1659" s="78" t="s">
        <v>38</v>
      </c>
      <c r="Z1659" s="72"/>
      <c r="AA1659" s="77">
        <v>1315</v>
      </c>
      <c r="AB1659" s="76" t="s">
        <v>35</v>
      </c>
      <c r="AC1659" s="77" t="s">
        <v>36</v>
      </c>
      <c r="AD1659" s="77" t="s">
        <v>36</v>
      </c>
      <c r="AE1659" s="77">
        <v>20</v>
      </c>
      <c r="AF1659" s="78" t="s">
        <v>150</v>
      </c>
      <c r="AG1659" s="72"/>
      <c r="AH1659" s="77">
        <v>4309952</v>
      </c>
      <c r="AI1659" s="76" t="s">
        <v>52</v>
      </c>
      <c r="AJ1659" s="76" t="s">
        <v>36</v>
      </c>
      <c r="AK1659" t="str">
        <f>_xlfn.CONCAT(PlayerList[[#This Row],[First Name]]," ",PlayerList[[#This Row],[Surname]])</f>
        <v>Eden Li</v>
      </c>
      <c r="AM1659" s="71">
        <f>PlayerList[[#This Row],[Code]]*1</f>
        <v>16705</v>
      </c>
      <c r="AN1659" s="71" t="str">
        <f>VLOOKUP(PlayerList[[#This Row],[NZCF ID]],$AP$2:$AQ$3850,2,FALSE)</f>
        <v>M</v>
      </c>
      <c r="AP1659" s="71">
        <v>20824</v>
      </c>
      <c r="AQ1659" s="71" t="s">
        <v>29</v>
      </c>
    </row>
    <row r="1660" spans="13:43" x14ac:dyDescent="0.3">
      <c r="M1660" s="75">
        <v>18609</v>
      </c>
      <c r="N1660" s="72" t="s">
        <v>2093</v>
      </c>
      <c r="O1660" s="72" t="s">
        <v>2106</v>
      </c>
      <c r="P1660" s="73" t="s">
        <v>258</v>
      </c>
      <c r="Q1660" s="74">
        <v>2012</v>
      </c>
      <c r="R1660" s="73" t="s">
        <v>135</v>
      </c>
      <c r="S1660" s="72"/>
      <c r="T1660" s="77">
        <v>911</v>
      </c>
      <c r="U1660" s="76" t="s">
        <v>35</v>
      </c>
      <c r="V1660" s="77" t="s">
        <v>36</v>
      </c>
      <c r="W1660" s="77" t="s">
        <v>36</v>
      </c>
      <c r="X1660" s="77">
        <v>34</v>
      </c>
      <c r="Y1660" s="78" t="s">
        <v>60</v>
      </c>
      <c r="Z1660" s="72"/>
      <c r="AA1660" s="77">
        <v>778</v>
      </c>
      <c r="AB1660" s="76" t="s">
        <v>35</v>
      </c>
      <c r="AC1660" s="77">
        <v>3</v>
      </c>
      <c r="AD1660" s="77">
        <v>17</v>
      </c>
      <c r="AE1660" s="77">
        <v>217</v>
      </c>
      <c r="AF1660" s="78" t="s">
        <v>4167</v>
      </c>
      <c r="AG1660" s="72"/>
      <c r="AH1660" s="77">
        <v>4322398</v>
      </c>
      <c r="AI1660" s="76" t="s">
        <v>52</v>
      </c>
      <c r="AJ1660" s="76" t="s">
        <v>36</v>
      </c>
      <c r="AK1660" t="str">
        <f>_xlfn.CONCAT(PlayerList[[#This Row],[First Name]]," ",PlayerList[[#This Row],[Surname]])</f>
        <v>Eric Xinglong Li</v>
      </c>
      <c r="AM1660" s="71">
        <f>PlayerList[[#This Row],[Code]]*1</f>
        <v>18609</v>
      </c>
      <c r="AN1660" s="71" t="str">
        <f>VLOOKUP(PlayerList[[#This Row],[NZCF ID]],$AP$2:$AQ$3850,2,FALSE)</f>
        <v>M</v>
      </c>
      <c r="AP1660" s="71">
        <v>16705</v>
      </c>
      <c r="AQ1660" s="71" t="s">
        <v>29</v>
      </c>
    </row>
    <row r="1661" spans="13:43" x14ac:dyDescent="0.3">
      <c r="M1661" s="75">
        <v>20872</v>
      </c>
      <c r="N1661" s="72" t="s">
        <v>2093</v>
      </c>
      <c r="O1661" s="72" t="s">
        <v>2107</v>
      </c>
      <c r="P1661" s="73" t="s">
        <v>74</v>
      </c>
      <c r="Q1661" s="74">
        <v>2017</v>
      </c>
      <c r="R1661" s="73" t="s">
        <v>135</v>
      </c>
      <c r="S1661" s="72"/>
      <c r="T1661" s="77" t="s">
        <v>34</v>
      </c>
      <c r="U1661" s="76" t="s">
        <v>35</v>
      </c>
      <c r="V1661" s="77" t="s">
        <v>36</v>
      </c>
      <c r="W1661" s="77" t="s">
        <v>36</v>
      </c>
      <c r="X1661" s="77" t="s">
        <v>37</v>
      </c>
      <c r="Y1661" s="78" t="s">
        <v>38</v>
      </c>
      <c r="Z1661" s="72"/>
      <c r="AA1661" s="77">
        <v>746</v>
      </c>
      <c r="AB1661" s="76" t="s">
        <v>35</v>
      </c>
      <c r="AC1661" s="77">
        <v>2</v>
      </c>
      <c r="AD1661" s="77">
        <v>12</v>
      </c>
      <c r="AE1661" s="77">
        <v>30</v>
      </c>
      <c r="AF1661" s="78" t="s">
        <v>4167</v>
      </c>
      <c r="AG1661" s="72"/>
      <c r="AH1661" s="77" t="s">
        <v>69</v>
      </c>
      <c r="AI1661" s="76" t="s">
        <v>52</v>
      </c>
      <c r="AJ1661" s="76" t="s">
        <v>36</v>
      </c>
      <c r="AK1661" t="str">
        <f>_xlfn.CONCAT(PlayerList[[#This Row],[First Name]]," ",PlayerList[[#This Row],[Surname]])</f>
        <v>Feifan Li</v>
      </c>
      <c r="AM1661" s="71">
        <f>PlayerList[[#This Row],[Code]]*1</f>
        <v>20872</v>
      </c>
      <c r="AN1661" s="71" t="str">
        <f>VLOOKUP(PlayerList[[#This Row],[NZCF ID]],$AP$2:$AQ$3850,2,FALSE)</f>
        <v>M</v>
      </c>
      <c r="AP1661" s="71">
        <v>18609</v>
      </c>
      <c r="AQ1661" s="71" t="s">
        <v>29</v>
      </c>
    </row>
    <row r="1662" spans="13:43" x14ac:dyDescent="0.3">
      <c r="M1662" s="75">
        <v>18477</v>
      </c>
      <c r="N1662" s="72" t="s">
        <v>2093</v>
      </c>
      <c r="O1662" s="72" t="s">
        <v>2108</v>
      </c>
      <c r="P1662" s="73" t="s">
        <v>74</v>
      </c>
      <c r="Q1662" s="74">
        <v>2012</v>
      </c>
      <c r="R1662" s="73" t="s">
        <v>135</v>
      </c>
      <c r="S1662" s="72"/>
      <c r="T1662" s="77" t="s">
        <v>34</v>
      </c>
      <c r="U1662" s="76" t="s">
        <v>35</v>
      </c>
      <c r="V1662" s="77" t="s">
        <v>36</v>
      </c>
      <c r="W1662" s="77" t="s">
        <v>36</v>
      </c>
      <c r="X1662" s="77" t="s">
        <v>37</v>
      </c>
      <c r="Y1662" s="78" t="s">
        <v>38</v>
      </c>
      <c r="Z1662" s="72"/>
      <c r="AA1662" s="77">
        <v>955</v>
      </c>
      <c r="AB1662" s="76" t="s">
        <v>35</v>
      </c>
      <c r="AC1662" s="77" t="s">
        <v>36</v>
      </c>
      <c r="AD1662" s="77" t="s">
        <v>36</v>
      </c>
      <c r="AE1662" s="77">
        <v>102</v>
      </c>
      <c r="AF1662" s="78" t="s">
        <v>60</v>
      </c>
      <c r="AG1662" s="72"/>
      <c r="AH1662" s="77">
        <v>4321979</v>
      </c>
      <c r="AI1662" s="76" t="s">
        <v>52</v>
      </c>
      <c r="AJ1662" s="76" t="s">
        <v>36</v>
      </c>
      <c r="AK1662" t="str">
        <f>_xlfn.CONCAT(PlayerList[[#This Row],[First Name]]," ",PlayerList[[#This Row],[Surname]])</f>
        <v>Felix Mingzhen Li</v>
      </c>
      <c r="AM1662" s="71">
        <f>PlayerList[[#This Row],[Code]]*1</f>
        <v>18477</v>
      </c>
      <c r="AN1662" s="71" t="str">
        <f>VLOOKUP(PlayerList[[#This Row],[NZCF ID]],$AP$2:$AQ$3850,2,FALSE)</f>
        <v>M</v>
      </c>
      <c r="AP1662" s="71">
        <v>20872</v>
      </c>
      <c r="AQ1662" s="71" t="s">
        <v>29</v>
      </c>
    </row>
    <row r="1663" spans="13:43" x14ac:dyDescent="0.3">
      <c r="M1663" s="75">
        <v>20540</v>
      </c>
      <c r="N1663" s="72" t="s">
        <v>2093</v>
      </c>
      <c r="O1663" s="72" t="s">
        <v>2109</v>
      </c>
      <c r="P1663" s="73" t="s">
        <v>74</v>
      </c>
      <c r="Q1663" s="74">
        <v>2018</v>
      </c>
      <c r="R1663" s="73" t="s">
        <v>135</v>
      </c>
      <c r="S1663" s="72"/>
      <c r="T1663" s="77">
        <v>921</v>
      </c>
      <c r="U1663" s="76" t="s">
        <v>35</v>
      </c>
      <c r="V1663" s="77">
        <v>4</v>
      </c>
      <c r="W1663" s="77">
        <v>15</v>
      </c>
      <c r="X1663" s="77">
        <v>29</v>
      </c>
      <c r="Y1663" s="78" t="s">
        <v>4167</v>
      </c>
      <c r="Z1663" s="72"/>
      <c r="AA1663" s="77">
        <v>945</v>
      </c>
      <c r="AB1663" s="76" t="s">
        <v>35</v>
      </c>
      <c r="AC1663" s="77">
        <v>7</v>
      </c>
      <c r="AD1663" s="77">
        <v>34</v>
      </c>
      <c r="AE1663" s="77">
        <v>126</v>
      </c>
      <c r="AF1663" s="78" t="s">
        <v>4167</v>
      </c>
      <c r="AG1663" s="72"/>
      <c r="AH1663" s="77">
        <v>4330757</v>
      </c>
      <c r="AI1663" s="76" t="s">
        <v>52</v>
      </c>
      <c r="AJ1663" s="76" t="s">
        <v>36</v>
      </c>
      <c r="AK1663" t="str">
        <f>_xlfn.CONCAT(PlayerList[[#This Row],[First Name]]," ",PlayerList[[#This Row],[Surname]])</f>
        <v>Fiona Chenxi Li</v>
      </c>
      <c r="AM1663" s="71">
        <f>PlayerList[[#This Row],[Code]]*1</f>
        <v>20540</v>
      </c>
      <c r="AN1663" s="71" t="str">
        <f>VLOOKUP(PlayerList[[#This Row],[NZCF ID]],$AP$2:$AQ$3850,2,FALSE)</f>
        <v>F</v>
      </c>
      <c r="AP1663" s="71">
        <v>18477</v>
      </c>
      <c r="AQ1663" s="71" t="s">
        <v>29</v>
      </c>
    </row>
    <row r="1664" spans="13:43" x14ac:dyDescent="0.3">
      <c r="M1664" s="75">
        <v>14415</v>
      </c>
      <c r="N1664" s="72" t="s">
        <v>2093</v>
      </c>
      <c r="O1664" s="72" t="s">
        <v>1253</v>
      </c>
      <c r="P1664" s="73" t="s">
        <v>442</v>
      </c>
      <c r="Q1664" s="74">
        <v>1999</v>
      </c>
      <c r="R1664" s="73" t="s">
        <v>35</v>
      </c>
      <c r="S1664" s="72"/>
      <c r="T1664" s="77" t="s">
        <v>34</v>
      </c>
      <c r="U1664" s="76" t="s">
        <v>35</v>
      </c>
      <c r="V1664" s="77" t="s">
        <v>36</v>
      </c>
      <c r="W1664" s="77" t="s">
        <v>36</v>
      </c>
      <c r="X1664" s="77" t="s">
        <v>37</v>
      </c>
      <c r="Y1664" s="78" t="s">
        <v>38</v>
      </c>
      <c r="Z1664" s="72"/>
      <c r="AA1664" s="77">
        <v>870</v>
      </c>
      <c r="AB1664" s="76" t="s">
        <v>35</v>
      </c>
      <c r="AC1664" s="77" t="s">
        <v>36</v>
      </c>
      <c r="AD1664" s="77" t="s">
        <v>36</v>
      </c>
      <c r="AE1664" s="77">
        <v>23</v>
      </c>
      <c r="AF1664" s="78" t="s">
        <v>896</v>
      </c>
      <c r="AG1664" s="72"/>
      <c r="AH1664" s="77" t="s">
        <v>69</v>
      </c>
      <c r="AI1664" s="76" t="s">
        <v>52</v>
      </c>
      <c r="AJ1664" s="76" t="s">
        <v>36</v>
      </c>
      <c r="AK1664" t="str">
        <f>_xlfn.CONCAT(PlayerList[[#This Row],[First Name]]," ",PlayerList[[#This Row],[Surname]])</f>
        <v>Grace Li</v>
      </c>
      <c r="AM1664" s="71">
        <f>PlayerList[[#This Row],[Code]]*1</f>
        <v>14415</v>
      </c>
      <c r="AN1664" s="71" t="str">
        <f>VLOOKUP(PlayerList[[#This Row],[NZCF ID]],$AP$2:$AQ$3850,2,FALSE)</f>
        <v>F</v>
      </c>
      <c r="AP1664" s="71">
        <v>20540</v>
      </c>
      <c r="AQ1664" s="71" t="s">
        <v>45</v>
      </c>
    </row>
    <row r="1665" spans="13:43" x14ac:dyDescent="0.3">
      <c r="M1665" s="75">
        <v>20619</v>
      </c>
      <c r="N1665" s="72" t="s">
        <v>2093</v>
      </c>
      <c r="O1665" s="72" t="s">
        <v>743</v>
      </c>
      <c r="P1665" s="73" t="s">
        <v>354</v>
      </c>
      <c r="Q1665" s="74">
        <v>2014</v>
      </c>
      <c r="R1665" s="73" t="s">
        <v>135</v>
      </c>
      <c r="S1665" s="72"/>
      <c r="T1665" s="77">
        <v>622</v>
      </c>
      <c r="U1665" s="76" t="s">
        <v>50</v>
      </c>
      <c r="V1665" s="77" t="s">
        <v>36</v>
      </c>
      <c r="W1665" s="77" t="s">
        <v>36</v>
      </c>
      <c r="X1665" s="77">
        <v>6</v>
      </c>
      <c r="Y1665" s="78" t="s">
        <v>61</v>
      </c>
      <c r="Z1665" s="72"/>
      <c r="AA1665" s="77" t="s">
        <v>37</v>
      </c>
      <c r="AB1665" s="76" t="s">
        <v>35</v>
      </c>
      <c r="AC1665" s="77" t="s">
        <v>36</v>
      </c>
      <c r="AD1665" s="77" t="s">
        <v>36</v>
      </c>
      <c r="AE1665" s="77" t="s">
        <v>37</v>
      </c>
      <c r="AF1665" s="78" t="s">
        <v>38</v>
      </c>
      <c r="AG1665" s="72"/>
      <c r="AH1665" s="77" t="s">
        <v>69</v>
      </c>
      <c r="AI1665" s="76" t="s">
        <v>52</v>
      </c>
      <c r="AJ1665" s="76" t="s">
        <v>36</v>
      </c>
      <c r="AK1665" t="str">
        <f>_xlfn.CONCAT(PlayerList[[#This Row],[First Name]]," ",PlayerList[[#This Row],[Surname]])</f>
        <v>Hannah Li</v>
      </c>
      <c r="AM1665" s="71">
        <f>PlayerList[[#This Row],[Code]]*1</f>
        <v>20619</v>
      </c>
      <c r="AN1665" s="71" t="str">
        <f>VLOOKUP(PlayerList[[#This Row],[NZCF ID]],$AP$2:$AQ$3850,2,FALSE)</f>
        <v>F</v>
      </c>
      <c r="AP1665" s="71">
        <v>14415</v>
      </c>
      <c r="AQ1665" s="71" t="s">
        <v>45</v>
      </c>
    </row>
    <row r="1666" spans="13:43" x14ac:dyDescent="0.3">
      <c r="M1666" s="75">
        <v>20492</v>
      </c>
      <c r="N1666" s="72" t="s">
        <v>2093</v>
      </c>
      <c r="O1666" s="72" t="s">
        <v>2110</v>
      </c>
      <c r="P1666" s="73" t="s">
        <v>83</v>
      </c>
      <c r="Q1666" s="74">
        <v>2015</v>
      </c>
      <c r="R1666" s="73" t="s">
        <v>135</v>
      </c>
      <c r="S1666" s="72"/>
      <c r="T1666" s="77">
        <v>889</v>
      </c>
      <c r="U1666" s="76" t="s">
        <v>35</v>
      </c>
      <c r="V1666" s="77">
        <v>1</v>
      </c>
      <c r="W1666" s="77">
        <v>10</v>
      </c>
      <c r="X1666" s="77">
        <v>29</v>
      </c>
      <c r="Y1666" s="78" t="s">
        <v>4167</v>
      </c>
      <c r="Z1666" s="72"/>
      <c r="AA1666" s="77">
        <v>906</v>
      </c>
      <c r="AB1666" s="76" t="s">
        <v>50</v>
      </c>
      <c r="AC1666" s="77" t="s">
        <v>36</v>
      </c>
      <c r="AD1666" s="77" t="s">
        <v>36</v>
      </c>
      <c r="AE1666" s="77">
        <v>12</v>
      </c>
      <c r="AF1666" s="78" t="s">
        <v>60</v>
      </c>
      <c r="AG1666" s="72"/>
      <c r="AH1666" s="77">
        <v>4331010</v>
      </c>
      <c r="AI1666" s="76" t="s">
        <v>52</v>
      </c>
      <c r="AJ1666" s="76" t="s">
        <v>36</v>
      </c>
      <c r="AK1666" t="str">
        <f>_xlfn.CONCAT(PlayerList[[#This Row],[First Name]]," ",PlayerList[[#This Row],[Surname]])</f>
        <v>Hanson Li</v>
      </c>
      <c r="AM1666" s="71">
        <f>PlayerList[[#This Row],[Code]]*1</f>
        <v>20492</v>
      </c>
      <c r="AN1666" s="71" t="str">
        <f>VLOOKUP(PlayerList[[#This Row],[NZCF ID]],$AP$2:$AQ$3850,2,FALSE)</f>
        <v>M</v>
      </c>
      <c r="AP1666" s="71">
        <v>20619</v>
      </c>
      <c r="AQ1666" s="71" t="s">
        <v>45</v>
      </c>
    </row>
    <row r="1667" spans="13:43" x14ac:dyDescent="0.3">
      <c r="M1667" s="75">
        <v>18246</v>
      </c>
      <c r="N1667" s="72" t="s">
        <v>2093</v>
      </c>
      <c r="O1667" s="72" t="s">
        <v>2111</v>
      </c>
      <c r="P1667" s="73" t="s">
        <v>167</v>
      </c>
      <c r="Q1667" s="74">
        <v>2014</v>
      </c>
      <c r="R1667" s="73" t="s">
        <v>135</v>
      </c>
      <c r="S1667" s="72"/>
      <c r="T1667" s="77">
        <v>1352</v>
      </c>
      <c r="U1667" s="76" t="s">
        <v>35</v>
      </c>
      <c r="V1667" s="77">
        <v>2</v>
      </c>
      <c r="W1667" s="77">
        <v>15</v>
      </c>
      <c r="X1667" s="77">
        <v>113</v>
      </c>
      <c r="Y1667" s="78" t="s">
        <v>4167</v>
      </c>
      <c r="Z1667" s="72"/>
      <c r="AA1667" s="77">
        <v>1245</v>
      </c>
      <c r="AB1667" s="76" t="s">
        <v>35</v>
      </c>
      <c r="AC1667" s="77">
        <v>7</v>
      </c>
      <c r="AD1667" s="77">
        <v>39</v>
      </c>
      <c r="AE1667" s="77">
        <v>370</v>
      </c>
      <c r="AF1667" s="78" t="s">
        <v>4167</v>
      </c>
      <c r="AG1667" s="72"/>
      <c r="AH1667" s="77">
        <v>4320069</v>
      </c>
      <c r="AI1667" s="76" t="s">
        <v>52</v>
      </c>
      <c r="AJ1667" s="76" t="s">
        <v>36</v>
      </c>
      <c r="AK1667" t="str">
        <f>_xlfn.CONCAT(PlayerList[[#This Row],[First Name]]," ",PlayerList[[#This Row],[Surname]])</f>
        <v>Hanxiao Lucas Li</v>
      </c>
      <c r="AM1667" s="71">
        <f>PlayerList[[#This Row],[Code]]*1</f>
        <v>18246</v>
      </c>
      <c r="AN1667" s="71" t="str">
        <f>VLOOKUP(PlayerList[[#This Row],[NZCF ID]],$AP$2:$AQ$3850,2,FALSE)</f>
        <v>M</v>
      </c>
      <c r="AP1667" s="71">
        <v>20492</v>
      </c>
      <c r="AQ1667" s="71" t="s">
        <v>29</v>
      </c>
    </row>
    <row r="1668" spans="13:43" x14ac:dyDescent="0.3">
      <c r="M1668" s="75">
        <v>17832</v>
      </c>
      <c r="N1668" s="72" t="s">
        <v>2093</v>
      </c>
      <c r="O1668" s="72" t="s">
        <v>2112</v>
      </c>
      <c r="P1668" s="73" t="s">
        <v>33</v>
      </c>
      <c r="Q1668" s="74">
        <v>2012</v>
      </c>
      <c r="R1668" s="73" t="s">
        <v>135</v>
      </c>
      <c r="S1668" s="72"/>
      <c r="T1668" s="77" t="s">
        <v>34</v>
      </c>
      <c r="U1668" s="76" t="s">
        <v>35</v>
      </c>
      <c r="V1668" s="77" t="s">
        <v>36</v>
      </c>
      <c r="W1668" s="77" t="s">
        <v>36</v>
      </c>
      <c r="X1668" s="77" t="s">
        <v>37</v>
      </c>
      <c r="Y1668" s="78" t="s">
        <v>38</v>
      </c>
      <c r="Z1668" s="72"/>
      <c r="AA1668" s="77">
        <v>400</v>
      </c>
      <c r="AB1668" s="76" t="s">
        <v>50</v>
      </c>
      <c r="AC1668" s="77" t="s">
        <v>36</v>
      </c>
      <c r="AD1668" s="77" t="s">
        <v>36</v>
      </c>
      <c r="AE1668" s="77">
        <v>5</v>
      </c>
      <c r="AF1668" s="78" t="s">
        <v>105</v>
      </c>
      <c r="AG1668" s="72"/>
      <c r="AH1668" s="77" t="s">
        <v>69</v>
      </c>
      <c r="AI1668" s="76" t="s">
        <v>52</v>
      </c>
      <c r="AJ1668" s="76" t="s">
        <v>36</v>
      </c>
      <c r="AK1668" t="str">
        <f>_xlfn.CONCAT(PlayerList[[#This Row],[First Name]]," ",PlayerList[[#This Row],[Surname]])</f>
        <v>HaoLin Li</v>
      </c>
      <c r="AM1668" s="71">
        <f>PlayerList[[#This Row],[Code]]*1</f>
        <v>17832</v>
      </c>
      <c r="AN1668" s="71" t="str">
        <f>VLOOKUP(PlayerList[[#This Row],[NZCF ID]],$AP$2:$AQ$3850,2,FALSE)</f>
        <v>M</v>
      </c>
      <c r="AP1668" s="71">
        <v>18246</v>
      </c>
      <c r="AQ1668" s="71" t="s">
        <v>29</v>
      </c>
    </row>
    <row r="1669" spans="13:43" x14ac:dyDescent="0.3">
      <c r="M1669" s="75">
        <v>17763</v>
      </c>
      <c r="N1669" s="72" t="s">
        <v>2093</v>
      </c>
      <c r="O1669" s="72" t="s">
        <v>365</v>
      </c>
      <c r="P1669" s="73" t="s">
        <v>354</v>
      </c>
      <c r="Q1669" s="74">
        <v>2007</v>
      </c>
      <c r="R1669" s="73" t="s">
        <v>135</v>
      </c>
      <c r="S1669" s="72"/>
      <c r="T1669" s="77">
        <v>1336</v>
      </c>
      <c r="U1669" s="76" t="s">
        <v>50</v>
      </c>
      <c r="V1669" s="77" t="s">
        <v>36</v>
      </c>
      <c r="W1669" s="77" t="s">
        <v>36</v>
      </c>
      <c r="X1669" s="77">
        <v>6</v>
      </c>
      <c r="Y1669" s="78" t="s">
        <v>90</v>
      </c>
      <c r="Z1669" s="72"/>
      <c r="AA1669" s="77">
        <v>1069</v>
      </c>
      <c r="AB1669" s="76" t="s">
        <v>50</v>
      </c>
      <c r="AC1669" s="77" t="s">
        <v>36</v>
      </c>
      <c r="AD1669" s="77" t="s">
        <v>36</v>
      </c>
      <c r="AE1669" s="77">
        <v>10</v>
      </c>
      <c r="AF1669" s="78" t="s">
        <v>51</v>
      </c>
      <c r="AG1669" s="72"/>
      <c r="AH1669" s="77">
        <v>4315278</v>
      </c>
      <c r="AI1669" s="76" t="s">
        <v>52</v>
      </c>
      <c r="AJ1669" s="76" t="s">
        <v>36</v>
      </c>
      <c r="AK1669" t="str">
        <f>_xlfn.CONCAT(PlayerList[[#This Row],[First Name]]," ",PlayerList[[#This Row],[Surname]])</f>
        <v>Jack Li</v>
      </c>
      <c r="AM1669" s="71">
        <f>PlayerList[[#This Row],[Code]]*1</f>
        <v>17763</v>
      </c>
      <c r="AN1669" s="71" t="str">
        <f>VLOOKUP(PlayerList[[#This Row],[NZCF ID]],$AP$2:$AQ$3850,2,FALSE)</f>
        <v>M</v>
      </c>
      <c r="AP1669" s="71">
        <v>17832</v>
      </c>
      <c r="AQ1669" s="71" t="s">
        <v>29</v>
      </c>
    </row>
    <row r="1670" spans="13:43" x14ac:dyDescent="0.3">
      <c r="M1670" s="75">
        <v>20444</v>
      </c>
      <c r="N1670" s="72" t="s">
        <v>2093</v>
      </c>
      <c r="O1670" s="72" t="s">
        <v>674</v>
      </c>
      <c r="P1670" s="73" t="s">
        <v>33</v>
      </c>
      <c r="Q1670" s="74">
        <v>2014</v>
      </c>
      <c r="R1670" s="73" t="s">
        <v>135</v>
      </c>
      <c r="S1670" s="72"/>
      <c r="T1670" s="77" t="s">
        <v>34</v>
      </c>
      <c r="U1670" s="76" t="s">
        <v>35</v>
      </c>
      <c r="V1670" s="77" t="s">
        <v>36</v>
      </c>
      <c r="W1670" s="77" t="s">
        <v>36</v>
      </c>
      <c r="X1670" s="77" t="s">
        <v>37</v>
      </c>
      <c r="Y1670" s="78" t="s">
        <v>38</v>
      </c>
      <c r="Z1670" s="72"/>
      <c r="AA1670" s="77">
        <v>495</v>
      </c>
      <c r="AB1670" s="76" t="s">
        <v>50</v>
      </c>
      <c r="AC1670" s="77" t="s">
        <v>36</v>
      </c>
      <c r="AD1670" s="77" t="s">
        <v>36</v>
      </c>
      <c r="AE1670" s="77">
        <v>5</v>
      </c>
      <c r="AF1670" s="78" t="s">
        <v>150</v>
      </c>
      <c r="AG1670" s="72"/>
      <c r="AH1670" s="77" t="s">
        <v>69</v>
      </c>
      <c r="AI1670" s="76" t="s">
        <v>52</v>
      </c>
      <c r="AJ1670" s="76" t="s">
        <v>36</v>
      </c>
      <c r="AK1670" t="str">
        <f>_xlfn.CONCAT(PlayerList[[#This Row],[First Name]]," ",PlayerList[[#This Row],[Surname]])</f>
        <v>Jayden Li</v>
      </c>
      <c r="AM1670" s="71">
        <f>PlayerList[[#This Row],[Code]]*1</f>
        <v>20444</v>
      </c>
      <c r="AN1670" s="71" t="str">
        <f>VLOOKUP(PlayerList[[#This Row],[NZCF ID]],$AP$2:$AQ$3850,2,FALSE)</f>
        <v>M</v>
      </c>
      <c r="AP1670" s="71">
        <v>17763</v>
      </c>
      <c r="AQ1670" s="71" t="s">
        <v>29</v>
      </c>
    </row>
    <row r="1671" spans="13:43" x14ac:dyDescent="0.3">
      <c r="M1671" s="75">
        <v>19190</v>
      </c>
      <c r="N1671" s="72" t="s">
        <v>2093</v>
      </c>
      <c r="O1671" s="72" t="s">
        <v>2113</v>
      </c>
      <c r="P1671" s="73" t="s">
        <v>33</v>
      </c>
      <c r="Q1671" s="74">
        <v>2015</v>
      </c>
      <c r="R1671" s="73" t="s">
        <v>135</v>
      </c>
      <c r="S1671" s="72"/>
      <c r="T1671" s="77" t="s">
        <v>34</v>
      </c>
      <c r="U1671" s="76" t="s">
        <v>35</v>
      </c>
      <c r="V1671" s="77" t="s">
        <v>36</v>
      </c>
      <c r="W1671" s="77" t="s">
        <v>36</v>
      </c>
      <c r="X1671" s="77" t="s">
        <v>37</v>
      </c>
      <c r="Y1671" s="78" t="s">
        <v>38</v>
      </c>
      <c r="Z1671" s="72"/>
      <c r="AA1671" s="77">
        <v>621</v>
      </c>
      <c r="AB1671" s="76" t="s">
        <v>35</v>
      </c>
      <c r="AC1671" s="77" t="s">
        <v>36</v>
      </c>
      <c r="AD1671" s="77" t="s">
        <v>36</v>
      </c>
      <c r="AE1671" s="77">
        <v>26</v>
      </c>
      <c r="AF1671" s="78" t="s">
        <v>84</v>
      </c>
      <c r="AG1671" s="72"/>
      <c r="AH1671" s="77">
        <v>4326164</v>
      </c>
      <c r="AI1671" s="76" t="s">
        <v>52</v>
      </c>
      <c r="AJ1671" s="76" t="s">
        <v>36</v>
      </c>
      <c r="AK1671" t="str">
        <f>_xlfn.CONCAT(PlayerList[[#This Row],[First Name]]," ",PlayerList[[#This Row],[Surname]])</f>
        <v>Jeremy Han Hong Li</v>
      </c>
      <c r="AM1671" s="71">
        <f>PlayerList[[#This Row],[Code]]*1</f>
        <v>19190</v>
      </c>
      <c r="AN1671" s="71" t="str">
        <f>VLOOKUP(PlayerList[[#This Row],[NZCF ID]],$AP$2:$AQ$3850,2,FALSE)</f>
        <v>M</v>
      </c>
      <c r="AP1671" s="71">
        <v>20444</v>
      </c>
      <c r="AQ1671" s="71" t="s">
        <v>29</v>
      </c>
    </row>
    <row r="1672" spans="13:43" x14ac:dyDescent="0.3">
      <c r="M1672" s="75">
        <v>15568</v>
      </c>
      <c r="N1672" s="72" t="s">
        <v>2093</v>
      </c>
      <c r="O1672" s="72" t="s">
        <v>1785</v>
      </c>
      <c r="P1672" s="73" t="s">
        <v>74</v>
      </c>
      <c r="Q1672" s="74">
        <v>1996</v>
      </c>
      <c r="R1672" s="73" t="s">
        <v>35</v>
      </c>
      <c r="S1672" s="72"/>
      <c r="T1672" s="77">
        <v>1862</v>
      </c>
      <c r="U1672" s="76" t="s">
        <v>35</v>
      </c>
      <c r="V1672" s="77" t="s">
        <v>36</v>
      </c>
      <c r="W1672" s="77" t="s">
        <v>36</v>
      </c>
      <c r="X1672" s="77">
        <v>33</v>
      </c>
      <c r="Y1672" s="78" t="s">
        <v>2121</v>
      </c>
      <c r="Z1672" s="72"/>
      <c r="AA1672" s="77">
        <v>1764</v>
      </c>
      <c r="AB1672" s="76" t="s">
        <v>35</v>
      </c>
      <c r="AC1672" s="77" t="s">
        <v>36</v>
      </c>
      <c r="AD1672" s="77" t="s">
        <v>36</v>
      </c>
      <c r="AE1672" s="77">
        <v>53</v>
      </c>
      <c r="AF1672" s="78" t="s">
        <v>2121</v>
      </c>
      <c r="AG1672" s="72"/>
      <c r="AH1672" s="77">
        <v>4304284</v>
      </c>
      <c r="AI1672" s="76" t="s">
        <v>52</v>
      </c>
      <c r="AJ1672" s="76" t="s">
        <v>36</v>
      </c>
      <c r="AK1672" t="str">
        <f>_xlfn.CONCAT(PlayerList[[#This Row],[First Name]]," ",PlayerList[[#This Row],[Surname]])</f>
        <v>Johnson Li</v>
      </c>
      <c r="AM1672" s="71">
        <f>PlayerList[[#This Row],[Code]]*1</f>
        <v>15568</v>
      </c>
      <c r="AN1672" s="71" t="str">
        <f>VLOOKUP(PlayerList[[#This Row],[NZCF ID]],$AP$2:$AQ$3850,2,FALSE)</f>
        <v>M</v>
      </c>
      <c r="AP1672" s="71">
        <v>19190</v>
      </c>
      <c r="AQ1672" s="71" t="s">
        <v>29</v>
      </c>
    </row>
    <row r="1673" spans="13:43" x14ac:dyDescent="0.3">
      <c r="M1673" s="75">
        <v>17450</v>
      </c>
      <c r="N1673" s="72" t="s">
        <v>2093</v>
      </c>
      <c r="O1673" s="72" t="s">
        <v>573</v>
      </c>
      <c r="P1673" s="73" t="s">
        <v>33</v>
      </c>
      <c r="Q1673" s="74">
        <v>2011</v>
      </c>
      <c r="R1673" s="73" t="s">
        <v>135</v>
      </c>
      <c r="S1673" s="72"/>
      <c r="T1673" s="77" t="s">
        <v>34</v>
      </c>
      <c r="U1673" s="76" t="s">
        <v>35</v>
      </c>
      <c r="V1673" s="77" t="s">
        <v>36</v>
      </c>
      <c r="W1673" s="77" t="s">
        <v>36</v>
      </c>
      <c r="X1673" s="77" t="s">
        <v>37</v>
      </c>
      <c r="Y1673" s="78" t="s">
        <v>38</v>
      </c>
      <c r="Z1673" s="72"/>
      <c r="AA1673" s="77">
        <v>471</v>
      </c>
      <c r="AB1673" s="76" t="s">
        <v>50</v>
      </c>
      <c r="AC1673" s="77" t="s">
        <v>36</v>
      </c>
      <c r="AD1673" s="77" t="s">
        <v>36</v>
      </c>
      <c r="AE1673" s="77">
        <v>6</v>
      </c>
      <c r="AF1673" s="78" t="s">
        <v>209</v>
      </c>
      <c r="AG1673" s="72"/>
      <c r="AH1673" s="77">
        <v>4313798</v>
      </c>
      <c r="AI1673" s="76" t="s">
        <v>52</v>
      </c>
      <c r="AJ1673" s="76" t="s">
        <v>36</v>
      </c>
      <c r="AK1673" t="str">
        <f>_xlfn.CONCAT(PlayerList[[#This Row],[First Name]]," ",PlayerList[[#This Row],[Surname]])</f>
        <v>Joseph Li</v>
      </c>
      <c r="AM1673" s="71">
        <f>PlayerList[[#This Row],[Code]]*1</f>
        <v>17450</v>
      </c>
      <c r="AN1673" s="71" t="str">
        <f>VLOOKUP(PlayerList[[#This Row],[NZCF ID]],$AP$2:$AQ$3850,2,FALSE)</f>
        <v>M</v>
      </c>
      <c r="AP1673" s="71">
        <v>15568</v>
      </c>
      <c r="AQ1673" s="71" t="s">
        <v>29</v>
      </c>
    </row>
    <row r="1674" spans="13:43" x14ac:dyDescent="0.3">
      <c r="M1674" s="75">
        <v>16321</v>
      </c>
      <c r="N1674" s="72" t="s">
        <v>2093</v>
      </c>
      <c r="O1674" s="72" t="s">
        <v>2115</v>
      </c>
      <c r="P1674" s="73" t="s">
        <v>33</v>
      </c>
      <c r="Q1674" s="74">
        <v>2004</v>
      </c>
      <c r="R1674" s="73" t="s">
        <v>35</v>
      </c>
      <c r="S1674" s="72"/>
      <c r="T1674" s="77" t="s">
        <v>34</v>
      </c>
      <c r="U1674" s="76" t="s">
        <v>35</v>
      </c>
      <c r="V1674" s="77" t="s">
        <v>36</v>
      </c>
      <c r="W1674" s="77" t="s">
        <v>36</v>
      </c>
      <c r="X1674" s="77" t="s">
        <v>37</v>
      </c>
      <c r="Y1674" s="78" t="s">
        <v>38</v>
      </c>
      <c r="Z1674" s="72"/>
      <c r="AA1674" s="77">
        <v>1092</v>
      </c>
      <c r="AB1674" s="76" t="s">
        <v>35</v>
      </c>
      <c r="AC1674" s="77" t="s">
        <v>36</v>
      </c>
      <c r="AD1674" s="77" t="s">
        <v>36</v>
      </c>
      <c r="AE1674" s="77">
        <v>42</v>
      </c>
      <c r="AF1674" s="78" t="s">
        <v>90</v>
      </c>
      <c r="AG1674" s="72"/>
      <c r="AH1674" s="77">
        <v>4316908</v>
      </c>
      <c r="AI1674" s="76" t="s">
        <v>52</v>
      </c>
      <c r="AJ1674" s="76" t="s">
        <v>36</v>
      </c>
      <c r="AK1674" t="str">
        <f>_xlfn.CONCAT(PlayerList[[#This Row],[First Name]]," ",PlayerList[[#This Row],[Surname]])</f>
        <v>Julie Li</v>
      </c>
      <c r="AM1674" s="71">
        <f>PlayerList[[#This Row],[Code]]*1</f>
        <v>16321</v>
      </c>
      <c r="AN1674" s="71" t="str">
        <f>VLOOKUP(PlayerList[[#This Row],[NZCF ID]],$AP$2:$AQ$3850,2,FALSE)</f>
        <v>F</v>
      </c>
      <c r="AP1674" s="71">
        <v>17450</v>
      </c>
      <c r="AQ1674" s="71" t="s">
        <v>29</v>
      </c>
    </row>
    <row r="1675" spans="13:43" x14ac:dyDescent="0.3">
      <c r="M1675" s="75">
        <v>18311</v>
      </c>
      <c r="N1675" s="72" t="s">
        <v>2093</v>
      </c>
      <c r="O1675" s="72" t="s">
        <v>2116</v>
      </c>
      <c r="P1675" s="73" t="s">
        <v>33</v>
      </c>
      <c r="Q1675" s="74">
        <v>2012</v>
      </c>
      <c r="R1675" s="73" t="s">
        <v>135</v>
      </c>
      <c r="S1675" s="72"/>
      <c r="T1675" s="77" t="s">
        <v>34</v>
      </c>
      <c r="U1675" s="76" t="s">
        <v>35</v>
      </c>
      <c r="V1675" s="77" t="s">
        <v>36</v>
      </c>
      <c r="W1675" s="77" t="s">
        <v>36</v>
      </c>
      <c r="X1675" s="77" t="s">
        <v>37</v>
      </c>
      <c r="Y1675" s="78" t="s">
        <v>38</v>
      </c>
      <c r="Z1675" s="72"/>
      <c r="AA1675" s="77">
        <v>684</v>
      </c>
      <c r="AB1675" s="76" t="s">
        <v>35</v>
      </c>
      <c r="AC1675" s="77" t="s">
        <v>36</v>
      </c>
      <c r="AD1675" s="77" t="s">
        <v>36</v>
      </c>
      <c r="AE1675" s="77">
        <v>25</v>
      </c>
      <c r="AF1675" s="78" t="s">
        <v>39</v>
      </c>
      <c r="AG1675" s="72"/>
      <c r="AH1675" s="77">
        <v>4318285</v>
      </c>
      <c r="AI1675" s="76" t="s">
        <v>52</v>
      </c>
      <c r="AJ1675" s="76" t="s">
        <v>36</v>
      </c>
      <c r="AK1675" t="str">
        <f>_xlfn.CONCAT(PlayerList[[#This Row],[First Name]]," ",PlayerList[[#This Row],[Surname]])</f>
        <v>Justin Han Yang Li</v>
      </c>
      <c r="AM1675" s="71">
        <f>PlayerList[[#This Row],[Code]]*1</f>
        <v>18311</v>
      </c>
      <c r="AN1675" s="71" t="str">
        <f>VLOOKUP(PlayerList[[#This Row],[NZCF ID]],$AP$2:$AQ$3850,2,FALSE)</f>
        <v>M</v>
      </c>
      <c r="AP1675" s="71">
        <v>16321</v>
      </c>
      <c r="AQ1675" s="71" t="s">
        <v>45</v>
      </c>
    </row>
    <row r="1676" spans="13:43" x14ac:dyDescent="0.3">
      <c r="M1676" s="75">
        <v>17848</v>
      </c>
      <c r="N1676" s="72" t="s">
        <v>2093</v>
      </c>
      <c r="O1676" s="72" t="s">
        <v>2117</v>
      </c>
      <c r="P1676" s="73" t="s">
        <v>33</v>
      </c>
      <c r="Q1676" s="74">
        <v>2009</v>
      </c>
      <c r="R1676" s="73" t="s">
        <v>135</v>
      </c>
      <c r="S1676" s="72"/>
      <c r="T1676" s="77">
        <v>1057</v>
      </c>
      <c r="U1676" s="76" t="s">
        <v>50</v>
      </c>
      <c r="V1676" s="77" t="s">
        <v>36</v>
      </c>
      <c r="W1676" s="77" t="s">
        <v>36</v>
      </c>
      <c r="X1676" s="77">
        <v>6</v>
      </c>
      <c r="Y1676" s="78" t="s">
        <v>105</v>
      </c>
      <c r="Z1676" s="72"/>
      <c r="AA1676" s="77">
        <v>640</v>
      </c>
      <c r="AB1676" s="76" t="s">
        <v>50</v>
      </c>
      <c r="AC1676" s="77" t="s">
        <v>36</v>
      </c>
      <c r="AD1676" s="77" t="s">
        <v>36</v>
      </c>
      <c r="AE1676" s="77">
        <v>7</v>
      </c>
      <c r="AF1676" s="78" t="s">
        <v>51</v>
      </c>
      <c r="AG1676" s="72"/>
      <c r="AH1676" s="77">
        <v>4315405</v>
      </c>
      <c r="AI1676" s="76" t="s">
        <v>52</v>
      </c>
      <c r="AJ1676" s="76" t="s">
        <v>36</v>
      </c>
      <c r="AK1676" t="str">
        <f>_xlfn.CONCAT(PlayerList[[#This Row],[First Name]]," ",PlayerList[[#This Row],[Surname]])</f>
        <v>Kaigen Li</v>
      </c>
      <c r="AM1676" s="71">
        <f>PlayerList[[#This Row],[Code]]*1</f>
        <v>17848</v>
      </c>
      <c r="AN1676" s="71" t="str">
        <f>VLOOKUP(PlayerList[[#This Row],[NZCF ID]],$AP$2:$AQ$3850,2,FALSE)</f>
        <v>M</v>
      </c>
      <c r="AP1676" s="71">
        <v>18311</v>
      </c>
      <c r="AQ1676" s="71" t="s">
        <v>29</v>
      </c>
    </row>
    <row r="1677" spans="13:43" x14ac:dyDescent="0.3">
      <c r="M1677" s="75">
        <v>18514</v>
      </c>
      <c r="N1677" s="72" t="s">
        <v>2093</v>
      </c>
      <c r="O1677" s="72" t="s">
        <v>2118</v>
      </c>
      <c r="P1677" s="73" t="s">
        <v>33</v>
      </c>
      <c r="Q1677" s="74">
        <v>2009</v>
      </c>
      <c r="R1677" s="73" t="s">
        <v>135</v>
      </c>
      <c r="S1677" s="72"/>
      <c r="T1677" s="77" t="s">
        <v>34</v>
      </c>
      <c r="U1677" s="76" t="s">
        <v>35</v>
      </c>
      <c r="V1677" s="77" t="s">
        <v>36</v>
      </c>
      <c r="W1677" s="77" t="s">
        <v>36</v>
      </c>
      <c r="X1677" s="77" t="s">
        <v>37</v>
      </c>
      <c r="Y1677" s="78" t="s">
        <v>38</v>
      </c>
      <c r="Z1677" s="72"/>
      <c r="AA1677" s="77">
        <v>908</v>
      </c>
      <c r="AB1677" s="76" t="s">
        <v>50</v>
      </c>
      <c r="AC1677" s="77" t="s">
        <v>36</v>
      </c>
      <c r="AD1677" s="77" t="s">
        <v>36</v>
      </c>
      <c r="AE1677" s="77">
        <v>7</v>
      </c>
      <c r="AF1677" s="78" t="s">
        <v>51</v>
      </c>
      <c r="AG1677" s="72"/>
      <c r="AH1677" s="77" t="s">
        <v>69</v>
      </c>
      <c r="AI1677" s="76" t="s">
        <v>52</v>
      </c>
      <c r="AJ1677" s="76" t="s">
        <v>36</v>
      </c>
      <c r="AK1677" t="str">
        <f>_xlfn.CONCAT(PlayerList[[#This Row],[First Name]]," ",PlayerList[[#This Row],[Surname]])</f>
        <v>Kenny Li</v>
      </c>
      <c r="AM1677" s="71">
        <f>PlayerList[[#This Row],[Code]]*1</f>
        <v>18514</v>
      </c>
      <c r="AN1677" s="71" t="str">
        <f>VLOOKUP(PlayerList[[#This Row],[NZCF ID]],$AP$2:$AQ$3850,2,FALSE)</f>
        <v>M</v>
      </c>
      <c r="AP1677" s="71">
        <v>17848</v>
      </c>
      <c r="AQ1677" s="71" t="s">
        <v>29</v>
      </c>
    </row>
    <row r="1678" spans="13:43" x14ac:dyDescent="0.3">
      <c r="M1678" s="75">
        <v>16103</v>
      </c>
      <c r="N1678" s="72" t="s">
        <v>2093</v>
      </c>
      <c r="O1678" s="72" t="s">
        <v>1748</v>
      </c>
      <c r="P1678" s="73" t="s">
        <v>442</v>
      </c>
      <c r="Q1678" s="74">
        <v>2006</v>
      </c>
      <c r="R1678" s="73" t="s">
        <v>135</v>
      </c>
      <c r="S1678" s="72"/>
      <c r="T1678" s="77">
        <v>1268</v>
      </c>
      <c r="U1678" s="76" t="s">
        <v>35</v>
      </c>
      <c r="V1678" s="77" t="s">
        <v>36</v>
      </c>
      <c r="W1678" s="77" t="s">
        <v>36</v>
      </c>
      <c r="X1678" s="77">
        <v>23</v>
      </c>
      <c r="Y1678" s="78" t="s">
        <v>169</v>
      </c>
      <c r="Z1678" s="72"/>
      <c r="AA1678" s="77" t="s">
        <v>37</v>
      </c>
      <c r="AB1678" s="76" t="s">
        <v>35</v>
      </c>
      <c r="AC1678" s="77" t="s">
        <v>36</v>
      </c>
      <c r="AD1678" s="77" t="s">
        <v>36</v>
      </c>
      <c r="AE1678" s="77" t="s">
        <v>37</v>
      </c>
      <c r="AF1678" s="78" t="s">
        <v>38</v>
      </c>
      <c r="AG1678" s="72"/>
      <c r="AH1678" s="77">
        <v>4309758</v>
      </c>
      <c r="AI1678" s="76" t="s">
        <v>52</v>
      </c>
      <c r="AJ1678" s="76" t="s">
        <v>36</v>
      </c>
      <c r="AK1678" t="str">
        <f>_xlfn.CONCAT(PlayerList[[#This Row],[First Name]]," ",PlayerList[[#This Row],[Surname]])</f>
        <v>Kevin Li</v>
      </c>
      <c r="AM1678" s="71">
        <f>PlayerList[[#This Row],[Code]]*1</f>
        <v>16103</v>
      </c>
      <c r="AN1678" s="71" t="str">
        <f>VLOOKUP(PlayerList[[#This Row],[NZCF ID]],$AP$2:$AQ$3850,2,FALSE)</f>
        <v>M</v>
      </c>
      <c r="AP1678" s="71">
        <v>18514</v>
      </c>
      <c r="AQ1678" s="71" t="s">
        <v>29</v>
      </c>
    </row>
    <row r="1679" spans="13:43" x14ac:dyDescent="0.3">
      <c r="M1679" s="75">
        <v>19907</v>
      </c>
      <c r="N1679" s="72" t="s">
        <v>2093</v>
      </c>
      <c r="O1679" s="72" t="s">
        <v>1748</v>
      </c>
      <c r="P1679" s="73" t="s">
        <v>442</v>
      </c>
      <c r="Q1679" s="74">
        <v>2011</v>
      </c>
      <c r="R1679" s="73" t="s">
        <v>135</v>
      </c>
      <c r="S1679" s="72"/>
      <c r="T1679" s="77" t="s">
        <v>34</v>
      </c>
      <c r="U1679" s="76" t="s">
        <v>35</v>
      </c>
      <c r="V1679" s="77" t="s">
        <v>36</v>
      </c>
      <c r="W1679" s="77" t="s">
        <v>36</v>
      </c>
      <c r="X1679" s="77" t="s">
        <v>37</v>
      </c>
      <c r="Y1679" s="78" t="s">
        <v>38</v>
      </c>
      <c r="Z1679" s="72"/>
      <c r="AA1679" s="77">
        <v>1275</v>
      </c>
      <c r="AB1679" s="76" t="s">
        <v>50</v>
      </c>
      <c r="AC1679" s="77" t="s">
        <v>36</v>
      </c>
      <c r="AD1679" s="77" t="s">
        <v>36</v>
      </c>
      <c r="AE1679" s="77">
        <v>8</v>
      </c>
      <c r="AF1679" s="78" t="s">
        <v>75</v>
      </c>
      <c r="AG1679" s="72"/>
      <c r="AH1679" s="77" t="s">
        <v>69</v>
      </c>
      <c r="AI1679" s="76" t="s">
        <v>52</v>
      </c>
      <c r="AJ1679" s="76" t="s">
        <v>36</v>
      </c>
      <c r="AK1679" t="str">
        <f>_xlfn.CONCAT(PlayerList[[#This Row],[First Name]]," ",PlayerList[[#This Row],[Surname]])</f>
        <v>Kevin Li</v>
      </c>
      <c r="AM1679" s="71">
        <f>PlayerList[[#This Row],[Code]]*1</f>
        <v>19907</v>
      </c>
      <c r="AN1679" s="71" t="str">
        <f>VLOOKUP(PlayerList[[#This Row],[NZCF ID]],$AP$2:$AQ$3850,2,FALSE)</f>
        <v>M</v>
      </c>
      <c r="AP1679" s="71">
        <v>16103</v>
      </c>
      <c r="AQ1679" s="71" t="s">
        <v>29</v>
      </c>
    </row>
    <row r="1680" spans="13:43" x14ac:dyDescent="0.3">
      <c r="M1680" s="75">
        <v>20509</v>
      </c>
      <c r="N1680" s="72" t="s">
        <v>2093</v>
      </c>
      <c r="O1680" s="72" t="s">
        <v>755</v>
      </c>
      <c r="P1680" s="73" t="s">
        <v>33</v>
      </c>
      <c r="Q1680" s="74">
        <v>2014</v>
      </c>
      <c r="R1680" s="73" t="s">
        <v>135</v>
      </c>
      <c r="S1680" s="72"/>
      <c r="T1680" s="77" t="s">
        <v>34</v>
      </c>
      <c r="U1680" s="76" t="s">
        <v>35</v>
      </c>
      <c r="V1680" s="77" t="s">
        <v>36</v>
      </c>
      <c r="W1680" s="77" t="s">
        <v>36</v>
      </c>
      <c r="X1680" s="77" t="s">
        <v>37</v>
      </c>
      <c r="Y1680" s="78" t="s">
        <v>38</v>
      </c>
      <c r="Z1680" s="72"/>
      <c r="AA1680" s="77">
        <v>400</v>
      </c>
      <c r="AB1680" s="76" t="s">
        <v>50</v>
      </c>
      <c r="AC1680" s="77" t="s">
        <v>36</v>
      </c>
      <c r="AD1680" s="77" t="s">
        <v>36</v>
      </c>
      <c r="AE1680" s="77">
        <v>7</v>
      </c>
      <c r="AF1680" s="78" t="s">
        <v>150</v>
      </c>
      <c r="AG1680" s="72"/>
      <c r="AH1680" s="77" t="s">
        <v>69</v>
      </c>
      <c r="AI1680" s="76" t="s">
        <v>52</v>
      </c>
      <c r="AJ1680" s="76" t="s">
        <v>36</v>
      </c>
      <c r="AK1680" t="str">
        <f>_xlfn.CONCAT(PlayerList[[#This Row],[First Name]]," ",PlayerList[[#This Row],[Surname]])</f>
        <v>Leo Li</v>
      </c>
      <c r="AM1680" s="71">
        <f>PlayerList[[#This Row],[Code]]*1</f>
        <v>20509</v>
      </c>
      <c r="AN1680" s="71" t="str">
        <f>VLOOKUP(PlayerList[[#This Row],[NZCF ID]],$AP$2:$AQ$3850,2,FALSE)</f>
        <v>M</v>
      </c>
      <c r="AP1680" s="71">
        <v>19907</v>
      </c>
      <c r="AQ1680" s="71" t="s">
        <v>29</v>
      </c>
    </row>
    <row r="1681" spans="13:43" x14ac:dyDescent="0.3">
      <c r="M1681" s="75">
        <v>18799</v>
      </c>
      <c r="N1681" s="72" t="s">
        <v>2093</v>
      </c>
      <c r="O1681" s="72" t="s">
        <v>2119</v>
      </c>
      <c r="P1681" s="73" t="s">
        <v>33</v>
      </c>
      <c r="Q1681" s="74">
        <v>2009</v>
      </c>
      <c r="R1681" s="73" t="s">
        <v>135</v>
      </c>
      <c r="S1681" s="72"/>
      <c r="T1681" s="77" t="s">
        <v>34</v>
      </c>
      <c r="U1681" s="76" t="s">
        <v>35</v>
      </c>
      <c r="V1681" s="77" t="s">
        <v>36</v>
      </c>
      <c r="W1681" s="77" t="s">
        <v>36</v>
      </c>
      <c r="X1681" s="77" t="s">
        <v>37</v>
      </c>
      <c r="Y1681" s="78" t="s">
        <v>38</v>
      </c>
      <c r="Z1681" s="72"/>
      <c r="AA1681" s="77">
        <v>1309</v>
      </c>
      <c r="AB1681" s="76" t="s">
        <v>50</v>
      </c>
      <c r="AC1681" s="77" t="s">
        <v>36</v>
      </c>
      <c r="AD1681" s="77" t="s">
        <v>36</v>
      </c>
      <c r="AE1681" s="77">
        <v>18</v>
      </c>
      <c r="AF1681" s="78" t="s">
        <v>75</v>
      </c>
      <c r="AG1681" s="72"/>
      <c r="AH1681" s="77">
        <v>4325893</v>
      </c>
      <c r="AI1681" s="76" t="s">
        <v>52</v>
      </c>
      <c r="AJ1681" s="76" t="s">
        <v>36</v>
      </c>
      <c r="AK1681" t="str">
        <f>_xlfn.CONCAT(PlayerList[[#This Row],[First Name]]," ",PlayerList[[#This Row],[Surname]])</f>
        <v>Leo (Yuheng) Li</v>
      </c>
      <c r="AM1681" s="71">
        <f>PlayerList[[#This Row],[Code]]*1</f>
        <v>18799</v>
      </c>
      <c r="AN1681" s="71" t="str">
        <f>VLOOKUP(PlayerList[[#This Row],[NZCF ID]],$AP$2:$AQ$3850,2,FALSE)</f>
        <v>M</v>
      </c>
      <c r="AP1681" s="71">
        <v>20509</v>
      </c>
      <c r="AQ1681" s="71" t="s">
        <v>29</v>
      </c>
    </row>
    <row r="1682" spans="13:43" x14ac:dyDescent="0.3">
      <c r="M1682" s="75">
        <v>15016</v>
      </c>
      <c r="N1682" s="72" t="s">
        <v>2093</v>
      </c>
      <c r="O1682" s="72" t="s">
        <v>2120</v>
      </c>
      <c r="P1682" s="73" t="s">
        <v>74</v>
      </c>
      <c r="Q1682" s="74">
        <v>2004</v>
      </c>
      <c r="R1682" s="73" t="s">
        <v>35</v>
      </c>
      <c r="S1682" s="72"/>
      <c r="T1682" s="77">
        <v>1297</v>
      </c>
      <c r="U1682" s="76" t="s">
        <v>35</v>
      </c>
      <c r="V1682" s="77" t="s">
        <v>36</v>
      </c>
      <c r="W1682" s="77" t="s">
        <v>36</v>
      </c>
      <c r="X1682" s="77">
        <v>447</v>
      </c>
      <c r="Y1682" s="78" t="s">
        <v>2121</v>
      </c>
      <c r="Z1682" s="72"/>
      <c r="AA1682" s="77">
        <v>1378</v>
      </c>
      <c r="AB1682" s="76" t="s">
        <v>35</v>
      </c>
      <c r="AC1682" s="77" t="s">
        <v>36</v>
      </c>
      <c r="AD1682" s="77" t="s">
        <v>36</v>
      </c>
      <c r="AE1682" s="77">
        <v>183</v>
      </c>
      <c r="AF1682" s="78" t="s">
        <v>2121</v>
      </c>
      <c r="AG1682" s="72"/>
      <c r="AH1682" s="77">
        <v>4304497</v>
      </c>
      <c r="AI1682" s="76" t="s">
        <v>52</v>
      </c>
      <c r="AJ1682" s="76" t="s">
        <v>36</v>
      </c>
      <c r="AK1682" t="str">
        <f>_xlfn.CONCAT(PlayerList[[#This Row],[First Name]]," ",PlayerList[[#This Row],[Surname]])</f>
        <v>Leo Xiang Yu Li</v>
      </c>
      <c r="AM1682" s="71">
        <f>PlayerList[[#This Row],[Code]]*1</f>
        <v>15016</v>
      </c>
      <c r="AN1682" s="71" t="str">
        <f>VLOOKUP(PlayerList[[#This Row],[NZCF ID]],$AP$2:$AQ$3850,2,FALSE)</f>
        <v>M</v>
      </c>
      <c r="AP1682" s="71">
        <v>18799</v>
      </c>
      <c r="AQ1682" s="71" t="s">
        <v>29</v>
      </c>
    </row>
    <row r="1683" spans="13:43" x14ac:dyDescent="0.3">
      <c r="M1683" s="75">
        <v>18821</v>
      </c>
      <c r="N1683" s="72" t="s">
        <v>2093</v>
      </c>
      <c r="O1683" s="72" t="s">
        <v>1473</v>
      </c>
      <c r="P1683" s="73" t="s">
        <v>74</v>
      </c>
      <c r="Q1683" s="74">
        <v>2007</v>
      </c>
      <c r="R1683" s="73" t="s">
        <v>135</v>
      </c>
      <c r="S1683" s="72"/>
      <c r="T1683" s="77">
        <v>851</v>
      </c>
      <c r="U1683" s="76" t="s">
        <v>35</v>
      </c>
      <c r="V1683" s="77" t="s">
        <v>36</v>
      </c>
      <c r="W1683" s="77" t="s">
        <v>36</v>
      </c>
      <c r="X1683" s="77">
        <v>20</v>
      </c>
      <c r="Y1683" s="78" t="s">
        <v>281</v>
      </c>
      <c r="Z1683" s="72"/>
      <c r="AA1683" s="77" t="s">
        <v>37</v>
      </c>
      <c r="AB1683" s="76" t="s">
        <v>35</v>
      </c>
      <c r="AC1683" s="77" t="s">
        <v>36</v>
      </c>
      <c r="AD1683" s="77" t="s">
        <v>36</v>
      </c>
      <c r="AE1683" s="77" t="s">
        <v>37</v>
      </c>
      <c r="AF1683" s="78" t="s">
        <v>38</v>
      </c>
      <c r="AG1683" s="72"/>
      <c r="AH1683" s="77">
        <v>4321855</v>
      </c>
      <c r="AI1683" s="76" t="s">
        <v>52</v>
      </c>
      <c r="AJ1683" s="76" t="s">
        <v>36</v>
      </c>
      <c r="AK1683" t="str">
        <f>_xlfn.CONCAT(PlayerList[[#This Row],[First Name]]," ",PlayerList[[#This Row],[Surname]])</f>
        <v>Louis Li</v>
      </c>
      <c r="AM1683" s="71">
        <f>PlayerList[[#This Row],[Code]]*1</f>
        <v>18821</v>
      </c>
      <c r="AN1683" s="71" t="str">
        <f>VLOOKUP(PlayerList[[#This Row],[NZCF ID]],$AP$2:$AQ$3850,2,FALSE)</f>
        <v>M</v>
      </c>
      <c r="AP1683" s="71">
        <v>15016</v>
      </c>
      <c r="AQ1683" s="71" t="s">
        <v>29</v>
      </c>
    </row>
    <row r="1684" spans="13:43" x14ac:dyDescent="0.3">
      <c r="M1684" s="75">
        <v>20516</v>
      </c>
      <c r="N1684" s="72" t="s">
        <v>2093</v>
      </c>
      <c r="O1684" s="72" t="s">
        <v>226</v>
      </c>
      <c r="P1684" s="73" t="s">
        <v>33</v>
      </c>
      <c r="Q1684" s="74">
        <v>2016</v>
      </c>
      <c r="R1684" s="73" t="s">
        <v>135</v>
      </c>
      <c r="S1684" s="72"/>
      <c r="T1684" s="77" t="s">
        <v>34</v>
      </c>
      <c r="U1684" s="76" t="s">
        <v>35</v>
      </c>
      <c r="V1684" s="77" t="s">
        <v>36</v>
      </c>
      <c r="W1684" s="77" t="s">
        <v>36</v>
      </c>
      <c r="X1684" s="77" t="s">
        <v>37</v>
      </c>
      <c r="Y1684" s="78" t="s">
        <v>38</v>
      </c>
      <c r="Z1684" s="72"/>
      <c r="AA1684" s="77">
        <v>508</v>
      </c>
      <c r="AB1684" s="76" t="s">
        <v>50</v>
      </c>
      <c r="AC1684" s="77" t="s">
        <v>36</v>
      </c>
      <c r="AD1684" s="77" t="s">
        <v>36</v>
      </c>
      <c r="AE1684" s="77">
        <v>7</v>
      </c>
      <c r="AF1684" s="78" t="s">
        <v>150</v>
      </c>
      <c r="AG1684" s="72"/>
      <c r="AH1684" s="77" t="s">
        <v>69</v>
      </c>
      <c r="AI1684" s="76" t="s">
        <v>52</v>
      </c>
      <c r="AJ1684" s="76" t="s">
        <v>36</v>
      </c>
      <c r="AK1684" t="str">
        <f>_xlfn.CONCAT(PlayerList[[#This Row],[First Name]]," ",PlayerList[[#This Row],[Surname]])</f>
        <v>Matthew Li</v>
      </c>
      <c r="AM1684" s="71">
        <f>PlayerList[[#This Row],[Code]]*1</f>
        <v>20516</v>
      </c>
      <c r="AN1684" s="71" t="str">
        <f>VLOOKUP(PlayerList[[#This Row],[NZCF ID]],$AP$2:$AQ$3850,2,FALSE)</f>
        <v>M</v>
      </c>
      <c r="AP1684" s="71">
        <v>18821</v>
      </c>
      <c r="AQ1684" s="71" t="s">
        <v>29</v>
      </c>
    </row>
    <row r="1685" spans="13:43" x14ac:dyDescent="0.3">
      <c r="M1685" s="75">
        <v>20667</v>
      </c>
      <c r="N1685" s="72" t="s">
        <v>2093</v>
      </c>
      <c r="O1685" s="72" t="s">
        <v>226</v>
      </c>
      <c r="P1685" s="73" t="s">
        <v>167</v>
      </c>
      <c r="Q1685" s="74">
        <v>2014</v>
      </c>
      <c r="R1685" s="73" t="s">
        <v>135</v>
      </c>
      <c r="S1685" s="72"/>
      <c r="T1685" s="77" t="s">
        <v>34</v>
      </c>
      <c r="U1685" s="76" t="s">
        <v>35</v>
      </c>
      <c r="V1685" s="77" t="s">
        <v>36</v>
      </c>
      <c r="W1685" s="77" t="s">
        <v>36</v>
      </c>
      <c r="X1685" s="77" t="s">
        <v>37</v>
      </c>
      <c r="Y1685" s="78" t="s">
        <v>38</v>
      </c>
      <c r="Z1685" s="72"/>
      <c r="AA1685" s="77">
        <v>488</v>
      </c>
      <c r="AB1685" s="76" t="s">
        <v>50</v>
      </c>
      <c r="AC1685" s="77">
        <v>1</v>
      </c>
      <c r="AD1685" s="77">
        <v>1</v>
      </c>
      <c r="AE1685" s="77">
        <v>6</v>
      </c>
      <c r="AF1685" s="78" t="s">
        <v>4167</v>
      </c>
      <c r="AG1685" s="72"/>
      <c r="AH1685" s="77" t="s">
        <v>69</v>
      </c>
      <c r="AI1685" s="76" t="s">
        <v>52</v>
      </c>
      <c r="AJ1685" s="76" t="s">
        <v>36</v>
      </c>
      <c r="AK1685" t="str">
        <f>_xlfn.CONCAT(PlayerList[[#This Row],[First Name]]," ",PlayerList[[#This Row],[Surname]])</f>
        <v>Matthew Li</v>
      </c>
      <c r="AM1685" s="71">
        <f>PlayerList[[#This Row],[Code]]*1</f>
        <v>20667</v>
      </c>
      <c r="AN1685" s="71" t="str">
        <f>VLOOKUP(PlayerList[[#This Row],[NZCF ID]],$AP$2:$AQ$3850,2,FALSE)</f>
        <v>M</v>
      </c>
      <c r="AP1685" s="71">
        <v>20516</v>
      </c>
      <c r="AQ1685" s="71" t="s">
        <v>29</v>
      </c>
    </row>
    <row r="1686" spans="13:43" x14ac:dyDescent="0.3">
      <c r="M1686" s="75">
        <v>20323</v>
      </c>
      <c r="N1686" s="72" t="s">
        <v>2093</v>
      </c>
      <c r="O1686" s="72" t="s">
        <v>1058</v>
      </c>
      <c r="P1686" s="73" t="s">
        <v>161</v>
      </c>
      <c r="Q1686" s="74">
        <v>2015</v>
      </c>
      <c r="R1686" s="73" t="s">
        <v>135</v>
      </c>
      <c r="S1686" s="72"/>
      <c r="T1686" s="77" t="s">
        <v>34</v>
      </c>
      <c r="U1686" s="76" t="s">
        <v>35</v>
      </c>
      <c r="V1686" s="77" t="s">
        <v>36</v>
      </c>
      <c r="W1686" s="77" t="s">
        <v>36</v>
      </c>
      <c r="X1686" s="77" t="s">
        <v>37</v>
      </c>
      <c r="Y1686" s="78" t="s">
        <v>38</v>
      </c>
      <c r="Z1686" s="72"/>
      <c r="AA1686" s="77">
        <v>716</v>
      </c>
      <c r="AB1686" s="76" t="s">
        <v>50</v>
      </c>
      <c r="AC1686" s="77" t="s">
        <v>36</v>
      </c>
      <c r="AD1686" s="77" t="s">
        <v>36</v>
      </c>
      <c r="AE1686" s="77">
        <v>5</v>
      </c>
      <c r="AF1686" s="78" t="s">
        <v>150</v>
      </c>
      <c r="AG1686" s="72"/>
      <c r="AH1686" s="77" t="s">
        <v>69</v>
      </c>
      <c r="AI1686" s="76" t="s">
        <v>52</v>
      </c>
      <c r="AJ1686" s="76" t="s">
        <v>36</v>
      </c>
      <c r="AK1686" t="str">
        <f>_xlfn.CONCAT(PlayerList[[#This Row],[First Name]]," ",PlayerList[[#This Row],[Surname]])</f>
        <v>Max Li</v>
      </c>
      <c r="AM1686" s="71">
        <f>PlayerList[[#This Row],[Code]]*1</f>
        <v>20323</v>
      </c>
      <c r="AN1686" s="71" t="str">
        <f>VLOOKUP(PlayerList[[#This Row],[NZCF ID]],$AP$2:$AQ$3850,2,FALSE)</f>
        <v>M</v>
      </c>
      <c r="AP1686" s="71">
        <v>20667</v>
      </c>
      <c r="AQ1686" s="71" t="s">
        <v>29</v>
      </c>
    </row>
    <row r="1687" spans="13:43" x14ac:dyDescent="0.3">
      <c r="M1687" s="75">
        <v>18978</v>
      </c>
      <c r="N1687" s="72" t="s">
        <v>2093</v>
      </c>
      <c r="O1687" s="72" t="s">
        <v>2122</v>
      </c>
      <c r="P1687" s="73" t="s">
        <v>33</v>
      </c>
      <c r="Q1687" s="74">
        <v>2016</v>
      </c>
      <c r="R1687" s="73" t="s">
        <v>135</v>
      </c>
      <c r="S1687" s="72"/>
      <c r="T1687" s="77" t="s">
        <v>34</v>
      </c>
      <c r="U1687" s="76" t="s">
        <v>35</v>
      </c>
      <c r="V1687" s="77" t="s">
        <v>36</v>
      </c>
      <c r="W1687" s="77" t="s">
        <v>36</v>
      </c>
      <c r="X1687" s="77" t="s">
        <v>37</v>
      </c>
      <c r="Y1687" s="78" t="s">
        <v>38</v>
      </c>
      <c r="Z1687" s="72"/>
      <c r="AA1687" s="77">
        <v>785</v>
      </c>
      <c r="AB1687" s="76" t="s">
        <v>35</v>
      </c>
      <c r="AC1687" s="77">
        <v>3</v>
      </c>
      <c r="AD1687" s="77">
        <v>17</v>
      </c>
      <c r="AE1687" s="77">
        <v>146</v>
      </c>
      <c r="AF1687" s="78" t="s">
        <v>4167</v>
      </c>
      <c r="AG1687" s="72"/>
      <c r="AH1687" s="77">
        <v>4326172</v>
      </c>
      <c r="AI1687" s="76" t="s">
        <v>52</v>
      </c>
      <c r="AJ1687" s="76" t="s">
        <v>36</v>
      </c>
      <c r="AK1687" t="str">
        <f>_xlfn.CONCAT(PlayerList[[#This Row],[First Name]]," ",PlayerList[[#This Row],[Surname]])</f>
        <v>Mingyang Li</v>
      </c>
      <c r="AM1687" s="71">
        <f>PlayerList[[#This Row],[Code]]*1</f>
        <v>18978</v>
      </c>
      <c r="AN1687" s="71" t="str">
        <f>VLOOKUP(PlayerList[[#This Row],[NZCF ID]],$AP$2:$AQ$3850,2,FALSE)</f>
        <v>M</v>
      </c>
      <c r="AP1687" s="71">
        <v>20323</v>
      </c>
      <c r="AQ1687" s="71" t="s">
        <v>29</v>
      </c>
    </row>
    <row r="1688" spans="13:43" x14ac:dyDescent="0.3">
      <c r="M1688" s="75">
        <v>18610</v>
      </c>
      <c r="N1688" s="72" t="s">
        <v>2093</v>
      </c>
      <c r="O1688" s="72" t="s">
        <v>2123</v>
      </c>
      <c r="P1688" s="73" t="s">
        <v>258</v>
      </c>
      <c r="Q1688" s="74">
        <v>2014</v>
      </c>
      <c r="R1688" s="73" t="s">
        <v>135</v>
      </c>
      <c r="S1688" s="72"/>
      <c r="T1688" s="77" t="s">
        <v>34</v>
      </c>
      <c r="U1688" s="76" t="s">
        <v>35</v>
      </c>
      <c r="V1688" s="77" t="s">
        <v>36</v>
      </c>
      <c r="W1688" s="77" t="s">
        <v>36</v>
      </c>
      <c r="X1688" s="77" t="s">
        <v>37</v>
      </c>
      <c r="Y1688" s="78" t="s">
        <v>38</v>
      </c>
      <c r="Z1688" s="72"/>
      <c r="AA1688" s="77">
        <v>509</v>
      </c>
      <c r="AB1688" s="76" t="s">
        <v>35</v>
      </c>
      <c r="AC1688" s="77">
        <v>1</v>
      </c>
      <c r="AD1688" s="77">
        <v>6</v>
      </c>
      <c r="AE1688" s="77">
        <v>136</v>
      </c>
      <c r="AF1688" s="78" t="s">
        <v>4167</v>
      </c>
      <c r="AG1688" s="72"/>
      <c r="AH1688" s="77">
        <v>4325044</v>
      </c>
      <c r="AI1688" s="76" t="s">
        <v>52</v>
      </c>
      <c r="AJ1688" s="76" t="s">
        <v>36</v>
      </c>
      <c r="AK1688" t="str">
        <f>_xlfn.CONCAT(PlayerList[[#This Row],[First Name]]," ",PlayerList[[#This Row],[Surname]])</f>
        <v>Natalie Linxi Li</v>
      </c>
      <c r="AM1688" s="71">
        <f>PlayerList[[#This Row],[Code]]*1</f>
        <v>18610</v>
      </c>
      <c r="AN1688" s="71" t="str">
        <f>VLOOKUP(PlayerList[[#This Row],[NZCF ID]],$AP$2:$AQ$3850,2,FALSE)</f>
        <v>F</v>
      </c>
      <c r="AP1688" s="71">
        <v>18978</v>
      </c>
      <c r="AQ1688" s="71" t="s">
        <v>29</v>
      </c>
    </row>
    <row r="1689" spans="13:43" x14ac:dyDescent="0.3">
      <c r="M1689" s="75">
        <v>21165</v>
      </c>
      <c r="N1689" s="72" t="s">
        <v>2093</v>
      </c>
      <c r="O1689" s="72" t="s">
        <v>4349</v>
      </c>
      <c r="P1689" s="73" t="s">
        <v>33</v>
      </c>
      <c r="Q1689" s="74">
        <v>2016</v>
      </c>
      <c r="R1689" s="73" t="s">
        <v>135</v>
      </c>
      <c r="S1689" s="72"/>
      <c r="T1689" s="77" t="s">
        <v>34</v>
      </c>
      <c r="U1689" s="76" t="s">
        <v>35</v>
      </c>
      <c r="V1689" s="77" t="s">
        <v>36</v>
      </c>
      <c r="W1689" s="77" t="s">
        <v>36</v>
      </c>
      <c r="X1689" s="77" t="s">
        <v>37</v>
      </c>
      <c r="Y1689" s="78" t="s">
        <v>38</v>
      </c>
      <c r="Z1689" s="72"/>
      <c r="AA1689" s="77">
        <v>400</v>
      </c>
      <c r="AB1689" s="76" t="s">
        <v>50</v>
      </c>
      <c r="AC1689" s="77" t="s">
        <v>36</v>
      </c>
      <c r="AD1689" s="77" t="s">
        <v>36</v>
      </c>
      <c r="AE1689" s="77">
        <v>6</v>
      </c>
      <c r="AF1689" s="78" t="s">
        <v>84</v>
      </c>
      <c r="AG1689" s="72"/>
      <c r="AH1689" s="77" t="s">
        <v>69</v>
      </c>
      <c r="AI1689" s="76" t="s">
        <v>52</v>
      </c>
      <c r="AJ1689" s="76" t="s">
        <v>36</v>
      </c>
      <c r="AK1689" t="str">
        <f>_xlfn.CONCAT(PlayerList[[#This Row],[First Name]]," ",PlayerList[[#This Row],[Surname]])</f>
        <v>Nathan Zhexi Li</v>
      </c>
      <c r="AM1689" s="71">
        <f>PlayerList[[#This Row],[Code]]*1</f>
        <v>21165</v>
      </c>
      <c r="AN1689" s="71" t="str">
        <f>VLOOKUP(PlayerList[[#This Row],[NZCF ID]],$AP$2:$AQ$3850,2,FALSE)</f>
        <v>M</v>
      </c>
      <c r="AP1689" s="71">
        <v>18610</v>
      </c>
      <c r="AQ1689" s="71" t="s">
        <v>45</v>
      </c>
    </row>
    <row r="1690" spans="13:43" x14ac:dyDescent="0.3">
      <c r="M1690" s="75">
        <v>19454</v>
      </c>
      <c r="N1690" s="72" t="s">
        <v>2093</v>
      </c>
      <c r="O1690" s="72" t="s">
        <v>1582</v>
      </c>
      <c r="P1690" s="73" t="s">
        <v>167</v>
      </c>
      <c r="Q1690" s="74">
        <v>2010</v>
      </c>
      <c r="R1690" s="73" t="s">
        <v>135</v>
      </c>
      <c r="S1690" s="72"/>
      <c r="T1690" s="77">
        <v>881</v>
      </c>
      <c r="U1690" s="76" t="s">
        <v>50</v>
      </c>
      <c r="V1690" s="77" t="s">
        <v>36</v>
      </c>
      <c r="W1690" s="77" t="s">
        <v>36</v>
      </c>
      <c r="X1690" s="77">
        <v>14</v>
      </c>
      <c r="Y1690" s="78" t="s">
        <v>60</v>
      </c>
      <c r="Z1690" s="72"/>
      <c r="AA1690" s="77">
        <v>875</v>
      </c>
      <c r="AB1690" s="76" t="s">
        <v>35</v>
      </c>
      <c r="AC1690" s="77">
        <v>1</v>
      </c>
      <c r="AD1690" s="77">
        <v>6</v>
      </c>
      <c r="AE1690" s="77">
        <v>146</v>
      </c>
      <c r="AF1690" s="78" t="s">
        <v>4167</v>
      </c>
      <c r="AG1690" s="72"/>
      <c r="AH1690" s="77">
        <v>4325052</v>
      </c>
      <c r="AI1690" s="76" t="s">
        <v>52</v>
      </c>
      <c r="AJ1690" s="76" t="s">
        <v>36</v>
      </c>
      <c r="AK1690" t="str">
        <f>_xlfn.CONCAT(PlayerList[[#This Row],[First Name]]," ",PlayerList[[#This Row],[Surname]])</f>
        <v>Nathaniel Li</v>
      </c>
      <c r="AM1690" s="71">
        <f>PlayerList[[#This Row],[Code]]*1</f>
        <v>19454</v>
      </c>
      <c r="AN1690" s="71" t="str">
        <f>VLOOKUP(PlayerList[[#This Row],[NZCF ID]],$AP$2:$AQ$3850,2,FALSE)</f>
        <v>M</v>
      </c>
      <c r="AP1690" s="71">
        <v>21165</v>
      </c>
      <c r="AQ1690" s="71" t="s">
        <v>29</v>
      </c>
    </row>
    <row r="1691" spans="13:43" x14ac:dyDescent="0.3">
      <c r="M1691" s="75">
        <v>17621</v>
      </c>
      <c r="N1691" s="72" t="s">
        <v>2093</v>
      </c>
      <c r="O1691" s="72" t="s">
        <v>1524</v>
      </c>
      <c r="P1691" s="73" t="s">
        <v>258</v>
      </c>
      <c r="Q1691" s="74">
        <v>2014</v>
      </c>
      <c r="R1691" s="73" t="s">
        <v>135</v>
      </c>
      <c r="S1691" s="72"/>
      <c r="T1691" s="77">
        <v>1506</v>
      </c>
      <c r="U1691" s="76" t="s">
        <v>35</v>
      </c>
      <c r="V1691" s="77">
        <v>2</v>
      </c>
      <c r="W1691" s="77">
        <v>11</v>
      </c>
      <c r="X1691" s="77">
        <v>200</v>
      </c>
      <c r="Y1691" s="78" t="s">
        <v>4167</v>
      </c>
      <c r="Z1691" s="72"/>
      <c r="AA1691" s="77">
        <v>1437</v>
      </c>
      <c r="AB1691" s="76" t="s">
        <v>35</v>
      </c>
      <c r="AC1691" s="77">
        <v>4</v>
      </c>
      <c r="AD1691" s="77">
        <v>23</v>
      </c>
      <c r="AE1691" s="77">
        <v>381</v>
      </c>
      <c r="AF1691" s="78" t="s">
        <v>4167</v>
      </c>
      <c r="AG1691" s="72"/>
      <c r="AH1691" s="77">
        <v>4317009</v>
      </c>
      <c r="AI1691" s="76" t="s">
        <v>52</v>
      </c>
      <c r="AJ1691" s="76" t="s">
        <v>36</v>
      </c>
      <c r="AK1691" t="str">
        <f>_xlfn.CONCAT(PlayerList[[#This Row],[First Name]]," ",PlayerList[[#This Row],[Surname]])</f>
        <v>Olivia Li</v>
      </c>
      <c r="AM1691" s="71">
        <f>PlayerList[[#This Row],[Code]]*1</f>
        <v>17621</v>
      </c>
      <c r="AN1691" s="71" t="str">
        <f>VLOOKUP(PlayerList[[#This Row],[NZCF ID]],$AP$2:$AQ$3850,2,FALSE)</f>
        <v>F</v>
      </c>
      <c r="AP1691" s="71">
        <v>19454</v>
      </c>
      <c r="AQ1691" s="71" t="s">
        <v>29</v>
      </c>
    </row>
    <row r="1692" spans="13:43" x14ac:dyDescent="0.3">
      <c r="M1692" s="75">
        <v>18593</v>
      </c>
      <c r="N1692" s="72" t="s">
        <v>2093</v>
      </c>
      <c r="O1692" s="72" t="s">
        <v>2124</v>
      </c>
      <c r="P1692" s="73" t="s">
        <v>33</v>
      </c>
      <c r="Q1692" s="74">
        <v>2012</v>
      </c>
      <c r="R1692" s="73" t="s">
        <v>135</v>
      </c>
      <c r="S1692" s="72"/>
      <c r="T1692" s="77">
        <v>592</v>
      </c>
      <c r="U1692" s="76" t="s">
        <v>50</v>
      </c>
      <c r="V1692" s="77" t="s">
        <v>36</v>
      </c>
      <c r="W1692" s="77" t="s">
        <v>36</v>
      </c>
      <c r="X1692" s="77">
        <v>6</v>
      </c>
      <c r="Y1692" s="78" t="s">
        <v>154</v>
      </c>
      <c r="Z1692" s="72"/>
      <c r="AA1692" s="77">
        <v>625</v>
      </c>
      <c r="AB1692" s="76" t="s">
        <v>50</v>
      </c>
      <c r="AC1692" s="77" t="s">
        <v>36</v>
      </c>
      <c r="AD1692" s="77" t="s">
        <v>36</v>
      </c>
      <c r="AE1692" s="77">
        <v>14</v>
      </c>
      <c r="AF1692" s="78" t="s">
        <v>154</v>
      </c>
      <c r="AG1692" s="72"/>
      <c r="AH1692" s="77" t="s">
        <v>69</v>
      </c>
      <c r="AI1692" s="76" t="s">
        <v>52</v>
      </c>
      <c r="AJ1692" s="76" t="s">
        <v>36</v>
      </c>
      <c r="AK1692" t="str">
        <f>_xlfn.CONCAT(PlayerList[[#This Row],[First Name]]," ",PlayerList[[#This Row],[Surname]])</f>
        <v>Qingyun (Elly) Li</v>
      </c>
      <c r="AM1692" s="71">
        <f>PlayerList[[#This Row],[Code]]*1</f>
        <v>18593</v>
      </c>
      <c r="AN1692" s="71" t="str">
        <f>VLOOKUP(PlayerList[[#This Row],[NZCF ID]],$AP$2:$AQ$3850,2,FALSE)</f>
        <v>F</v>
      </c>
      <c r="AP1692" s="71">
        <v>17621</v>
      </c>
      <c r="AQ1692" s="71" t="s">
        <v>45</v>
      </c>
    </row>
    <row r="1693" spans="13:43" x14ac:dyDescent="0.3">
      <c r="M1693" s="75">
        <v>17877</v>
      </c>
      <c r="N1693" s="72" t="s">
        <v>2093</v>
      </c>
      <c r="O1693" s="72" t="s">
        <v>2125</v>
      </c>
      <c r="P1693" s="73" t="s">
        <v>258</v>
      </c>
      <c r="Q1693" s="74">
        <v>2010</v>
      </c>
      <c r="R1693" s="73" t="s">
        <v>135</v>
      </c>
      <c r="S1693" s="72"/>
      <c r="T1693" s="77" t="s">
        <v>34</v>
      </c>
      <c r="U1693" s="76" t="s">
        <v>35</v>
      </c>
      <c r="V1693" s="77" t="s">
        <v>36</v>
      </c>
      <c r="W1693" s="77" t="s">
        <v>36</v>
      </c>
      <c r="X1693" s="77" t="s">
        <v>37</v>
      </c>
      <c r="Y1693" s="78" t="s">
        <v>38</v>
      </c>
      <c r="Z1693" s="72"/>
      <c r="AA1693" s="77">
        <v>837</v>
      </c>
      <c r="AB1693" s="76" t="s">
        <v>35</v>
      </c>
      <c r="AC1693" s="77">
        <v>2</v>
      </c>
      <c r="AD1693" s="77">
        <v>11</v>
      </c>
      <c r="AE1693" s="77">
        <v>194</v>
      </c>
      <c r="AF1693" s="78" t="s">
        <v>4167</v>
      </c>
      <c r="AG1693" s="72"/>
      <c r="AH1693" s="77">
        <v>4318293</v>
      </c>
      <c r="AI1693" s="76" t="s">
        <v>52</v>
      </c>
      <c r="AJ1693" s="76" t="s">
        <v>36</v>
      </c>
      <c r="AK1693" t="str">
        <f>_xlfn.CONCAT(PlayerList[[#This Row],[First Name]]," ",PlayerList[[#This Row],[Surname]])</f>
        <v>Qitong (Leona) Li</v>
      </c>
      <c r="AM1693" s="71">
        <f>PlayerList[[#This Row],[Code]]*1</f>
        <v>17877</v>
      </c>
      <c r="AN1693" s="71" t="str">
        <f>VLOOKUP(PlayerList[[#This Row],[NZCF ID]],$AP$2:$AQ$3850,2,FALSE)</f>
        <v>F</v>
      </c>
      <c r="AP1693" s="71">
        <v>18593</v>
      </c>
      <c r="AQ1693" s="71" t="s">
        <v>45</v>
      </c>
    </row>
    <row r="1694" spans="13:43" x14ac:dyDescent="0.3">
      <c r="M1694" s="75">
        <v>14328</v>
      </c>
      <c r="N1694" s="72" t="s">
        <v>2093</v>
      </c>
      <c r="O1694" s="72" t="s">
        <v>4350</v>
      </c>
      <c r="P1694" s="73" t="s">
        <v>167</v>
      </c>
      <c r="Q1694" s="74">
        <v>2002</v>
      </c>
      <c r="R1694" s="73" t="s">
        <v>35</v>
      </c>
      <c r="S1694" s="72"/>
      <c r="T1694" s="77">
        <v>1419</v>
      </c>
      <c r="U1694" s="76" t="s">
        <v>35</v>
      </c>
      <c r="V1694" s="77" t="s">
        <v>36</v>
      </c>
      <c r="W1694" s="77" t="s">
        <v>36</v>
      </c>
      <c r="X1694" s="77">
        <v>489</v>
      </c>
      <c r="Y1694" s="78" t="s">
        <v>2121</v>
      </c>
      <c r="Z1694" s="72"/>
      <c r="AA1694" s="77">
        <v>1422</v>
      </c>
      <c r="AB1694" s="76" t="s">
        <v>35</v>
      </c>
      <c r="AC1694" s="77" t="s">
        <v>36</v>
      </c>
      <c r="AD1694" s="77" t="s">
        <v>36</v>
      </c>
      <c r="AE1694" s="77">
        <v>247</v>
      </c>
      <c r="AF1694" s="78" t="s">
        <v>2121</v>
      </c>
      <c r="AG1694" s="72"/>
      <c r="AH1694" s="77">
        <v>4304500</v>
      </c>
      <c r="AI1694" s="76" t="s">
        <v>52</v>
      </c>
      <c r="AJ1694" s="76" t="s">
        <v>36</v>
      </c>
      <c r="AK1694" t="str">
        <f>_xlfn.CONCAT(PlayerList[[#This Row],[First Name]]," ",PlayerList[[#This Row],[Surname]])</f>
        <v>Rodney Xiang Rei Li</v>
      </c>
      <c r="AM1694" s="71">
        <f>PlayerList[[#This Row],[Code]]*1</f>
        <v>14328</v>
      </c>
      <c r="AN1694" s="71" t="str">
        <f>VLOOKUP(PlayerList[[#This Row],[NZCF ID]],$AP$2:$AQ$3850,2,FALSE)</f>
        <v>M</v>
      </c>
      <c r="AP1694" s="71">
        <v>17877</v>
      </c>
      <c r="AQ1694" s="71" t="s">
        <v>45</v>
      </c>
    </row>
    <row r="1695" spans="13:43" x14ac:dyDescent="0.3">
      <c r="M1695" s="75">
        <v>18474</v>
      </c>
      <c r="N1695" s="72" t="s">
        <v>2093</v>
      </c>
      <c r="O1695" s="72" t="s">
        <v>2126</v>
      </c>
      <c r="P1695" s="73" t="s">
        <v>74</v>
      </c>
      <c r="Q1695" s="74">
        <v>2012</v>
      </c>
      <c r="R1695" s="73" t="s">
        <v>135</v>
      </c>
      <c r="S1695" s="72"/>
      <c r="T1695" s="77" t="s">
        <v>34</v>
      </c>
      <c r="U1695" s="76" t="s">
        <v>35</v>
      </c>
      <c r="V1695" s="77" t="s">
        <v>36</v>
      </c>
      <c r="W1695" s="77" t="s">
        <v>36</v>
      </c>
      <c r="X1695" s="77" t="s">
        <v>37</v>
      </c>
      <c r="Y1695" s="78" t="s">
        <v>38</v>
      </c>
      <c r="Z1695" s="72"/>
      <c r="AA1695" s="77">
        <v>883</v>
      </c>
      <c r="AB1695" s="76" t="s">
        <v>35</v>
      </c>
      <c r="AC1695" s="77" t="s">
        <v>36</v>
      </c>
      <c r="AD1695" s="77" t="s">
        <v>36</v>
      </c>
      <c r="AE1695" s="77">
        <v>90</v>
      </c>
      <c r="AF1695" s="78" t="s">
        <v>61</v>
      </c>
      <c r="AG1695" s="72"/>
      <c r="AH1695" s="77">
        <v>4321987</v>
      </c>
      <c r="AI1695" s="76" t="s">
        <v>52</v>
      </c>
      <c r="AJ1695" s="76" t="s">
        <v>36</v>
      </c>
      <c r="AK1695" t="str">
        <f>_xlfn.CONCAT(PlayerList[[#This Row],[First Name]]," ",PlayerList[[#This Row],[Surname]])</f>
        <v>Roger Mingshi Li</v>
      </c>
      <c r="AM1695" s="71">
        <f>PlayerList[[#This Row],[Code]]*1</f>
        <v>18474</v>
      </c>
      <c r="AN1695" s="71" t="str">
        <f>VLOOKUP(PlayerList[[#This Row],[NZCF ID]],$AP$2:$AQ$3850,2,FALSE)</f>
        <v>M</v>
      </c>
      <c r="AP1695" s="71">
        <v>14328</v>
      </c>
      <c r="AQ1695" s="71" t="s">
        <v>29</v>
      </c>
    </row>
    <row r="1696" spans="13:43" x14ac:dyDescent="0.3">
      <c r="M1696" s="75">
        <v>22865</v>
      </c>
      <c r="N1696" s="72" t="s">
        <v>2093</v>
      </c>
      <c r="O1696" s="72" t="s">
        <v>4351</v>
      </c>
      <c r="P1696" s="73" t="s">
        <v>121</v>
      </c>
      <c r="Q1696" s="74">
        <v>2016</v>
      </c>
      <c r="R1696" s="73" t="s">
        <v>135</v>
      </c>
      <c r="S1696" s="72"/>
      <c r="T1696" s="77">
        <v>965</v>
      </c>
      <c r="U1696" s="76" t="s">
        <v>50</v>
      </c>
      <c r="V1696" s="77">
        <v>1</v>
      </c>
      <c r="W1696" s="77">
        <v>5</v>
      </c>
      <c r="X1696" s="77">
        <v>5</v>
      </c>
      <c r="Y1696" s="78" t="s">
        <v>4167</v>
      </c>
      <c r="Z1696" s="72"/>
      <c r="AA1696" s="77" t="s">
        <v>37</v>
      </c>
      <c r="AB1696" s="76" t="s">
        <v>35</v>
      </c>
      <c r="AC1696" s="77" t="s">
        <v>36</v>
      </c>
      <c r="AD1696" s="77" t="s">
        <v>36</v>
      </c>
      <c r="AE1696" s="77" t="s">
        <v>37</v>
      </c>
      <c r="AF1696" s="78" t="s">
        <v>38</v>
      </c>
      <c r="AG1696" s="72"/>
      <c r="AH1696" s="77">
        <v>4332695</v>
      </c>
      <c r="AI1696" s="76" t="s">
        <v>52</v>
      </c>
      <c r="AJ1696" s="76" t="s">
        <v>36</v>
      </c>
      <c r="AK1696" t="str">
        <f>_xlfn.CONCAT(PlayerList[[#This Row],[First Name]]," ",PlayerList[[#This Row],[Surname]])</f>
        <v>Ryan (Mingze) Li</v>
      </c>
      <c r="AM1696" s="71">
        <f>PlayerList[[#This Row],[Code]]*1</f>
        <v>22865</v>
      </c>
      <c r="AN1696" s="71" t="str">
        <f>VLOOKUP(PlayerList[[#This Row],[NZCF ID]],$AP$2:$AQ$3850,2,FALSE)</f>
        <v>M</v>
      </c>
      <c r="AP1696" s="71">
        <v>18474</v>
      </c>
      <c r="AQ1696" s="71" t="s">
        <v>29</v>
      </c>
    </row>
    <row r="1697" spans="13:43" x14ac:dyDescent="0.3">
      <c r="M1697" s="75">
        <v>18178</v>
      </c>
      <c r="N1697" s="72" t="s">
        <v>2093</v>
      </c>
      <c r="O1697" s="72" t="s">
        <v>2127</v>
      </c>
      <c r="P1697" s="73" t="s">
        <v>167</v>
      </c>
      <c r="Q1697" s="74">
        <v>2012</v>
      </c>
      <c r="R1697" s="73" t="s">
        <v>135</v>
      </c>
      <c r="S1697" s="72"/>
      <c r="T1697" s="77" t="s">
        <v>34</v>
      </c>
      <c r="U1697" s="76" t="s">
        <v>35</v>
      </c>
      <c r="V1697" s="77" t="s">
        <v>36</v>
      </c>
      <c r="W1697" s="77" t="s">
        <v>36</v>
      </c>
      <c r="X1697" s="77" t="s">
        <v>37</v>
      </c>
      <c r="Y1697" s="78" t="s">
        <v>38</v>
      </c>
      <c r="Z1697" s="72"/>
      <c r="AA1697" s="77">
        <v>573</v>
      </c>
      <c r="AB1697" s="76" t="s">
        <v>35</v>
      </c>
      <c r="AC1697" s="77" t="s">
        <v>36</v>
      </c>
      <c r="AD1697" s="77" t="s">
        <v>36</v>
      </c>
      <c r="AE1697" s="77">
        <v>113</v>
      </c>
      <c r="AF1697" s="78" t="s">
        <v>75</v>
      </c>
      <c r="AG1697" s="72"/>
      <c r="AH1697" s="77">
        <v>4320077</v>
      </c>
      <c r="AI1697" s="76" t="s">
        <v>52</v>
      </c>
      <c r="AJ1697" s="76" t="s">
        <v>36</v>
      </c>
      <c r="AK1697" t="str">
        <f>_xlfn.CONCAT(PlayerList[[#This Row],[First Name]]," ",PlayerList[[#This Row],[Surname]])</f>
        <v>Ryan Xinyang Li</v>
      </c>
      <c r="AM1697" s="71">
        <f>PlayerList[[#This Row],[Code]]*1</f>
        <v>18178</v>
      </c>
      <c r="AN1697" s="71" t="str">
        <f>VLOOKUP(PlayerList[[#This Row],[NZCF ID]],$AP$2:$AQ$3850,2,FALSE)</f>
        <v>M</v>
      </c>
      <c r="AP1697" s="71">
        <v>22865</v>
      </c>
      <c r="AQ1697" s="71" t="s">
        <v>29</v>
      </c>
    </row>
    <row r="1698" spans="13:43" x14ac:dyDescent="0.3">
      <c r="M1698" s="75">
        <v>18848</v>
      </c>
      <c r="N1698" s="72" t="s">
        <v>2093</v>
      </c>
      <c r="O1698" s="72" t="s">
        <v>2128</v>
      </c>
      <c r="P1698" s="73" t="s">
        <v>33</v>
      </c>
      <c r="Q1698" s="74">
        <v>2013</v>
      </c>
      <c r="R1698" s="73" t="s">
        <v>135</v>
      </c>
      <c r="S1698" s="72"/>
      <c r="T1698" s="77" t="s">
        <v>34</v>
      </c>
      <c r="U1698" s="76" t="s">
        <v>35</v>
      </c>
      <c r="V1698" s="77" t="s">
        <v>36</v>
      </c>
      <c r="W1698" s="77" t="s">
        <v>36</v>
      </c>
      <c r="X1698" s="77" t="s">
        <v>37</v>
      </c>
      <c r="Y1698" s="78" t="s">
        <v>38</v>
      </c>
      <c r="Z1698" s="72"/>
      <c r="AA1698" s="77">
        <v>313</v>
      </c>
      <c r="AB1698" s="76" t="s">
        <v>35</v>
      </c>
      <c r="AC1698" s="77" t="s">
        <v>36</v>
      </c>
      <c r="AD1698" s="77" t="s">
        <v>36</v>
      </c>
      <c r="AE1698" s="77">
        <v>46</v>
      </c>
      <c r="AF1698" s="78" t="s">
        <v>281</v>
      </c>
      <c r="AG1698" s="72"/>
      <c r="AH1698" s="77" t="s">
        <v>69</v>
      </c>
      <c r="AI1698" s="76" t="s">
        <v>52</v>
      </c>
      <c r="AJ1698" s="76" t="s">
        <v>36</v>
      </c>
      <c r="AK1698" t="str">
        <f>_xlfn.CONCAT(PlayerList[[#This Row],[First Name]]," ",PlayerList[[#This Row],[Surname]])</f>
        <v>Steven Xinlong Li</v>
      </c>
      <c r="AM1698" s="71">
        <f>PlayerList[[#This Row],[Code]]*1</f>
        <v>18848</v>
      </c>
      <c r="AN1698" s="71" t="str">
        <f>VLOOKUP(PlayerList[[#This Row],[NZCF ID]],$AP$2:$AQ$3850,2,FALSE)</f>
        <v>M</v>
      </c>
      <c r="AP1698" s="71">
        <v>18178</v>
      </c>
      <c r="AQ1698" s="71" t="s">
        <v>29</v>
      </c>
    </row>
    <row r="1699" spans="13:43" x14ac:dyDescent="0.3">
      <c r="M1699" s="75">
        <v>17787</v>
      </c>
      <c r="N1699" s="72" t="s">
        <v>2093</v>
      </c>
      <c r="O1699" s="72" t="s">
        <v>2129</v>
      </c>
      <c r="P1699" s="73" t="s">
        <v>33</v>
      </c>
      <c r="Q1699" s="74">
        <v>2009</v>
      </c>
      <c r="R1699" s="73" t="s">
        <v>135</v>
      </c>
      <c r="S1699" s="72"/>
      <c r="T1699" s="77" t="s">
        <v>34</v>
      </c>
      <c r="U1699" s="76" t="s">
        <v>35</v>
      </c>
      <c r="V1699" s="77" t="s">
        <v>36</v>
      </c>
      <c r="W1699" s="77" t="s">
        <v>36</v>
      </c>
      <c r="X1699" s="77" t="s">
        <v>37</v>
      </c>
      <c r="Y1699" s="78" t="s">
        <v>38</v>
      </c>
      <c r="Z1699" s="72"/>
      <c r="AA1699" s="77">
        <v>400</v>
      </c>
      <c r="AB1699" s="76" t="s">
        <v>50</v>
      </c>
      <c r="AC1699" s="77" t="s">
        <v>36</v>
      </c>
      <c r="AD1699" s="77" t="s">
        <v>36</v>
      </c>
      <c r="AE1699" s="77">
        <v>16</v>
      </c>
      <c r="AF1699" s="78" t="s">
        <v>90</v>
      </c>
      <c r="AG1699" s="72"/>
      <c r="AH1699" s="77" t="s">
        <v>69</v>
      </c>
      <c r="AI1699" s="76" t="s">
        <v>52</v>
      </c>
      <c r="AJ1699" s="76" t="s">
        <v>36</v>
      </c>
      <c r="AK1699" t="str">
        <f>_xlfn.CONCAT(PlayerList[[#This Row],[First Name]]," ",PlayerList[[#This Row],[Surname]])</f>
        <v>Summer Li</v>
      </c>
      <c r="AM1699" s="71">
        <f>PlayerList[[#This Row],[Code]]*1</f>
        <v>17787</v>
      </c>
      <c r="AN1699" s="71" t="str">
        <f>VLOOKUP(PlayerList[[#This Row],[NZCF ID]],$AP$2:$AQ$3850,2,FALSE)</f>
        <v>F</v>
      </c>
      <c r="AP1699" s="71">
        <v>18848</v>
      </c>
      <c r="AQ1699" s="71" t="s">
        <v>29</v>
      </c>
    </row>
    <row r="1700" spans="13:43" x14ac:dyDescent="0.3">
      <c r="M1700" s="75">
        <v>18976</v>
      </c>
      <c r="N1700" s="72" t="s">
        <v>2093</v>
      </c>
      <c r="O1700" s="72" t="s">
        <v>2130</v>
      </c>
      <c r="P1700" s="73" t="s">
        <v>33</v>
      </c>
      <c r="Q1700" s="74">
        <v>2016</v>
      </c>
      <c r="R1700" s="73" t="s">
        <v>135</v>
      </c>
      <c r="S1700" s="72"/>
      <c r="T1700" s="77" t="s">
        <v>34</v>
      </c>
      <c r="U1700" s="76" t="s">
        <v>35</v>
      </c>
      <c r="V1700" s="77" t="s">
        <v>36</v>
      </c>
      <c r="W1700" s="77" t="s">
        <v>36</v>
      </c>
      <c r="X1700" s="77" t="s">
        <v>37</v>
      </c>
      <c r="Y1700" s="78" t="s">
        <v>38</v>
      </c>
      <c r="Z1700" s="72"/>
      <c r="AA1700" s="77">
        <v>400</v>
      </c>
      <c r="AB1700" s="76" t="s">
        <v>50</v>
      </c>
      <c r="AC1700" s="77" t="s">
        <v>36</v>
      </c>
      <c r="AD1700" s="77" t="s">
        <v>36</v>
      </c>
      <c r="AE1700" s="77">
        <v>6</v>
      </c>
      <c r="AF1700" s="78" t="s">
        <v>154</v>
      </c>
      <c r="AG1700" s="72"/>
      <c r="AH1700" s="77" t="s">
        <v>69</v>
      </c>
      <c r="AI1700" s="76" t="s">
        <v>52</v>
      </c>
      <c r="AJ1700" s="76" t="s">
        <v>36</v>
      </c>
      <c r="AK1700" t="str">
        <f>_xlfn.CONCAT(PlayerList[[#This Row],[First Name]]," ",PlayerList[[#This Row],[Surname]])</f>
        <v>Tisha Yige Li</v>
      </c>
      <c r="AM1700" s="71">
        <f>PlayerList[[#This Row],[Code]]*1</f>
        <v>18976</v>
      </c>
      <c r="AN1700" s="71" t="str">
        <f>VLOOKUP(PlayerList[[#This Row],[NZCF ID]],$AP$2:$AQ$3850,2,FALSE)</f>
        <v>M</v>
      </c>
      <c r="AP1700" s="71">
        <v>17787</v>
      </c>
      <c r="AQ1700" s="71" t="s">
        <v>45</v>
      </c>
    </row>
    <row r="1701" spans="13:43" x14ac:dyDescent="0.3">
      <c r="M1701" s="75">
        <v>13203</v>
      </c>
      <c r="N1701" s="72" t="s">
        <v>2093</v>
      </c>
      <c r="O1701" s="72" t="s">
        <v>4352</v>
      </c>
      <c r="P1701" s="73" t="s">
        <v>74</v>
      </c>
      <c r="Q1701" s="74">
        <v>1998</v>
      </c>
      <c r="R1701" s="73" t="s">
        <v>35</v>
      </c>
      <c r="S1701" s="72"/>
      <c r="T1701" s="77">
        <v>1907</v>
      </c>
      <c r="U1701" s="76" t="s">
        <v>35</v>
      </c>
      <c r="V1701" s="77" t="s">
        <v>36</v>
      </c>
      <c r="W1701" s="77" t="s">
        <v>36</v>
      </c>
      <c r="X1701" s="77">
        <v>551</v>
      </c>
      <c r="Y1701" s="78" t="s">
        <v>4200</v>
      </c>
      <c r="Z1701" s="72"/>
      <c r="AA1701" s="77">
        <v>2006</v>
      </c>
      <c r="AB1701" s="76" t="s">
        <v>35</v>
      </c>
      <c r="AC1701" s="77" t="s">
        <v>36</v>
      </c>
      <c r="AD1701" s="77" t="s">
        <v>36</v>
      </c>
      <c r="AE1701" s="77">
        <v>301</v>
      </c>
      <c r="AF1701" s="78" t="s">
        <v>583</v>
      </c>
      <c r="AG1701" s="72"/>
      <c r="AH1701" s="77">
        <v>4303300</v>
      </c>
      <c r="AI1701" s="76" t="s">
        <v>52</v>
      </c>
      <c r="AJ1701" s="76" t="s">
        <v>36</v>
      </c>
      <c r="AK1701" t="str">
        <f>_xlfn.CONCAT(PlayerList[[#This Row],[First Name]]," ",PlayerList[[#This Row],[Surname]])</f>
        <v>Xiang Wei William Li</v>
      </c>
      <c r="AM1701" s="71">
        <f>PlayerList[[#This Row],[Code]]*1</f>
        <v>13203</v>
      </c>
      <c r="AN1701" s="71" t="str">
        <f>VLOOKUP(PlayerList[[#This Row],[NZCF ID]],$AP$2:$AQ$3850,2,FALSE)</f>
        <v>M</v>
      </c>
      <c r="AP1701" s="71">
        <v>18976</v>
      </c>
      <c r="AQ1701" s="71" t="s">
        <v>29</v>
      </c>
    </row>
    <row r="1702" spans="13:43" x14ac:dyDescent="0.3">
      <c r="M1702" s="75">
        <v>20554</v>
      </c>
      <c r="N1702" s="72" t="s">
        <v>2093</v>
      </c>
      <c r="O1702" s="72" t="s">
        <v>2131</v>
      </c>
      <c r="P1702" s="73" t="s">
        <v>74</v>
      </c>
      <c r="Q1702" s="74">
        <v>1984</v>
      </c>
      <c r="R1702" s="73" t="s">
        <v>35</v>
      </c>
      <c r="S1702" s="72"/>
      <c r="T1702" s="77">
        <v>1405</v>
      </c>
      <c r="U1702" s="76" t="s">
        <v>50</v>
      </c>
      <c r="V1702" s="77">
        <v>2</v>
      </c>
      <c r="W1702" s="77">
        <v>4</v>
      </c>
      <c r="X1702" s="77">
        <v>4</v>
      </c>
      <c r="Y1702" s="78" t="s">
        <v>4167</v>
      </c>
      <c r="Z1702" s="72"/>
      <c r="AA1702" s="77">
        <v>650</v>
      </c>
      <c r="AB1702" s="76" t="s">
        <v>35</v>
      </c>
      <c r="AC1702" s="77" t="s">
        <v>36</v>
      </c>
      <c r="AD1702" s="77" t="s">
        <v>36</v>
      </c>
      <c r="AE1702" s="77">
        <v>22</v>
      </c>
      <c r="AF1702" s="78" t="s">
        <v>84</v>
      </c>
      <c r="AG1702" s="72"/>
      <c r="AH1702" s="77">
        <v>4329023</v>
      </c>
      <c r="AI1702" s="76" t="s">
        <v>52</v>
      </c>
      <c r="AJ1702" s="76" t="s">
        <v>36</v>
      </c>
      <c r="AK1702" t="str">
        <f>_xlfn.CONCAT(PlayerList[[#This Row],[First Name]]," ",PlayerList[[#This Row],[Surname]])</f>
        <v>Xiaoliang Li</v>
      </c>
      <c r="AM1702" s="71">
        <f>PlayerList[[#This Row],[Code]]*1</f>
        <v>20554</v>
      </c>
      <c r="AN1702" s="71" t="str">
        <f>VLOOKUP(PlayerList[[#This Row],[NZCF ID]],$AP$2:$AQ$3850,2,FALSE)</f>
        <v>M</v>
      </c>
      <c r="AP1702" s="71">
        <v>13203</v>
      </c>
      <c r="AQ1702" s="71" t="s">
        <v>29</v>
      </c>
    </row>
    <row r="1703" spans="13:43" x14ac:dyDescent="0.3">
      <c r="M1703" s="75">
        <v>22823</v>
      </c>
      <c r="N1703" s="72" t="s">
        <v>2093</v>
      </c>
      <c r="O1703" s="72" t="s">
        <v>4353</v>
      </c>
      <c r="P1703" s="73" t="s">
        <v>354</v>
      </c>
      <c r="Q1703" s="74">
        <v>2013</v>
      </c>
      <c r="R1703" s="73" t="s">
        <v>135</v>
      </c>
      <c r="S1703" s="72"/>
      <c r="T1703" s="77">
        <v>973</v>
      </c>
      <c r="U1703" s="76" t="s">
        <v>50</v>
      </c>
      <c r="V1703" s="77">
        <v>1</v>
      </c>
      <c r="W1703" s="77">
        <v>5</v>
      </c>
      <c r="X1703" s="77">
        <v>12</v>
      </c>
      <c r="Y1703" s="78" t="s">
        <v>4167</v>
      </c>
      <c r="Z1703" s="72"/>
      <c r="AA1703" s="77">
        <v>718</v>
      </c>
      <c r="AB1703" s="76" t="s">
        <v>50</v>
      </c>
      <c r="AC1703" s="77">
        <v>2</v>
      </c>
      <c r="AD1703" s="77">
        <v>11</v>
      </c>
      <c r="AE1703" s="77">
        <v>11</v>
      </c>
      <c r="AF1703" s="78" t="s">
        <v>4167</v>
      </c>
      <c r="AG1703" s="72"/>
      <c r="AH1703" s="77">
        <v>4332598</v>
      </c>
      <c r="AI1703" s="76" t="s">
        <v>52</v>
      </c>
      <c r="AJ1703" s="76" t="s">
        <v>36</v>
      </c>
      <c r="AK1703" t="str">
        <f>_xlfn.CONCAT(PlayerList[[#This Row],[First Name]]," ",PlayerList[[#This Row],[Surname]])</f>
        <v>Xiaoren (Owen) Li</v>
      </c>
      <c r="AM1703" s="71">
        <f>PlayerList[[#This Row],[Code]]*1</f>
        <v>22823</v>
      </c>
      <c r="AN1703" s="71" t="str">
        <f>VLOOKUP(PlayerList[[#This Row],[NZCF ID]],$AP$2:$AQ$3850,2,FALSE)</f>
        <v>M</v>
      </c>
      <c r="AP1703" s="71">
        <v>20554</v>
      </c>
      <c r="AQ1703" s="71" t="s">
        <v>29</v>
      </c>
    </row>
    <row r="1704" spans="13:43" x14ac:dyDescent="0.3">
      <c r="M1704" s="75">
        <v>19977</v>
      </c>
      <c r="N1704" s="72" t="s">
        <v>2093</v>
      </c>
      <c r="O1704" s="72" t="s">
        <v>1014</v>
      </c>
      <c r="P1704" s="73" t="s">
        <v>33</v>
      </c>
      <c r="Q1704" s="74">
        <v>2012</v>
      </c>
      <c r="R1704" s="73" t="s">
        <v>135</v>
      </c>
      <c r="S1704" s="72"/>
      <c r="T1704" s="77" t="s">
        <v>34</v>
      </c>
      <c r="U1704" s="76" t="s">
        <v>35</v>
      </c>
      <c r="V1704" s="77" t="s">
        <v>36</v>
      </c>
      <c r="W1704" s="77" t="s">
        <v>36</v>
      </c>
      <c r="X1704" s="77" t="s">
        <v>37</v>
      </c>
      <c r="Y1704" s="78" t="s">
        <v>38</v>
      </c>
      <c r="Z1704" s="72"/>
      <c r="AA1704" s="77">
        <v>487</v>
      </c>
      <c r="AB1704" s="76" t="s">
        <v>50</v>
      </c>
      <c r="AC1704" s="77" t="s">
        <v>36</v>
      </c>
      <c r="AD1704" s="77" t="s">
        <v>36</v>
      </c>
      <c r="AE1704" s="77">
        <v>12</v>
      </c>
      <c r="AF1704" s="78" t="s">
        <v>150</v>
      </c>
      <c r="AG1704" s="72"/>
      <c r="AH1704" s="77" t="s">
        <v>69</v>
      </c>
      <c r="AI1704" s="76" t="s">
        <v>52</v>
      </c>
      <c r="AJ1704" s="76" t="s">
        <v>36</v>
      </c>
      <c r="AK1704" t="str">
        <f>_xlfn.CONCAT(PlayerList[[#This Row],[First Name]]," ",PlayerList[[#This Row],[Surname]])</f>
        <v>Yiyi Li</v>
      </c>
      <c r="AM1704" s="71">
        <f>PlayerList[[#This Row],[Code]]*1</f>
        <v>19977</v>
      </c>
      <c r="AN1704" s="71" t="str">
        <f>VLOOKUP(PlayerList[[#This Row],[NZCF ID]],$AP$2:$AQ$3850,2,FALSE)</f>
        <v>M</v>
      </c>
      <c r="AP1704" s="71">
        <v>22823</v>
      </c>
      <c r="AQ1704" s="71" t="s">
        <v>29</v>
      </c>
    </row>
    <row r="1705" spans="13:43" x14ac:dyDescent="0.3">
      <c r="M1705" s="75">
        <v>18096</v>
      </c>
      <c r="N1705" s="72" t="s">
        <v>2093</v>
      </c>
      <c r="O1705" s="72" t="s">
        <v>2132</v>
      </c>
      <c r="P1705" s="73" t="s">
        <v>74</v>
      </c>
      <c r="Q1705" s="74">
        <v>2009</v>
      </c>
      <c r="R1705" s="73" t="s">
        <v>135</v>
      </c>
      <c r="S1705" s="72"/>
      <c r="T1705" s="77">
        <v>1114</v>
      </c>
      <c r="U1705" s="76" t="s">
        <v>35</v>
      </c>
      <c r="V1705" s="77" t="s">
        <v>36</v>
      </c>
      <c r="W1705" s="77" t="s">
        <v>36</v>
      </c>
      <c r="X1705" s="77">
        <v>33</v>
      </c>
      <c r="Y1705" s="78" t="s">
        <v>281</v>
      </c>
      <c r="Z1705" s="72"/>
      <c r="AA1705" s="77">
        <v>856</v>
      </c>
      <c r="AB1705" s="76" t="s">
        <v>50</v>
      </c>
      <c r="AC1705" s="77" t="s">
        <v>36</v>
      </c>
      <c r="AD1705" s="77" t="s">
        <v>36</v>
      </c>
      <c r="AE1705" s="77">
        <v>5</v>
      </c>
      <c r="AF1705" s="78" t="s">
        <v>154</v>
      </c>
      <c r="AG1705" s="72"/>
      <c r="AH1705" s="77">
        <v>4316959</v>
      </c>
      <c r="AI1705" s="76" t="s">
        <v>52</v>
      </c>
      <c r="AJ1705" s="76" t="s">
        <v>36</v>
      </c>
      <c r="AK1705" t="str">
        <f>_xlfn.CONCAT(PlayerList[[#This Row],[First Name]]," ",PlayerList[[#This Row],[Surname]])</f>
        <v>Yutong Li</v>
      </c>
      <c r="AM1705" s="71">
        <f>PlayerList[[#This Row],[Code]]*1</f>
        <v>18096</v>
      </c>
      <c r="AN1705" s="71" t="str">
        <f>VLOOKUP(PlayerList[[#This Row],[NZCF ID]],$AP$2:$AQ$3850,2,FALSE)</f>
        <v>M</v>
      </c>
      <c r="AP1705" s="71">
        <v>19977</v>
      </c>
      <c r="AQ1705" s="71" t="s">
        <v>29</v>
      </c>
    </row>
    <row r="1706" spans="13:43" x14ac:dyDescent="0.3">
      <c r="M1706" s="75">
        <v>16071</v>
      </c>
      <c r="N1706" s="72" t="s">
        <v>2093</v>
      </c>
      <c r="O1706" s="72" t="s">
        <v>2133</v>
      </c>
      <c r="P1706" s="73" t="s">
        <v>33</v>
      </c>
      <c r="Q1706" s="74">
        <v>2008</v>
      </c>
      <c r="R1706" s="73" t="s">
        <v>135</v>
      </c>
      <c r="S1706" s="72"/>
      <c r="T1706" s="77" t="s">
        <v>34</v>
      </c>
      <c r="U1706" s="76" t="s">
        <v>35</v>
      </c>
      <c r="V1706" s="77" t="s">
        <v>36</v>
      </c>
      <c r="W1706" s="77" t="s">
        <v>36</v>
      </c>
      <c r="X1706" s="77" t="s">
        <v>37</v>
      </c>
      <c r="Y1706" s="78" t="s">
        <v>38</v>
      </c>
      <c r="Z1706" s="72"/>
      <c r="AA1706" s="77">
        <v>1330</v>
      </c>
      <c r="AB1706" s="76" t="s">
        <v>35</v>
      </c>
      <c r="AC1706" s="77" t="s">
        <v>36</v>
      </c>
      <c r="AD1706" s="77" t="s">
        <v>36</v>
      </c>
      <c r="AE1706" s="77">
        <v>48</v>
      </c>
      <c r="AF1706" s="78" t="s">
        <v>154</v>
      </c>
      <c r="AG1706" s="72"/>
      <c r="AH1706" s="77">
        <v>4306139</v>
      </c>
      <c r="AI1706" s="76" t="s">
        <v>52</v>
      </c>
      <c r="AJ1706" s="76" t="s">
        <v>36</v>
      </c>
      <c r="AK1706" t="str">
        <f>_xlfn.CONCAT(PlayerList[[#This Row],[First Name]]," ",PlayerList[[#This Row],[Surname]])</f>
        <v>Zac Li</v>
      </c>
      <c r="AM1706" s="71">
        <f>PlayerList[[#This Row],[Code]]*1</f>
        <v>16071</v>
      </c>
      <c r="AN1706" s="71" t="str">
        <f>VLOOKUP(PlayerList[[#This Row],[NZCF ID]],$AP$2:$AQ$3850,2,FALSE)</f>
        <v>M</v>
      </c>
      <c r="AP1706" s="71">
        <v>18096</v>
      </c>
      <c r="AQ1706" s="71" t="s">
        <v>29</v>
      </c>
    </row>
    <row r="1707" spans="13:43" x14ac:dyDescent="0.3">
      <c r="M1707" s="75">
        <v>18478</v>
      </c>
      <c r="N1707" s="72" t="s">
        <v>2093</v>
      </c>
      <c r="O1707" s="72" t="s">
        <v>2134</v>
      </c>
      <c r="P1707" s="73" t="s">
        <v>33</v>
      </c>
      <c r="Q1707" s="74">
        <v>2011</v>
      </c>
      <c r="R1707" s="73" t="s">
        <v>135</v>
      </c>
      <c r="S1707" s="72"/>
      <c r="T1707" s="77" t="s">
        <v>34</v>
      </c>
      <c r="U1707" s="76" t="s">
        <v>35</v>
      </c>
      <c r="V1707" s="77" t="s">
        <v>36</v>
      </c>
      <c r="W1707" s="77" t="s">
        <v>36</v>
      </c>
      <c r="X1707" s="77" t="s">
        <v>37</v>
      </c>
      <c r="Y1707" s="78" t="s">
        <v>38</v>
      </c>
      <c r="Z1707" s="72"/>
      <c r="AA1707" s="77">
        <v>598</v>
      </c>
      <c r="AB1707" s="76" t="s">
        <v>50</v>
      </c>
      <c r="AC1707" s="77" t="s">
        <v>36</v>
      </c>
      <c r="AD1707" s="77" t="s">
        <v>36</v>
      </c>
      <c r="AE1707" s="77">
        <v>7</v>
      </c>
      <c r="AF1707" s="78" t="s">
        <v>51</v>
      </c>
      <c r="AG1707" s="72"/>
      <c r="AH1707" s="77" t="s">
        <v>69</v>
      </c>
      <c r="AI1707" s="76" t="s">
        <v>52</v>
      </c>
      <c r="AJ1707" s="76" t="s">
        <v>36</v>
      </c>
      <c r="AK1707" t="str">
        <f>_xlfn.CONCAT(PlayerList[[#This Row],[First Name]]," ",PlayerList[[#This Row],[Surname]])</f>
        <v>Zhiqing Li</v>
      </c>
      <c r="AM1707" s="71">
        <f>PlayerList[[#This Row],[Code]]*1</f>
        <v>18478</v>
      </c>
      <c r="AN1707" s="71" t="str">
        <f>VLOOKUP(PlayerList[[#This Row],[NZCF ID]],$AP$2:$AQ$3850,2,FALSE)</f>
        <v>M</v>
      </c>
      <c r="AP1707" s="71">
        <v>16071</v>
      </c>
      <c r="AQ1707" s="71" t="s">
        <v>29</v>
      </c>
    </row>
    <row r="1708" spans="13:43" x14ac:dyDescent="0.3">
      <c r="M1708" s="75">
        <v>18903</v>
      </c>
      <c r="N1708" s="72" t="s">
        <v>2093</v>
      </c>
      <c r="O1708" s="72" t="s">
        <v>2135</v>
      </c>
      <c r="P1708" s="73" t="s">
        <v>258</v>
      </c>
      <c r="Q1708" s="74">
        <v>2014</v>
      </c>
      <c r="R1708" s="73" t="s">
        <v>135</v>
      </c>
      <c r="S1708" s="72"/>
      <c r="T1708" s="77" t="s">
        <v>34</v>
      </c>
      <c r="U1708" s="76" t="s">
        <v>35</v>
      </c>
      <c r="V1708" s="77" t="s">
        <v>36</v>
      </c>
      <c r="W1708" s="77" t="s">
        <v>36</v>
      </c>
      <c r="X1708" s="77" t="s">
        <v>37</v>
      </c>
      <c r="Y1708" s="78" t="s">
        <v>38</v>
      </c>
      <c r="Z1708" s="72"/>
      <c r="AA1708" s="77">
        <v>576</v>
      </c>
      <c r="AB1708" s="76" t="s">
        <v>35</v>
      </c>
      <c r="AC1708" s="77">
        <v>3</v>
      </c>
      <c r="AD1708" s="77">
        <v>14</v>
      </c>
      <c r="AE1708" s="77">
        <v>144</v>
      </c>
      <c r="AF1708" s="78" t="s">
        <v>4167</v>
      </c>
      <c r="AG1708" s="72"/>
      <c r="AH1708" s="77">
        <v>4325060</v>
      </c>
      <c r="AI1708" s="76" t="s">
        <v>52</v>
      </c>
      <c r="AJ1708" s="76" t="s">
        <v>36</v>
      </c>
      <c r="AK1708" t="str">
        <f>_xlfn.CONCAT(PlayerList[[#This Row],[First Name]]," ",PlayerList[[#This Row],[Surname]])</f>
        <v>Zirui (Rick) Li</v>
      </c>
      <c r="AM1708" s="71">
        <f>PlayerList[[#This Row],[Code]]*1</f>
        <v>18903</v>
      </c>
      <c r="AN1708" s="71" t="str">
        <f>VLOOKUP(PlayerList[[#This Row],[NZCF ID]],$AP$2:$AQ$3850,2,FALSE)</f>
        <v>M</v>
      </c>
      <c r="AP1708" s="71">
        <v>18478</v>
      </c>
      <c r="AQ1708" s="71" t="s">
        <v>29</v>
      </c>
    </row>
    <row r="1709" spans="13:43" x14ac:dyDescent="0.3">
      <c r="M1709" s="75">
        <v>18594</v>
      </c>
      <c r="N1709" s="72" t="s">
        <v>2136</v>
      </c>
      <c r="O1709" s="72" t="s">
        <v>2137</v>
      </c>
      <c r="P1709" s="73" t="s">
        <v>33</v>
      </c>
      <c r="Q1709" s="74">
        <v>2012</v>
      </c>
      <c r="R1709" s="73" t="s">
        <v>135</v>
      </c>
      <c r="S1709" s="72"/>
      <c r="T1709" s="77" t="s">
        <v>34</v>
      </c>
      <c r="U1709" s="76" t="s">
        <v>35</v>
      </c>
      <c r="V1709" s="77" t="s">
        <v>36</v>
      </c>
      <c r="W1709" s="77" t="s">
        <v>36</v>
      </c>
      <c r="X1709" s="77" t="s">
        <v>37</v>
      </c>
      <c r="Y1709" s="78" t="s">
        <v>38</v>
      </c>
      <c r="Z1709" s="72"/>
      <c r="AA1709" s="77">
        <v>319</v>
      </c>
      <c r="AB1709" s="76" t="s">
        <v>35</v>
      </c>
      <c r="AC1709" s="77" t="s">
        <v>36</v>
      </c>
      <c r="AD1709" s="77" t="s">
        <v>36</v>
      </c>
      <c r="AE1709" s="77">
        <v>20</v>
      </c>
      <c r="AF1709" s="78" t="s">
        <v>154</v>
      </c>
      <c r="AG1709" s="72"/>
      <c r="AH1709" s="77" t="s">
        <v>69</v>
      </c>
      <c r="AI1709" s="76" t="s">
        <v>52</v>
      </c>
      <c r="AJ1709" s="76" t="s">
        <v>36</v>
      </c>
      <c r="AK1709" t="str">
        <f>_xlfn.CONCAT(PlayerList[[#This Row],[First Name]]," ",PlayerList[[#This Row],[Surname]])</f>
        <v>Isaac An Chi Lia</v>
      </c>
      <c r="AM1709" s="71">
        <f>PlayerList[[#This Row],[Code]]*1</f>
        <v>18594</v>
      </c>
      <c r="AN1709" s="71" t="str">
        <f>VLOOKUP(PlayerList[[#This Row],[NZCF ID]],$AP$2:$AQ$3850,2,FALSE)</f>
        <v>M</v>
      </c>
      <c r="AP1709" s="71">
        <v>18903</v>
      </c>
      <c r="AQ1709" s="71" t="s">
        <v>29</v>
      </c>
    </row>
    <row r="1710" spans="13:43" x14ac:dyDescent="0.3">
      <c r="M1710" s="75">
        <v>17622</v>
      </c>
      <c r="N1710" s="72" t="s">
        <v>2138</v>
      </c>
      <c r="O1710" s="72" t="s">
        <v>2139</v>
      </c>
      <c r="P1710" s="73" t="s">
        <v>74</v>
      </c>
      <c r="Q1710" s="74">
        <v>2014</v>
      </c>
      <c r="R1710" s="73" t="s">
        <v>135</v>
      </c>
      <c r="S1710" s="72"/>
      <c r="T1710" s="77">
        <v>1262</v>
      </c>
      <c r="U1710" s="76" t="s">
        <v>35</v>
      </c>
      <c r="V1710" s="77" t="s">
        <v>36</v>
      </c>
      <c r="W1710" s="77" t="s">
        <v>36</v>
      </c>
      <c r="X1710" s="77">
        <v>23</v>
      </c>
      <c r="Y1710" s="78" t="s">
        <v>825</v>
      </c>
      <c r="Z1710" s="72"/>
      <c r="AA1710" s="77">
        <v>1106</v>
      </c>
      <c r="AB1710" s="76" t="s">
        <v>35</v>
      </c>
      <c r="AC1710" s="77" t="s">
        <v>36</v>
      </c>
      <c r="AD1710" s="77" t="s">
        <v>36</v>
      </c>
      <c r="AE1710" s="77">
        <v>58</v>
      </c>
      <c r="AF1710" s="78" t="s">
        <v>825</v>
      </c>
      <c r="AG1710" s="72"/>
      <c r="AH1710" s="77">
        <v>4315251</v>
      </c>
      <c r="AI1710" s="76" t="s">
        <v>52</v>
      </c>
      <c r="AJ1710" s="76" t="s">
        <v>36</v>
      </c>
      <c r="AK1710" t="str">
        <f>_xlfn.CONCAT(PlayerList[[#This Row],[First Name]]," ",PlayerList[[#This Row],[Surname]])</f>
        <v>Leo Yitao Lian</v>
      </c>
      <c r="AM1710" s="71">
        <f>PlayerList[[#This Row],[Code]]*1</f>
        <v>17622</v>
      </c>
      <c r="AN1710" s="71" t="str">
        <f>VLOOKUP(PlayerList[[#This Row],[NZCF ID]],$AP$2:$AQ$3850,2,FALSE)</f>
        <v>M</v>
      </c>
      <c r="AP1710" s="71">
        <v>18594</v>
      </c>
      <c r="AQ1710" s="71" t="s">
        <v>29</v>
      </c>
    </row>
    <row r="1711" spans="13:43" x14ac:dyDescent="0.3">
      <c r="M1711" s="75">
        <v>19457</v>
      </c>
      <c r="N1711" s="72" t="s">
        <v>2140</v>
      </c>
      <c r="O1711" s="72" t="s">
        <v>2141</v>
      </c>
      <c r="P1711" s="73" t="s">
        <v>335</v>
      </c>
      <c r="Q1711" s="74">
        <v>2015</v>
      </c>
      <c r="R1711" s="73" t="s">
        <v>135</v>
      </c>
      <c r="S1711" s="72"/>
      <c r="T1711" s="77">
        <v>1017</v>
      </c>
      <c r="U1711" s="76" t="s">
        <v>35</v>
      </c>
      <c r="V1711" s="77">
        <v>4</v>
      </c>
      <c r="W1711" s="77">
        <v>18</v>
      </c>
      <c r="X1711" s="77">
        <v>86</v>
      </c>
      <c r="Y1711" s="78" t="s">
        <v>4167</v>
      </c>
      <c r="Z1711" s="72"/>
      <c r="AA1711" s="77">
        <v>955</v>
      </c>
      <c r="AB1711" s="76" t="s">
        <v>35</v>
      </c>
      <c r="AC1711" s="77">
        <v>3</v>
      </c>
      <c r="AD1711" s="77">
        <v>18</v>
      </c>
      <c r="AE1711" s="77">
        <v>188</v>
      </c>
      <c r="AF1711" s="78" t="s">
        <v>4167</v>
      </c>
      <c r="AG1711" s="72"/>
      <c r="AH1711" s="77">
        <v>4325079</v>
      </c>
      <c r="AI1711" s="76" t="s">
        <v>52</v>
      </c>
      <c r="AJ1711" s="76" t="s">
        <v>36</v>
      </c>
      <c r="AK1711" t="str">
        <f>_xlfn.CONCAT(PlayerList[[#This Row],[First Name]]," ",PlayerList[[#This Row],[Surname]])</f>
        <v>David Ye Cheng Liang</v>
      </c>
      <c r="AM1711" s="71">
        <f>PlayerList[[#This Row],[Code]]*1</f>
        <v>19457</v>
      </c>
      <c r="AN1711" s="71" t="str">
        <f>VLOOKUP(PlayerList[[#This Row],[NZCF ID]],$AP$2:$AQ$3850,2,FALSE)</f>
        <v>M</v>
      </c>
      <c r="AP1711" s="71">
        <v>17622</v>
      </c>
      <c r="AQ1711" s="71" t="s">
        <v>29</v>
      </c>
    </row>
    <row r="1712" spans="13:43" x14ac:dyDescent="0.3">
      <c r="M1712" s="75">
        <v>16085</v>
      </c>
      <c r="N1712" s="72" t="s">
        <v>2140</v>
      </c>
      <c r="O1712" s="72" t="s">
        <v>689</v>
      </c>
      <c r="P1712" s="73" t="s">
        <v>74</v>
      </c>
      <c r="Q1712" s="74">
        <v>2005</v>
      </c>
      <c r="R1712" s="73" t="s">
        <v>135</v>
      </c>
      <c r="S1712" s="72"/>
      <c r="T1712" s="77">
        <v>1029</v>
      </c>
      <c r="U1712" s="76" t="s">
        <v>35</v>
      </c>
      <c r="V1712" s="77" t="s">
        <v>36</v>
      </c>
      <c r="W1712" s="77" t="s">
        <v>36</v>
      </c>
      <c r="X1712" s="77">
        <v>82</v>
      </c>
      <c r="Y1712" s="78" t="s">
        <v>235</v>
      </c>
      <c r="Z1712" s="72"/>
      <c r="AA1712" s="77">
        <v>1085</v>
      </c>
      <c r="AB1712" s="76" t="s">
        <v>35</v>
      </c>
      <c r="AC1712" s="77" t="s">
        <v>36</v>
      </c>
      <c r="AD1712" s="77" t="s">
        <v>36</v>
      </c>
      <c r="AE1712" s="77">
        <v>33</v>
      </c>
      <c r="AF1712" s="78" t="s">
        <v>2433</v>
      </c>
      <c r="AG1712" s="72"/>
      <c r="AH1712" s="77" t="s">
        <v>69</v>
      </c>
      <c r="AI1712" s="76" t="s">
        <v>52</v>
      </c>
      <c r="AJ1712" s="76" t="s">
        <v>36</v>
      </c>
      <c r="AK1712" t="str">
        <f>_xlfn.CONCAT(PlayerList[[#This Row],[First Name]]," ",PlayerList[[#This Row],[Surname]])</f>
        <v>Eric Liang</v>
      </c>
      <c r="AM1712" s="71">
        <f>PlayerList[[#This Row],[Code]]*1</f>
        <v>16085</v>
      </c>
      <c r="AN1712" s="71" t="str">
        <f>VLOOKUP(PlayerList[[#This Row],[NZCF ID]],$AP$2:$AQ$3850,2,FALSE)</f>
        <v>M</v>
      </c>
      <c r="AP1712" s="71">
        <v>19457</v>
      </c>
      <c r="AQ1712" s="71" t="s">
        <v>29</v>
      </c>
    </row>
    <row r="1713" spans="13:43" x14ac:dyDescent="0.3">
      <c r="M1713" s="75">
        <v>17464</v>
      </c>
      <c r="N1713" s="72" t="s">
        <v>2140</v>
      </c>
      <c r="O1713" s="72" t="s">
        <v>197</v>
      </c>
      <c r="P1713" s="73" t="s">
        <v>167</v>
      </c>
      <c r="Q1713" s="74">
        <v>2010</v>
      </c>
      <c r="R1713" s="73" t="s">
        <v>135</v>
      </c>
      <c r="S1713" s="72"/>
      <c r="T1713" s="77" t="s">
        <v>34</v>
      </c>
      <c r="U1713" s="76" t="s">
        <v>35</v>
      </c>
      <c r="V1713" s="77" t="s">
        <v>36</v>
      </c>
      <c r="W1713" s="77" t="s">
        <v>36</v>
      </c>
      <c r="X1713" s="77" t="s">
        <v>37</v>
      </c>
      <c r="Y1713" s="78" t="s">
        <v>38</v>
      </c>
      <c r="Z1713" s="72"/>
      <c r="AA1713" s="77">
        <v>620</v>
      </c>
      <c r="AB1713" s="76" t="s">
        <v>50</v>
      </c>
      <c r="AC1713" s="77" t="s">
        <v>36</v>
      </c>
      <c r="AD1713" s="77" t="s">
        <v>36</v>
      </c>
      <c r="AE1713" s="77">
        <v>3</v>
      </c>
      <c r="AF1713" s="78" t="s">
        <v>209</v>
      </c>
      <c r="AG1713" s="72"/>
      <c r="AH1713" s="77" t="s">
        <v>69</v>
      </c>
      <c r="AI1713" s="76" t="s">
        <v>52</v>
      </c>
      <c r="AJ1713" s="76" t="s">
        <v>36</v>
      </c>
      <c r="AK1713" t="str">
        <f>_xlfn.CONCAT(PlayerList[[#This Row],[First Name]]," ",PlayerList[[#This Row],[Surname]])</f>
        <v>Ethan Liang</v>
      </c>
      <c r="AM1713" s="71">
        <f>PlayerList[[#This Row],[Code]]*1</f>
        <v>17464</v>
      </c>
      <c r="AN1713" s="71" t="str">
        <f>VLOOKUP(PlayerList[[#This Row],[NZCF ID]],$AP$2:$AQ$3850,2,FALSE)</f>
        <v>M</v>
      </c>
      <c r="AP1713" s="71">
        <v>16085</v>
      </c>
      <c r="AQ1713" s="71" t="s">
        <v>29</v>
      </c>
    </row>
    <row r="1714" spans="13:43" x14ac:dyDescent="0.3">
      <c r="M1714" s="75">
        <v>21043</v>
      </c>
      <c r="N1714" s="72" t="s">
        <v>2140</v>
      </c>
      <c r="O1714" s="72" t="s">
        <v>2142</v>
      </c>
      <c r="P1714" s="73" t="s">
        <v>33</v>
      </c>
      <c r="Q1714" s="74">
        <v>2014</v>
      </c>
      <c r="R1714" s="73" t="s">
        <v>135</v>
      </c>
      <c r="S1714" s="72"/>
      <c r="T1714" s="77" t="s">
        <v>34</v>
      </c>
      <c r="U1714" s="76" t="s">
        <v>35</v>
      </c>
      <c r="V1714" s="77" t="s">
        <v>36</v>
      </c>
      <c r="W1714" s="77" t="s">
        <v>36</v>
      </c>
      <c r="X1714" s="77" t="s">
        <v>37</v>
      </c>
      <c r="Y1714" s="78" t="s">
        <v>38</v>
      </c>
      <c r="Z1714" s="72"/>
      <c r="AA1714" s="77">
        <v>691</v>
      </c>
      <c r="AB1714" s="76" t="s">
        <v>35</v>
      </c>
      <c r="AC1714" s="77">
        <v>3</v>
      </c>
      <c r="AD1714" s="77">
        <v>17</v>
      </c>
      <c r="AE1714" s="77">
        <v>34</v>
      </c>
      <c r="AF1714" s="78" t="s">
        <v>4167</v>
      </c>
      <c r="AG1714" s="72"/>
      <c r="AH1714" s="77">
        <v>4332873</v>
      </c>
      <c r="AI1714" s="76" t="s">
        <v>52</v>
      </c>
      <c r="AJ1714" s="76" t="s">
        <v>36</v>
      </c>
      <c r="AK1714" t="str">
        <f>_xlfn.CONCAT(PlayerList[[#This Row],[First Name]]," ",PlayerList[[#This Row],[Surname]])</f>
        <v>Hugo Junyu Liang</v>
      </c>
      <c r="AM1714" s="71">
        <f>PlayerList[[#This Row],[Code]]*1</f>
        <v>21043</v>
      </c>
      <c r="AN1714" s="71" t="str">
        <f>VLOOKUP(PlayerList[[#This Row],[NZCF ID]],$AP$2:$AQ$3850,2,FALSE)</f>
        <v>M</v>
      </c>
      <c r="AP1714" s="71">
        <v>17464</v>
      </c>
      <c r="AQ1714" s="71" t="s">
        <v>29</v>
      </c>
    </row>
    <row r="1715" spans="13:43" x14ac:dyDescent="0.3">
      <c r="M1715" s="75">
        <v>20520</v>
      </c>
      <c r="N1715" s="72" t="s">
        <v>2140</v>
      </c>
      <c r="O1715" s="72" t="s">
        <v>1767</v>
      </c>
      <c r="P1715" s="73" t="s">
        <v>33</v>
      </c>
      <c r="Q1715" s="74">
        <v>2015</v>
      </c>
      <c r="R1715" s="73" t="s">
        <v>135</v>
      </c>
      <c r="S1715" s="72"/>
      <c r="T1715" s="77" t="s">
        <v>34</v>
      </c>
      <c r="U1715" s="76" t="s">
        <v>35</v>
      </c>
      <c r="V1715" s="77" t="s">
        <v>36</v>
      </c>
      <c r="W1715" s="77" t="s">
        <v>36</v>
      </c>
      <c r="X1715" s="77" t="s">
        <v>37</v>
      </c>
      <c r="Y1715" s="78" t="s">
        <v>38</v>
      </c>
      <c r="Z1715" s="72"/>
      <c r="AA1715" s="77">
        <v>727</v>
      </c>
      <c r="AB1715" s="76" t="s">
        <v>50</v>
      </c>
      <c r="AC1715" s="77" t="s">
        <v>36</v>
      </c>
      <c r="AD1715" s="77" t="s">
        <v>36</v>
      </c>
      <c r="AE1715" s="77">
        <v>13</v>
      </c>
      <c r="AF1715" s="78" t="s">
        <v>84</v>
      </c>
      <c r="AG1715" s="72"/>
      <c r="AH1715" s="77" t="s">
        <v>69</v>
      </c>
      <c r="AI1715" s="76" t="s">
        <v>52</v>
      </c>
      <c r="AJ1715" s="76" t="s">
        <v>36</v>
      </c>
      <c r="AK1715" t="str">
        <f>_xlfn.CONCAT(PlayerList[[#This Row],[First Name]]," ",PlayerList[[#This Row],[Surname]])</f>
        <v>Jeffrey Liang</v>
      </c>
      <c r="AM1715" s="71">
        <f>PlayerList[[#This Row],[Code]]*1</f>
        <v>20520</v>
      </c>
      <c r="AN1715" s="71" t="str">
        <f>VLOOKUP(PlayerList[[#This Row],[NZCF ID]],$AP$2:$AQ$3850,2,FALSE)</f>
        <v>M</v>
      </c>
      <c r="AP1715" s="71">
        <v>21043</v>
      </c>
      <c r="AQ1715" s="71" t="s">
        <v>29</v>
      </c>
    </row>
    <row r="1716" spans="13:43" x14ac:dyDescent="0.3">
      <c r="M1716" s="75">
        <v>19112</v>
      </c>
      <c r="N1716" s="72" t="s">
        <v>2140</v>
      </c>
      <c r="O1716" s="72" t="s">
        <v>2143</v>
      </c>
      <c r="P1716" s="73" t="s">
        <v>74</v>
      </c>
      <c r="Q1716" s="74">
        <v>2014</v>
      </c>
      <c r="R1716" s="73" t="s">
        <v>135</v>
      </c>
      <c r="S1716" s="72"/>
      <c r="T1716" s="77">
        <v>1035</v>
      </c>
      <c r="U1716" s="76" t="s">
        <v>35</v>
      </c>
      <c r="V1716" s="77" t="s">
        <v>36</v>
      </c>
      <c r="W1716" s="77" t="s">
        <v>36</v>
      </c>
      <c r="X1716" s="77">
        <v>41</v>
      </c>
      <c r="Y1716" s="78" t="s">
        <v>61</v>
      </c>
      <c r="Z1716" s="72"/>
      <c r="AA1716" s="77">
        <v>1092</v>
      </c>
      <c r="AB1716" s="76" t="s">
        <v>35</v>
      </c>
      <c r="AC1716" s="77" t="s">
        <v>36</v>
      </c>
      <c r="AD1716" s="77" t="s">
        <v>36</v>
      </c>
      <c r="AE1716" s="77">
        <v>86</v>
      </c>
      <c r="AF1716" s="78" t="s">
        <v>61</v>
      </c>
      <c r="AG1716" s="72"/>
      <c r="AH1716" s="77">
        <v>4325087</v>
      </c>
      <c r="AI1716" s="76" t="s">
        <v>52</v>
      </c>
      <c r="AJ1716" s="76" t="s">
        <v>36</v>
      </c>
      <c r="AK1716" t="str">
        <f>_xlfn.CONCAT(PlayerList[[#This Row],[First Name]]," ",PlayerList[[#This Row],[Surname]])</f>
        <v>Nancy Liang</v>
      </c>
      <c r="AM1716" s="71">
        <f>PlayerList[[#This Row],[Code]]*1</f>
        <v>19112</v>
      </c>
      <c r="AN1716" s="71" t="str">
        <f>VLOOKUP(PlayerList[[#This Row],[NZCF ID]],$AP$2:$AQ$3850,2,FALSE)</f>
        <v>F</v>
      </c>
      <c r="AP1716" s="71">
        <v>20520</v>
      </c>
      <c r="AQ1716" s="71" t="s">
        <v>29</v>
      </c>
    </row>
    <row r="1717" spans="13:43" x14ac:dyDescent="0.3">
      <c r="M1717" s="75">
        <v>17821</v>
      </c>
      <c r="N1717" s="72" t="s">
        <v>2140</v>
      </c>
      <c r="O1717" s="72" t="s">
        <v>2144</v>
      </c>
      <c r="P1717" s="73" t="s">
        <v>258</v>
      </c>
      <c r="Q1717" s="74">
        <v>2011</v>
      </c>
      <c r="R1717" s="73" t="s">
        <v>135</v>
      </c>
      <c r="S1717" s="72"/>
      <c r="T1717" s="77">
        <v>1284</v>
      </c>
      <c r="U1717" s="76" t="s">
        <v>50</v>
      </c>
      <c r="V1717" s="77" t="s">
        <v>36</v>
      </c>
      <c r="W1717" s="77" t="s">
        <v>36</v>
      </c>
      <c r="X1717" s="77">
        <v>16</v>
      </c>
      <c r="Y1717" s="78" t="s">
        <v>39</v>
      </c>
      <c r="Z1717" s="72"/>
      <c r="AA1717" s="77">
        <v>1060</v>
      </c>
      <c r="AB1717" s="76" t="s">
        <v>35</v>
      </c>
      <c r="AC1717" s="77" t="s">
        <v>36</v>
      </c>
      <c r="AD1717" s="77" t="s">
        <v>36</v>
      </c>
      <c r="AE1717" s="77">
        <v>212</v>
      </c>
      <c r="AF1717" s="78" t="s">
        <v>84</v>
      </c>
      <c r="AG1717" s="72"/>
      <c r="AH1717" s="77">
        <v>4325095</v>
      </c>
      <c r="AI1717" s="76" t="s">
        <v>52</v>
      </c>
      <c r="AJ1717" s="76" t="s">
        <v>36</v>
      </c>
      <c r="AK1717" t="str">
        <f>_xlfn.CONCAT(PlayerList[[#This Row],[First Name]]," ",PlayerList[[#This Row],[Surname]])</f>
        <v>Neo Bohan Liang</v>
      </c>
      <c r="AM1717" s="71">
        <f>PlayerList[[#This Row],[Code]]*1</f>
        <v>17821</v>
      </c>
      <c r="AN1717" s="71" t="str">
        <f>VLOOKUP(PlayerList[[#This Row],[NZCF ID]],$AP$2:$AQ$3850,2,FALSE)</f>
        <v>M</v>
      </c>
      <c r="AP1717" s="71">
        <v>19112</v>
      </c>
      <c r="AQ1717" s="71" t="s">
        <v>45</v>
      </c>
    </row>
    <row r="1718" spans="13:43" x14ac:dyDescent="0.3">
      <c r="M1718" s="75">
        <v>17463</v>
      </c>
      <c r="N1718" s="72" t="s">
        <v>2140</v>
      </c>
      <c r="O1718" s="72" t="s">
        <v>2145</v>
      </c>
      <c r="P1718" s="73" t="s">
        <v>167</v>
      </c>
      <c r="Q1718" s="74">
        <v>2007</v>
      </c>
      <c r="R1718" s="73" t="s">
        <v>135</v>
      </c>
      <c r="S1718" s="72"/>
      <c r="T1718" s="77">
        <v>1521</v>
      </c>
      <c r="U1718" s="76" t="s">
        <v>35</v>
      </c>
      <c r="V1718" s="77" t="s">
        <v>36</v>
      </c>
      <c r="W1718" s="77" t="s">
        <v>36</v>
      </c>
      <c r="X1718" s="77">
        <v>53</v>
      </c>
      <c r="Y1718" s="78" t="s">
        <v>281</v>
      </c>
      <c r="Z1718" s="72"/>
      <c r="AA1718" s="77">
        <v>1477</v>
      </c>
      <c r="AB1718" s="76" t="s">
        <v>35</v>
      </c>
      <c r="AC1718" s="77" t="s">
        <v>36</v>
      </c>
      <c r="AD1718" s="77" t="s">
        <v>36</v>
      </c>
      <c r="AE1718" s="77">
        <v>58</v>
      </c>
      <c r="AF1718" s="78" t="s">
        <v>84</v>
      </c>
      <c r="AG1718" s="72"/>
      <c r="AH1718" s="77">
        <v>4316665</v>
      </c>
      <c r="AI1718" s="76" t="s">
        <v>52</v>
      </c>
      <c r="AJ1718" s="76" t="s">
        <v>36</v>
      </c>
      <c r="AK1718" t="str">
        <f>_xlfn.CONCAT(PlayerList[[#This Row],[First Name]]," ",PlayerList[[#This Row],[Surname]])</f>
        <v>Qixuan Liang</v>
      </c>
      <c r="AM1718" s="71">
        <f>PlayerList[[#This Row],[Code]]*1</f>
        <v>17463</v>
      </c>
      <c r="AN1718" s="71" t="str">
        <f>VLOOKUP(PlayerList[[#This Row],[NZCF ID]],$AP$2:$AQ$3850,2,FALSE)</f>
        <v>M</v>
      </c>
      <c r="AP1718" s="71">
        <v>17821</v>
      </c>
      <c r="AQ1718" s="71" t="s">
        <v>29</v>
      </c>
    </row>
    <row r="1719" spans="13:43" x14ac:dyDescent="0.3">
      <c r="M1719" s="75">
        <v>17435</v>
      </c>
      <c r="N1719" s="72" t="s">
        <v>2140</v>
      </c>
      <c r="O1719" s="72" t="s">
        <v>2146</v>
      </c>
      <c r="P1719" s="73" t="s">
        <v>167</v>
      </c>
      <c r="Q1719" s="74">
        <v>1978</v>
      </c>
      <c r="R1719" s="73" t="s">
        <v>35</v>
      </c>
      <c r="S1719" s="72"/>
      <c r="T1719" s="77">
        <v>1452</v>
      </c>
      <c r="U1719" s="76" t="s">
        <v>35</v>
      </c>
      <c r="V1719" s="77">
        <v>1</v>
      </c>
      <c r="W1719" s="77">
        <v>6</v>
      </c>
      <c r="X1719" s="77">
        <v>194</v>
      </c>
      <c r="Y1719" s="78" t="s">
        <v>4167</v>
      </c>
      <c r="Z1719" s="72"/>
      <c r="AA1719" s="77">
        <v>1197</v>
      </c>
      <c r="AB1719" s="76" t="s">
        <v>35</v>
      </c>
      <c r="AC1719" s="77">
        <v>3</v>
      </c>
      <c r="AD1719" s="77">
        <v>18</v>
      </c>
      <c r="AE1719" s="77">
        <v>85</v>
      </c>
      <c r="AF1719" s="78" t="s">
        <v>4167</v>
      </c>
      <c r="AG1719" s="72"/>
      <c r="AH1719" s="77">
        <v>30924880</v>
      </c>
      <c r="AI1719" s="76" t="s">
        <v>52</v>
      </c>
      <c r="AJ1719" s="76" t="s">
        <v>36</v>
      </c>
      <c r="AK1719" t="str">
        <f>_xlfn.CONCAT(PlayerList[[#This Row],[First Name]]," ",PlayerList[[#This Row],[Surname]])</f>
        <v>Ting Liang</v>
      </c>
      <c r="AM1719" s="71">
        <f>PlayerList[[#This Row],[Code]]*1</f>
        <v>17435</v>
      </c>
      <c r="AN1719" s="71" t="str">
        <f>VLOOKUP(PlayerList[[#This Row],[NZCF ID]],$AP$2:$AQ$3850,2,FALSE)</f>
        <v>F</v>
      </c>
      <c r="AP1719" s="71">
        <v>17463</v>
      </c>
      <c r="AQ1719" s="71" t="s">
        <v>29</v>
      </c>
    </row>
    <row r="1720" spans="13:43" x14ac:dyDescent="0.3">
      <c r="M1720" s="75">
        <v>20066</v>
      </c>
      <c r="N1720" s="72" t="s">
        <v>2140</v>
      </c>
      <c r="O1720" s="72" t="s">
        <v>2147</v>
      </c>
      <c r="P1720" s="73" t="s">
        <v>74</v>
      </c>
      <c r="Q1720" s="74">
        <v>1988</v>
      </c>
      <c r="R1720" s="73" t="s">
        <v>35</v>
      </c>
      <c r="S1720" s="72"/>
      <c r="T1720" s="77">
        <v>1304</v>
      </c>
      <c r="U1720" s="76" t="s">
        <v>35</v>
      </c>
      <c r="V1720" s="77" t="s">
        <v>36</v>
      </c>
      <c r="W1720" s="77" t="s">
        <v>36</v>
      </c>
      <c r="X1720" s="77">
        <v>35</v>
      </c>
      <c r="Y1720" s="78" t="s">
        <v>61</v>
      </c>
      <c r="Z1720" s="72"/>
      <c r="AA1720" s="77">
        <v>935</v>
      </c>
      <c r="AB1720" s="76" t="s">
        <v>35</v>
      </c>
      <c r="AC1720" s="77" t="s">
        <v>36</v>
      </c>
      <c r="AD1720" s="77" t="s">
        <v>36</v>
      </c>
      <c r="AE1720" s="77">
        <v>70</v>
      </c>
      <c r="AF1720" s="78" t="s">
        <v>61</v>
      </c>
      <c r="AG1720" s="72"/>
      <c r="AH1720" s="77">
        <v>4325753</v>
      </c>
      <c r="AI1720" s="76" t="s">
        <v>52</v>
      </c>
      <c r="AJ1720" s="76" t="s">
        <v>36</v>
      </c>
      <c r="AK1720" t="str">
        <f>_xlfn.CONCAT(PlayerList[[#This Row],[First Name]]," ",PlayerList[[#This Row],[Surname]])</f>
        <v>Xibing Liang</v>
      </c>
      <c r="AM1720" s="71">
        <f>PlayerList[[#This Row],[Code]]*1</f>
        <v>20066</v>
      </c>
      <c r="AN1720" s="71" t="str">
        <f>VLOOKUP(PlayerList[[#This Row],[NZCF ID]],$AP$2:$AQ$3850,2,FALSE)</f>
        <v>M</v>
      </c>
      <c r="AP1720" s="71">
        <v>17435</v>
      </c>
      <c r="AQ1720" s="71" t="s">
        <v>45</v>
      </c>
    </row>
    <row r="1721" spans="13:43" x14ac:dyDescent="0.3">
      <c r="M1721" s="75">
        <v>19443</v>
      </c>
      <c r="N1721" s="72" t="s">
        <v>2148</v>
      </c>
      <c r="O1721" s="72" t="s">
        <v>2149</v>
      </c>
      <c r="P1721" s="73" t="s">
        <v>33</v>
      </c>
      <c r="Q1721" s="74">
        <v>2012</v>
      </c>
      <c r="R1721" s="73" t="s">
        <v>135</v>
      </c>
      <c r="S1721" s="72"/>
      <c r="T1721" s="77" t="s">
        <v>34</v>
      </c>
      <c r="U1721" s="76" t="s">
        <v>35</v>
      </c>
      <c r="V1721" s="77" t="s">
        <v>36</v>
      </c>
      <c r="W1721" s="77" t="s">
        <v>36</v>
      </c>
      <c r="X1721" s="77" t="s">
        <v>37</v>
      </c>
      <c r="Y1721" s="78" t="s">
        <v>38</v>
      </c>
      <c r="Z1721" s="72"/>
      <c r="AA1721" s="77">
        <v>967</v>
      </c>
      <c r="AB1721" s="76" t="s">
        <v>50</v>
      </c>
      <c r="AC1721" s="77" t="s">
        <v>36</v>
      </c>
      <c r="AD1721" s="77" t="s">
        <v>36</v>
      </c>
      <c r="AE1721" s="77">
        <v>6</v>
      </c>
      <c r="AF1721" s="78" t="s">
        <v>96</v>
      </c>
      <c r="AG1721" s="72"/>
      <c r="AH1721" s="77" t="s">
        <v>69</v>
      </c>
      <c r="AI1721" s="76" t="s">
        <v>52</v>
      </c>
      <c r="AJ1721" s="76" t="s">
        <v>36</v>
      </c>
      <c r="AK1721" t="str">
        <f>_xlfn.CONCAT(PlayerList[[#This Row],[First Name]]," ",PlayerList[[#This Row],[Surname]])</f>
        <v>Adrian Liao</v>
      </c>
      <c r="AM1721" s="71">
        <f>PlayerList[[#This Row],[Code]]*1</f>
        <v>19443</v>
      </c>
      <c r="AN1721" s="71" t="str">
        <f>VLOOKUP(PlayerList[[#This Row],[NZCF ID]],$AP$2:$AQ$3850,2,FALSE)</f>
        <v>M</v>
      </c>
      <c r="AP1721" s="71">
        <v>20066</v>
      </c>
      <c r="AQ1721" s="71" t="s">
        <v>29</v>
      </c>
    </row>
    <row r="1722" spans="13:43" x14ac:dyDescent="0.3">
      <c r="M1722" s="75">
        <v>20338</v>
      </c>
      <c r="N1722" s="72" t="s">
        <v>2148</v>
      </c>
      <c r="O1722" s="72" t="s">
        <v>2150</v>
      </c>
      <c r="P1722" s="73" t="s">
        <v>33</v>
      </c>
      <c r="Q1722" s="74">
        <v>2015</v>
      </c>
      <c r="R1722" s="73" t="s">
        <v>135</v>
      </c>
      <c r="S1722" s="72"/>
      <c r="T1722" s="77" t="s">
        <v>34</v>
      </c>
      <c r="U1722" s="76" t="s">
        <v>35</v>
      </c>
      <c r="V1722" s="77" t="s">
        <v>36</v>
      </c>
      <c r="W1722" s="77" t="s">
        <v>36</v>
      </c>
      <c r="X1722" s="77" t="s">
        <v>37</v>
      </c>
      <c r="Y1722" s="78" t="s">
        <v>38</v>
      </c>
      <c r="Z1722" s="72"/>
      <c r="AA1722" s="77">
        <v>400</v>
      </c>
      <c r="AB1722" s="76" t="s">
        <v>50</v>
      </c>
      <c r="AC1722" s="77" t="s">
        <v>36</v>
      </c>
      <c r="AD1722" s="77" t="s">
        <v>36</v>
      </c>
      <c r="AE1722" s="77">
        <v>12</v>
      </c>
      <c r="AF1722" s="78" t="s">
        <v>150</v>
      </c>
      <c r="AG1722" s="72"/>
      <c r="AH1722" s="77">
        <v>4328590</v>
      </c>
      <c r="AI1722" s="76" t="s">
        <v>52</v>
      </c>
      <c r="AJ1722" s="76" t="s">
        <v>36</v>
      </c>
      <c r="AK1722" t="str">
        <f>_xlfn.CONCAT(PlayerList[[#This Row],[First Name]]," ",PlayerList[[#This Row],[Surname]])</f>
        <v>Chen Yu Liao</v>
      </c>
      <c r="AM1722" s="71">
        <f>PlayerList[[#This Row],[Code]]*1</f>
        <v>20338</v>
      </c>
      <c r="AN1722" s="71" t="str">
        <f>VLOOKUP(PlayerList[[#This Row],[NZCF ID]],$AP$2:$AQ$3850,2,FALSE)</f>
        <v>M</v>
      </c>
      <c r="AP1722" s="71">
        <v>19443</v>
      </c>
      <c r="AQ1722" s="71" t="s">
        <v>29</v>
      </c>
    </row>
    <row r="1723" spans="13:43" x14ac:dyDescent="0.3">
      <c r="M1723" s="75">
        <v>18849</v>
      </c>
      <c r="N1723" s="72" t="s">
        <v>2148</v>
      </c>
      <c r="O1723" s="72" t="s">
        <v>2151</v>
      </c>
      <c r="P1723" s="73" t="s">
        <v>33</v>
      </c>
      <c r="Q1723" s="74">
        <v>2011</v>
      </c>
      <c r="R1723" s="73" t="s">
        <v>135</v>
      </c>
      <c r="S1723" s="72"/>
      <c r="T1723" s="77" t="s">
        <v>34</v>
      </c>
      <c r="U1723" s="76" t="s">
        <v>35</v>
      </c>
      <c r="V1723" s="77" t="s">
        <v>36</v>
      </c>
      <c r="W1723" s="77" t="s">
        <v>36</v>
      </c>
      <c r="X1723" s="77" t="s">
        <v>37</v>
      </c>
      <c r="Y1723" s="78" t="s">
        <v>38</v>
      </c>
      <c r="Z1723" s="72"/>
      <c r="AA1723" s="77">
        <v>329</v>
      </c>
      <c r="AB1723" s="76" t="s">
        <v>35</v>
      </c>
      <c r="AC1723" s="77" t="s">
        <v>36</v>
      </c>
      <c r="AD1723" s="77" t="s">
        <v>36</v>
      </c>
      <c r="AE1723" s="77">
        <v>41</v>
      </c>
      <c r="AF1723" s="78" t="s">
        <v>96</v>
      </c>
      <c r="AG1723" s="72"/>
      <c r="AH1723" s="77" t="s">
        <v>69</v>
      </c>
      <c r="AI1723" s="76" t="s">
        <v>52</v>
      </c>
      <c r="AJ1723" s="76" t="s">
        <v>36</v>
      </c>
      <c r="AK1723" t="str">
        <f>_xlfn.CONCAT(PlayerList[[#This Row],[First Name]]," ",PlayerList[[#This Row],[Surname]])</f>
        <v>Hanyu (Hilda) Liao</v>
      </c>
      <c r="AM1723" s="71">
        <f>PlayerList[[#This Row],[Code]]*1</f>
        <v>18849</v>
      </c>
      <c r="AN1723" s="71" t="str">
        <f>VLOOKUP(PlayerList[[#This Row],[NZCF ID]],$AP$2:$AQ$3850,2,FALSE)</f>
        <v>F</v>
      </c>
      <c r="AP1723" s="71">
        <v>20338</v>
      </c>
      <c r="AQ1723" s="71" t="s">
        <v>29</v>
      </c>
    </row>
    <row r="1724" spans="13:43" x14ac:dyDescent="0.3">
      <c r="M1724" s="75">
        <v>19001</v>
      </c>
      <c r="N1724" s="72" t="s">
        <v>2148</v>
      </c>
      <c r="O1724" s="72" t="s">
        <v>2152</v>
      </c>
      <c r="P1724" s="73" t="s">
        <v>258</v>
      </c>
      <c r="Q1724" s="74">
        <v>2013</v>
      </c>
      <c r="R1724" s="73" t="s">
        <v>135</v>
      </c>
      <c r="S1724" s="72"/>
      <c r="T1724" s="77" t="s">
        <v>34</v>
      </c>
      <c r="U1724" s="76" t="s">
        <v>35</v>
      </c>
      <c r="V1724" s="77" t="s">
        <v>36</v>
      </c>
      <c r="W1724" s="77" t="s">
        <v>36</v>
      </c>
      <c r="X1724" s="77" t="s">
        <v>37</v>
      </c>
      <c r="Y1724" s="78" t="s">
        <v>38</v>
      </c>
      <c r="Z1724" s="72"/>
      <c r="AA1724" s="77">
        <v>540</v>
      </c>
      <c r="AB1724" s="76" t="s">
        <v>35</v>
      </c>
      <c r="AC1724" s="77">
        <v>3</v>
      </c>
      <c r="AD1724" s="77">
        <v>16</v>
      </c>
      <c r="AE1724" s="77">
        <v>129</v>
      </c>
      <c r="AF1724" s="78" t="s">
        <v>4167</v>
      </c>
      <c r="AG1724" s="72"/>
      <c r="AH1724" s="77">
        <v>4329546</v>
      </c>
      <c r="AI1724" s="76" t="s">
        <v>52</v>
      </c>
      <c r="AJ1724" s="76" t="s">
        <v>36</v>
      </c>
      <c r="AK1724" t="str">
        <f>_xlfn.CONCAT(PlayerList[[#This Row],[First Name]]," ",PlayerList[[#This Row],[Surname]])</f>
        <v>Linye (Allen) Liao</v>
      </c>
      <c r="AM1724" s="71">
        <f>PlayerList[[#This Row],[Code]]*1</f>
        <v>19001</v>
      </c>
      <c r="AN1724" s="71" t="str">
        <f>VLOOKUP(PlayerList[[#This Row],[NZCF ID]],$AP$2:$AQ$3850,2,FALSE)</f>
        <v>M</v>
      </c>
      <c r="AP1724" s="71">
        <v>18849</v>
      </c>
      <c r="AQ1724" s="71" t="s">
        <v>45</v>
      </c>
    </row>
    <row r="1725" spans="13:43" x14ac:dyDescent="0.3">
      <c r="M1725" s="75">
        <v>18528</v>
      </c>
      <c r="N1725" s="72" t="s">
        <v>2148</v>
      </c>
      <c r="O1725" s="72" t="s">
        <v>599</v>
      </c>
      <c r="P1725" s="73" t="s">
        <v>33</v>
      </c>
      <c r="Q1725" s="74">
        <v>2009</v>
      </c>
      <c r="R1725" s="73" t="s">
        <v>135</v>
      </c>
      <c r="S1725" s="72"/>
      <c r="T1725" s="77" t="s">
        <v>34</v>
      </c>
      <c r="U1725" s="76" t="s">
        <v>35</v>
      </c>
      <c r="V1725" s="77" t="s">
        <v>36</v>
      </c>
      <c r="W1725" s="77" t="s">
        <v>36</v>
      </c>
      <c r="X1725" s="77" t="s">
        <v>37</v>
      </c>
      <c r="Y1725" s="78" t="s">
        <v>38</v>
      </c>
      <c r="Z1725" s="72"/>
      <c r="AA1725" s="77">
        <v>668</v>
      </c>
      <c r="AB1725" s="76" t="s">
        <v>50</v>
      </c>
      <c r="AC1725" s="77" t="s">
        <v>36</v>
      </c>
      <c r="AD1725" s="77" t="s">
        <v>36</v>
      </c>
      <c r="AE1725" s="77">
        <v>7</v>
      </c>
      <c r="AF1725" s="78" t="s">
        <v>51</v>
      </c>
      <c r="AG1725" s="72"/>
      <c r="AH1725" s="77" t="s">
        <v>69</v>
      </c>
      <c r="AI1725" s="76" t="s">
        <v>52</v>
      </c>
      <c r="AJ1725" s="76" t="s">
        <v>36</v>
      </c>
      <c r="AK1725" t="str">
        <f>_xlfn.CONCAT(PlayerList[[#This Row],[First Name]]," ",PlayerList[[#This Row],[Surname]])</f>
        <v>Mark Liao</v>
      </c>
      <c r="AM1725" s="71">
        <f>PlayerList[[#This Row],[Code]]*1</f>
        <v>18528</v>
      </c>
      <c r="AN1725" s="71" t="str">
        <f>VLOOKUP(PlayerList[[#This Row],[NZCF ID]],$AP$2:$AQ$3850,2,FALSE)</f>
        <v>M</v>
      </c>
      <c r="AP1725" s="71">
        <v>19001</v>
      </c>
      <c r="AQ1725" s="71" t="s">
        <v>29</v>
      </c>
    </row>
    <row r="1726" spans="13:43" x14ac:dyDescent="0.3">
      <c r="M1726" s="75">
        <v>20583</v>
      </c>
      <c r="N1726" s="72" t="s">
        <v>2148</v>
      </c>
      <c r="O1726" s="72" t="s">
        <v>2153</v>
      </c>
      <c r="P1726" s="73" t="s">
        <v>33</v>
      </c>
      <c r="Q1726" s="74">
        <v>2014</v>
      </c>
      <c r="R1726" s="73" t="s">
        <v>135</v>
      </c>
      <c r="S1726" s="72"/>
      <c r="T1726" s="77" t="s">
        <v>34</v>
      </c>
      <c r="U1726" s="76" t="s">
        <v>35</v>
      </c>
      <c r="V1726" s="77" t="s">
        <v>36</v>
      </c>
      <c r="W1726" s="77" t="s">
        <v>36</v>
      </c>
      <c r="X1726" s="77" t="s">
        <v>37</v>
      </c>
      <c r="Y1726" s="78" t="s">
        <v>38</v>
      </c>
      <c r="Z1726" s="72"/>
      <c r="AA1726" s="77">
        <v>440</v>
      </c>
      <c r="AB1726" s="76" t="s">
        <v>50</v>
      </c>
      <c r="AC1726" s="77" t="s">
        <v>36</v>
      </c>
      <c r="AD1726" s="77" t="s">
        <v>36</v>
      </c>
      <c r="AE1726" s="77">
        <v>6</v>
      </c>
      <c r="AF1726" s="78" t="s">
        <v>61</v>
      </c>
      <c r="AG1726" s="72"/>
      <c r="AH1726" s="77">
        <v>4329600</v>
      </c>
      <c r="AI1726" s="76" t="s">
        <v>52</v>
      </c>
      <c r="AJ1726" s="76" t="s">
        <v>36</v>
      </c>
      <c r="AK1726" t="str">
        <f>_xlfn.CONCAT(PlayerList[[#This Row],[First Name]]," ",PlayerList[[#This Row],[Surname]])</f>
        <v>Oliver Enhao Liao</v>
      </c>
      <c r="AM1726" s="71">
        <f>PlayerList[[#This Row],[Code]]*1</f>
        <v>20583</v>
      </c>
      <c r="AN1726" s="71" t="str">
        <f>VLOOKUP(PlayerList[[#This Row],[NZCF ID]],$AP$2:$AQ$3850,2,FALSE)</f>
        <v>M</v>
      </c>
      <c r="AP1726" s="71">
        <v>18528</v>
      </c>
      <c r="AQ1726" s="71" t="s">
        <v>29</v>
      </c>
    </row>
    <row r="1727" spans="13:43" x14ac:dyDescent="0.3">
      <c r="M1727" s="75">
        <v>18611</v>
      </c>
      <c r="N1727" s="72" t="s">
        <v>2148</v>
      </c>
      <c r="O1727" s="72" t="s">
        <v>2154</v>
      </c>
      <c r="P1727" s="73" t="s">
        <v>33</v>
      </c>
      <c r="Q1727" s="74">
        <v>2016</v>
      </c>
      <c r="R1727" s="73" t="s">
        <v>135</v>
      </c>
      <c r="S1727" s="72"/>
      <c r="T1727" s="77" t="s">
        <v>34</v>
      </c>
      <c r="U1727" s="76" t="s">
        <v>35</v>
      </c>
      <c r="V1727" s="77" t="s">
        <v>36</v>
      </c>
      <c r="W1727" s="77" t="s">
        <v>36</v>
      </c>
      <c r="X1727" s="77" t="s">
        <v>37</v>
      </c>
      <c r="Y1727" s="78" t="s">
        <v>38</v>
      </c>
      <c r="Z1727" s="72"/>
      <c r="AA1727" s="77">
        <v>400</v>
      </c>
      <c r="AB1727" s="76" t="s">
        <v>50</v>
      </c>
      <c r="AC1727" s="77" t="s">
        <v>36</v>
      </c>
      <c r="AD1727" s="77" t="s">
        <v>36</v>
      </c>
      <c r="AE1727" s="77">
        <v>19</v>
      </c>
      <c r="AF1727" s="78" t="s">
        <v>39</v>
      </c>
      <c r="AG1727" s="72"/>
      <c r="AH1727" s="77" t="s">
        <v>69</v>
      </c>
      <c r="AI1727" s="76" t="s">
        <v>52</v>
      </c>
      <c r="AJ1727" s="76" t="s">
        <v>36</v>
      </c>
      <c r="AK1727" t="str">
        <f>_xlfn.CONCAT(PlayerList[[#This Row],[First Name]]," ",PlayerList[[#This Row],[Surname]])</f>
        <v>Xiang-you Liao</v>
      </c>
      <c r="AM1727" s="71">
        <f>PlayerList[[#This Row],[Code]]*1</f>
        <v>18611</v>
      </c>
      <c r="AN1727" s="71" t="str">
        <f>VLOOKUP(PlayerList[[#This Row],[NZCF ID]],$AP$2:$AQ$3850,2,FALSE)</f>
        <v>M</v>
      </c>
      <c r="AP1727" s="71">
        <v>20583</v>
      </c>
      <c r="AQ1727" s="71" t="s">
        <v>29</v>
      </c>
    </row>
    <row r="1728" spans="13:43" x14ac:dyDescent="0.3">
      <c r="M1728" s="75">
        <v>18380</v>
      </c>
      <c r="N1728" s="72" t="s">
        <v>2148</v>
      </c>
      <c r="O1728" s="72" t="s">
        <v>2155</v>
      </c>
      <c r="P1728" s="73" t="s">
        <v>604</v>
      </c>
      <c r="Q1728" s="74">
        <v>2012</v>
      </c>
      <c r="R1728" s="73" t="s">
        <v>135</v>
      </c>
      <c r="S1728" s="72"/>
      <c r="T1728" s="77" t="s">
        <v>34</v>
      </c>
      <c r="U1728" s="76" t="s">
        <v>35</v>
      </c>
      <c r="V1728" s="77" t="s">
        <v>36</v>
      </c>
      <c r="W1728" s="77" t="s">
        <v>36</v>
      </c>
      <c r="X1728" s="77" t="s">
        <v>37</v>
      </c>
      <c r="Y1728" s="78" t="s">
        <v>38</v>
      </c>
      <c r="Z1728" s="72"/>
      <c r="AA1728" s="77">
        <v>891</v>
      </c>
      <c r="AB1728" s="76" t="s">
        <v>35</v>
      </c>
      <c r="AC1728" s="77" t="s">
        <v>36</v>
      </c>
      <c r="AD1728" s="77" t="s">
        <v>36</v>
      </c>
      <c r="AE1728" s="77">
        <v>155</v>
      </c>
      <c r="AF1728" s="78" t="s">
        <v>84</v>
      </c>
      <c r="AG1728" s="72"/>
      <c r="AH1728" s="77">
        <v>4320085</v>
      </c>
      <c r="AI1728" s="76" t="s">
        <v>52</v>
      </c>
      <c r="AJ1728" s="76" t="s">
        <v>36</v>
      </c>
      <c r="AK1728" t="str">
        <f>_xlfn.CONCAT(PlayerList[[#This Row],[First Name]]," ",PlayerList[[#This Row],[Surname]])</f>
        <v>Yu-Chen Liao</v>
      </c>
      <c r="AM1728" s="71">
        <f>PlayerList[[#This Row],[Code]]*1</f>
        <v>18380</v>
      </c>
      <c r="AN1728" s="71" t="str">
        <f>VLOOKUP(PlayerList[[#This Row],[NZCF ID]],$AP$2:$AQ$3850,2,FALSE)</f>
        <v>M</v>
      </c>
      <c r="AP1728" s="71">
        <v>18611</v>
      </c>
      <c r="AQ1728" s="71" t="s">
        <v>29</v>
      </c>
    </row>
    <row r="1729" spans="13:43" x14ac:dyDescent="0.3">
      <c r="M1729" s="75">
        <v>20342</v>
      </c>
      <c r="N1729" s="72" t="s">
        <v>2148</v>
      </c>
      <c r="O1729" s="72" t="s">
        <v>2156</v>
      </c>
      <c r="P1729" s="73" t="s">
        <v>33</v>
      </c>
      <c r="Q1729" s="74">
        <v>2016</v>
      </c>
      <c r="R1729" s="73" t="s">
        <v>135</v>
      </c>
      <c r="S1729" s="72"/>
      <c r="T1729" s="77" t="s">
        <v>34</v>
      </c>
      <c r="U1729" s="76" t="s">
        <v>35</v>
      </c>
      <c r="V1729" s="77" t="s">
        <v>36</v>
      </c>
      <c r="W1729" s="77" t="s">
        <v>36</v>
      </c>
      <c r="X1729" s="77" t="s">
        <v>37</v>
      </c>
      <c r="Y1729" s="78" t="s">
        <v>38</v>
      </c>
      <c r="Z1729" s="72"/>
      <c r="AA1729" s="77">
        <v>400</v>
      </c>
      <c r="AB1729" s="76" t="s">
        <v>50</v>
      </c>
      <c r="AC1729" s="77" t="s">
        <v>36</v>
      </c>
      <c r="AD1729" s="77" t="s">
        <v>36</v>
      </c>
      <c r="AE1729" s="77">
        <v>12</v>
      </c>
      <c r="AF1729" s="78" t="s">
        <v>150</v>
      </c>
      <c r="AG1729" s="72"/>
      <c r="AH1729" s="77">
        <v>4328604</v>
      </c>
      <c r="AI1729" s="76" t="s">
        <v>52</v>
      </c>
      <c r="AJ1729" s="76" t="s">
        <v>36</v>
      </c>
      <c r="AK1729" t="str">
        <f>_xlfn.CONCAT(PlayerList[[#This Row],[First Name]]," ",PlayerList[[#This Row],[Surname]])</f>
        <v>Yue-Xin Liao</v>
      </c>
      <c r="AM1729" s="71">
        <f>PlayerList[[#This Row],[Code]]*1</f>
        <v>20342</v>
      </c>
      <c r="AN1729" s="71" t="str">
        <f>VLOOKUP(PlayerList[[#This Row],[NZCF ID]],$AP$2:$AQ$3850,2,FALSE)</f>
        <v>M</v>
      </c>
      <c r="AP1729" s="71">
        <v>18380</v>
      </c>
      <c r="AQ1729" s="71" t="s">
        <v>29</v>
      </c>
    </row>
    <row r="1730" spans="13:43" x14ac:dyDescent="0.3">
      <c r="M1730" s="75">
        <v>14255</v>
      </c>
      <c r="N1730" s="72" t="s">
        <v>4354</v>
      </c>
      <c r="O1730" s="72" t="s">
        <v>2010</v>
      </c>
      <c r="P1730" s="73" t="s">
        <v>426</v>
      </c>
      <c r="Q1730" s="74">
        <v>1959</v>
      </c>
      <c r="R1730" s="73" t="s">
        <v>119</v>
      </c>
      <c r="S1730" s="72"/>
      <c r="T1730" s="77">
        <v>1010</v>
      </c>
      <c r="U1730" s="76" t="s">
        <v>35</v>
      </c>
      <c r="V1730" s="77">
        <v>1</v>
      </c>
      <c r="W1730" s="77">
        <v>4</v>
      </c>
      <c r="X1730" s="77">
        <v>39</v>
      </c>
      <c r="Y1730" s="78" t="s">
        <v>4167</v>
      </c>
      <c r="Z1730" s="72"/>
      <c r="AA1730" s="77">
        <v>1225</v>
      </c>
      <c r="AB1730" s="76" t="s">
        <v>35</v>
      </c>
      <c r="AC1730" s="77" t="s">
        <v>36</v>
      </c>
      <c r="AD1730" s="77" t="s">
        <v>36</v>
      </c>
      <c r="AE1730" s="77">
        <v>53</v>
      </c>
      <c r="AF1730" s="78" t="s">
        <v>945</v>
      </c>
      <c r="AG1730" s="72"/>
      <c r="AH1730" s="77" t="s">
        <v>69</v>
      </c>
      <c r="AI1730" s="76" t="s">
        <v>52</v>
      </c>
      <c r="AJ1730" s="76" t="s">
        <v>36</v>
      </c>
      <c r="AK1730" t="str">
        <f>_xlfn.CONCAT(PlayerList[[#This Row],[First Name]]," ",PlayerList[[#This Row],[Surname]])</f>
        <v>Iain Liddell</v>
      </c>
      <c r="AM1730" s="71">
        <f>PlayerList[[#This Row],[Code]]*1</f>
        <v>14255</v>
      </c>
      <c r="AN1730" s="71" t="str">
        <f>VLOOKUP(PlayerList[[#This Row],[NZCF ID]],$AP$2:$AQ$3850,2,FALSE)</f>
        <v>M</v>
      </c>
      <c r="AP1730" s="71">
        <v>20342</v>
      </c>
      <c r="AQ1730" s="71" t="s">
        <v>29</v>
      </c>
    </row>
    <row r="1731" spans="13:43" x14ac:dyDescent="0.3">
      <c r="M1731" s="75">
        <v>19969</v>
      </c>
      <c r="N1731" s="72" t="s">
        <v>2157</v>
      </c>
      <c r="O1731" s="72" t="s">
        <v>396</v>
      </c>
      <c r="P1731" s="73" t="s">
        <v>83</v>
      </c>
      <c r="Q1731" s="74">
        <v>2010</v>
      </c>
      <c r="R1731" s="73" t="s">
        <v>135</v>
      </c>
      <c r="S1731" s="72"/>
      <c r="T1731" s="77">
        <v>1563</v>
      </c>
      <c r="U1731" s="76" t="s">
        <v>35</v>
      </c>
      <c r="V1731" s="77">
        <v>2</v>
      </c>
      <c r="W1731" s="77">
        <v>15</v>
      </c>
      <c r="X1731" s="77">
        <v>79</v>
      </c>
      <c r="Y1731" s="78" t="s">
        <v>4167</v>
      </c>
      <c r="Z1731" s="72"/>
      <c r="AA1731" s="77">
        <v>1492</v>
      </c>
      <c r="AB1731" s="76" t="s">
        <v>35</v>
      </c>
      <c r="AC1731" s="77">
        <v>1</v>
      </c>
      <c r="AD1731" s="77">
        <v>6</v>
      </c>
      <c r="AE1731" s="77">
        <v>13</v>
      </c>
      <c r="AF1731" s="78" t="s">
        <v>4167</v>
      </c>
      <c r="AG1731" s="72"/>
      <c r="AH1731" s="77">
        <v>4326385</v>
      </c>
      <c r="AI1731" s="76" t="s">
        <v>52</v>
      </c>
      <c r="AJ1731" s="76" t="s">
        <v>36</v>
      </c>
      <c r="AK1731" t="str">
        <f>_xlfn.CONCAT(PlayerList[[#This Row],[First Name]]," ",PlayerList[[#This Row],[Surname]])</f>
        <v>Joshua Lieser</v>
      </c>
      <c r="AM1731" s="71">
        <f>PlayerList[[#This Row],[Code]]*1</f>
        <v>19969</v>
      </c>
      <c r="AN1731" s="71" t="str">
        <f>VLOOKUP(PlayerList[[#This Row],[NZCF ID]],$AP$2:$AQ$3850,2,FALSE)</f>
        <v>M</v>
      </c>
      <c r="AP1731" s="71">
        <v>14255</v>
      </c>
      <c r="AQ1731" s="71" t="s">
        <v>29</v>
      </c>
    </row>
    <row r="1732" spans="13:43" x14ac:dyDescent="0.3">
      <c r="M1732" s="75">
        <v>17802</v>
      </c>
      <c r="N1732" s="72" t="s">
        <v>2158</v>
      </c>
      <c r="O1732" s="72" t="s">
        <v>197</v>
      </c>
      <c r="P1732" s="73" t="s">
        <v>335</v>
      </c>
      <c r="Q1732" s="74">
        <v>2006</v>
      </c>
      <c r="R1732" s="73" t="s">
        <v>135</v>
      </c>
      <c r="S1732" s="72"/>
      <c r="T1732" s="77">
        <v>1242</v>
      </c>
      <c r="U1732" s="76" t="s">
        <v>50</v>
      </c>
      <c r="V1732" s="77" t="s">
        <v>36</v>
      </c>
      <c r="W1732" s="77" t="s">
        <v>36</v>
      </c>
      <c r="X1732" s="77">
        <v>9</v>
      </c>
      <c r="Y1732" s="78" t="s">
        <v>105</v>
      </c>
      <c r="Z1732" s="72"/>
      <c r="AA1732" s="77">
        <v>1140</v>
      </c>
      <c r="AB1732" s="76" t="s">
        <v>50</v>
      </c>
      <c r="AC1732" s="77" t="s">
        <v>36</v>
      </c>
      <c r="AD1732" s="77" t="s">
        <v>36</v>
      </c>
      <c r="AE1732" s="77">
        <v>6</v>
      </c>
      <c r="AF1732" s="78" t="s">
        <v>105</v>
      </c>
      <c r="AG1732" s="72"/>
      <c r="AH1732" s="77" t="s">
        <v>69</v>
      </c>
      <c r="AI1732" s="76" t="s">
        <v>52</v>
      </c>
      <c r="AJ1732" s="76" t="s">
        <v>36</v>
      </c>
      <c r="AK1732" t="str">
        <f>_xlfn.CONCAT(PlayerList[[#This Row],[First Name]]," ",PlayerList[[#This Row],[Surname]])</f>
        <v>Ethan Lilley</v>
      </c>
      <c r="AM1732" s="71">
        <f>PlayerList[[#This Row],[Code]]*1</f>
        <v>17802</v>
      </c>
      <c r="AN1732" s="71" t="str">
        <f>VLOOKUP(PlayerList[[#This Row],[NZCF ID]],$AP$2:$AQ$3850,2,FALSE)</f>
        <v>M</v>
      </c>
      <c r="AP1732" s="71">
        <v>19969</v>
      </c>
      <c r="AQ1732" s="71" t="s">
        <v>29</v>
      </c>
    </row>
    <row r="1733" spans="13:43" x14ac:dyDescent="0.3">
      <c r="M1733" s="75">
        <v>14827</v>
      </c>
      <c r="N1733" s="72" t="s">
        <v>2159</v>
      </c>
      <c r="O1733" s="72" t="s">
        <v>214</v>
      </c>
      <c r="P1733" s="73" t="s">
        <v>354</v>
      </c>
      <c r="Q1733" s="74">
        <v>1998</v>
      </c>
      <c r="R1733" s="73" t="s">
        <v>35</v>
      </c>
      <c r="S1733" s="72"/>
      <c r="T1733" s="77">
        <v>1324</v>
      </c>
      <c r="U1733" s="76" t="s">
        <v>35</v>
      </c>
      <c r="V1733" s="77" t="s">
        <v>36</v>
      </c>
      <c r="W1733" s="77" t="s">
        <v>36</v>
      </c>
      <c r="X1733" s="77">
        <v>114</v>
      </c>
      <c r="Y1733" s="78" t="s">
        <v>2454</v>
      </c>
      <c r="Z1733" s="72"/>
      <c r="AA1733" s="77">
        <v>1365</v>
      </c>
      <c r="AB1733" s="76" t="s">
        <v>35</v>
      </c>
      <c r="AC1733" s="77" t="s">
        <v>36</v>
      </c>
      <c r="AD1733" s="77" t="s">
        <v>36</v>
      </c>
      <c r="AE1733" s="77">
        <v>65</v>
      </c>
      <c r="AF1733" s="78" t="s">
        <v>2433</v>
      </c>
      <c r="AG1733" s="72"/>
      <c r="AH1733" s="77">
        <v>4308387</v>
      </c>
      <c r="AI1733" s="76" t="s">
        <v>52</v>
      </c>
      <c r="AJ1733" s="76" t="s">
        <v>36</v>
      </c>
      <c r="AK1733" t="str">
        <f>_xlfn.CONCAT(PlayerList[[#This Row],[First Name]]," ",PlayerList[[#This Row],[Surname]])</f>
        <v>Arvin Lim</v>
      </c>
      <c r="AM1733" s="71">
        <f>PlayerList[[#This Row],[Code]]*1</f>
        <v>14827</v>
      </c>
      <c r="AN1733" s="71" t="str">
        <f>VLOOKUP(PlayerList[[#This Row],[NZCF ID]],$AP$2:$AQ$3850,2,FALSE)</f>
        <v>M</v>
      </c>
      <c r="AP1733" s="71">
        <v>17802</v>
      </c>
      <c r="AQ1733" s="71" t="s">
        <v>29</v>
      </c>
    </row>
    <row r="1734" spans="13:43" x14ac:dyDescent="0.3">
      <c r="M1734" s="75">
        <v>11124</v>
      </c>
      <c r="N1734" s="72" t="s">
        <v>2159</v>
      </c>
      <c r="O1734" s="72" t="s">
        <v>2160</v>
      </c>
      <c r="P1734" s="73" t="s">
        <v>354</v>
      </c>
      <c r="Q1734" s="74">
        <v>1961</v>
      </c>
      <c r="R1734" s="73" t="s">
        <v>124</v>
      </c>
      <c r="S1734" s="72"/>
      <c r="T1734" s="77">
        <v>1886</v>
      </c>
      <c r="U1734" s="76" t="s">
        <v>35</v>
      </c>
      <c r="V1734" s="77" t="s">
        <v>36</v>
      </c>
      <c r="W1734" s="77" t="s">
        <v>36</v>
      </c>
      <c r="X1734" s="77">
        <v>661</v>
      </c>
      <c r="Y1734" s="78" t="s">
        <v>173</v>
      </c>
      <c r="Z1734" s="72"/>
      <c r="AA1734" s="77">
        <v>1727</v>
      </c>
      <c r="AB1734" s="76" t="s">
        <v>35</v>
      </c>
      <c r="AC1734" s="77" t="s">
        <v>36</v>
      </c>
      <c r="AD1734" s="77" t="s">
        <v>36</v>
      </c>
      <c r="AE1734" s="77">
        <v>423</v>
      </c>
      <c r="AF1734" s="78" t="s">
        <v>173</v>
      </c>
      <c r="AG1734" s="72"/>
      <c r="AH1734" s="77">
        <v>4300971</v>
      </c>
      <c r="AI1734" s="76" t="s">
        <v>52</v>
      </c>
      <c r="AJ1734" s="76" t="s">
        <v>364</v>
      </c>
      <c r="AK1734" t="str">
        <f>_xlfn.CONCAT(PlayerList[[#This Row],[First Name]]," ",PlayerList[[#This Row],[Surname]])</f>
        <v>Benjamin U Lim</v>
      </c>
      <c r="AM1734" s="71">
        <f>PlayerList[[#This Row],[Code]]*1</f>
        <v>11124</v>
      </c>
      <c r="AN1734" s="71" t="str">
        <f>VLOOKUP(PlayerList[[#This Row],[NZCF ID]],$AP$2:$AQ$3850,2,FALSE)</f>
        <v>M</v>
      </c>
      <c r="AP1734" s="71">
        <v>14827</v>
      </c>
      <c r="AQ1734" s="71" t="s">
        <v>29</v>
      </c>
    </row>
    <row r="1735" spans="13:43" x14ac:dyDescent="0.3">
      <c r="M1735" s="75">
        <v>19207</v>
      </c>
      <c r="N1735" s="72" t="s">
        <v>2159</v>
      </c>
      <c r="O1735" s="72" t="s">
        <v>2161</v>
      </c>
      <c r="P1735" s="73" t="s">
        <v>33</v>
      </c>
      <c r="Q1735" s="74">
        <v>2008</v>
      </c>
      <c r="R1735" s="73" t="s">
        <v>135</v>
      </c>
      <c r="S1735" s="72"/>
      <c r="T1735" s="77" t="s">
        <v>34</v>
      </c>
      <c r="U1735" s="76" t="s">
        <v>35</v>
      </c>
      <c r="V1735" s="77" t="s">
        <v>36</v>
      </c>
      <c r="W1735" s="77" t="s">
        <v>36</v>
      </c>
      <c r="X1735" s="77" t="s">
        <v>37</v>
      </c>
      <c r="Y1735" s="78" t="s">
        <v>38</v>
      </c>
      <c r="Z1735" s="72"/>
      <c r="AA1735" s="77">
        <v>1243</v>
      </c>
      <c r="AB1735" s="76" t="s">
        <v>50</v>
      </c>
      <c r="AC1735" s="77" t="s">
        <v>36</v>
      </c>
      <c r="AD1735" s="77" t="s">
        <v>36</v>
      </c>
      <c r="AE1735" s="77">
        <v>6</v>
      </c>
      <c r="AF1735" s="78" t="s">
        <v>61</v>
      </c>
      <c r="AG1735" s="72"/>
      <c r="AH1735" s="77">
        <v>4322568</v>
      </c>
      <c r="AI1735" s="76" t="s">
        <v>52</v>
      </c>
      <c r="AJ1735" s="76" t="s">
        <v>36</v>
      </c>
      <c r="AK1735" t="str">
        <f>_xlfn.CONCAT(PlayerList[[#This Row],[First Name]]," ",PlayerList[[#This Row],[Surname]])</f>
        <v>Jung Hun Lim</v>
      </c>
      <c r="AM1735" s="71">
        <f>PlayerList[[#This Row],[Code]]*1</f>
        <v>19207</v>
      </c>
      <c r="AN1735" s="71" t="str">
        <f>VLOOKUP(PlayerList[[#This Row],[NZCF ID]],$AP$2:$AQ$3850,2,FALSE)</f>
        <v>M</v>
      </c>
      <c r="AP1735" s="71">
        <v>11124</v>
      </c>
      <c r="AQ1735" s="71" t="s">
        <v>29</v>
      </c>
    </row>
    <row r="1736" spans="13:43" x14ac:dyDescent="0.3">
      <c r="M1736" s="75">
        <v>17401</v>
      </c>
      <c r="N1736" s="72" t="s">
        <v>2159</v>
      </c>
      <c r="O1736" s="72" t="s">
        <v>1473</v>
      </c>
      <c r="P1736" s="73" t="s">
        <v>161</v>
      </c>
      <c r="Q1736" s="74">
        <v>1988</v>
      </c>
      <c r="R1736" s="73" t="s">
        <v>35</v>
      </c>
      <c r="S1736" s="72"/>
      <c r="T1736" s="77">
        <v>1641</v>
      </c>
      <c r="U1736" s="76" t="s">
        <v>35</v>
      </c>
      <c r="V1736" s="77" t="s">
        <v>36</v>
      </c>
      <c r="W1736" s="77" t="s">
        <v>36</v>
      </c>
      <c r="X1736" s="77">
        <v>30</v>
      </c>
      <c r="Y1736" s="78" t="s">
        <v>75</v>
      </c>
      <c r="Z1736" s="72"/>
      <c r="AA1736" s="77">
        <v>1515</v>
      </c>
      <c r="AB1736" s="76" t="s">
        <v>35</v>
      </c>
      <c r="AC1736" s="77" t="s">
        <v>36</v>
      </c>
      <c r="AD1736" s="77" t="s">
        <v>36</v>
      </c>
      <c r="AE1736" s="77">
        <v>32</v>
      </c>
      <c r="AF1736" s="78" t="s">
        <v>169</v>
      </c>
      <c r="AG1736" s="72"/>
      <c r="AH1736" s="77">
        <v>4313372</v>
      </c>
      <c r="AI1736" s="76" t="s">
        <v>52</v>
      </c>
      <c r="AJ1736" s="76" t="s">
        <v>36</v>
      </c>
      <c r="AK1736" t="str">
        <f>_xlfn.CONCAT(PlayerList[[#This Row],[First Name]]," ",PlayerList[[#This Row],[Surname]])</f>
        <v>Louis Lim</v>
      </c>
      <c r="AM1736" s="71">
        <f>PlayerList[[#This Row],[Code]]*1</f>
        <v>17401</v>
      </c>
      <c r="AN1736" s="71" t="str">
        <f>VLOOKUP(PlayerList[[#This Row],[NZCF ID]],$AP$2:$AQ$3850,2,FALSE)</f>
        <v>M</v>
      </c>
      <c r="AP1736" s="71">
        <v>19207</v>
      </c>
      <c r="AQ1736" s="71" t="s">
        <v>29</v>
      </c>
    </row>
    <row r="1737" spans="13:43" x14ac:dyDescent="0.3">
      <c r="M1737" s="75">
        <v>22782</v>
      </c>
      <c r="N1737" s="72" t="s">
        <v>2159</v>
      </c>
      <c r="O1737" s="72" t="s">
        <v>120</v>
      </c>
      <c r="P1737" s="73" t="s">
        <v>33</v>
      </c>
      <c r="Q1737" s="74">
        <v>2012</v>
      </c>
      <c r="R1737" s="73" t="s">
        <v>135</v>
      </c>
      <c r="S1737" s="72"/>
      <c r="T1737" s="77" t="s">
        <v>34</v>
      </c>
      <c r="U1737" s="76" t="s">
        <v>35</v>
      </c>
      <c r="V1737" s="77" t="s">
        <v>36</v>
      </c>
      <c r="W1737" s="77" t="s">
        <v>36</v>
      </c>
      <c r="X1737" s="77" t="s">
        <v>37</v>
      </c>
      <c r="Y1737" s="78" t="s">
        <v>38</v>
      </c>
      <c r="Z1737" s="72"/>
      <c r="AA1737" s="77">
        <v>646</v>
      </c>
      <c r="AB1737" s="76" t="s">
        <v>50</v>
      </c>
      <c r="AC1737" s="77" t="s">
        <v>36</v>
      </c>
      <c r="AD1737" s="77" t="s">
        <v>36</v>
      </c>
      <c r="AE1737" s="77">
        <v>7</v>
      </c>
      <c r="AF1737" s="78" t="s">
        <v>84</v>
      </c>
      <c r="AG1737" s="72"/>
      <c r="AH1737" s="77" t="s">
        <v>69</v>
      </c>
      <c r="AI1737" s="76" t="s">
        <v>52</v>
      </c>
      <c r="AJ1737" s="76" t="s">
        <v>36</v>
      </c>
      <c r="AK1737" t="str">
        <f>_xlfn.CONCAT(PlayerList[[#This Row],[First Name]]," ",PlayerList[[#This Row],[Surname]])</f>
        <v>Ryan Lim</v>
      </c>
      <c r="AM1737" s="71">
        <f>PlayerList[[#This Row],[Code]]*1</f>
        <v>22782</v>
      </c>
      <c r="AN1737" s="71" t="str">
        <f>VLOOKUP(PlayerList[[#This Row],[NZCF ID]],$AP$2:$AQ$3850,2,FALSE)</f>
        <v>M</v>
      </c>
      <c r="AP1737" s="71">
        <v>17401</v>
      </c>
      <c r="AQ1737" s="71" t="s">
        <v>29</v>
      </c>
    </row>
    <row r="1738" spans="13:43" x14ac:dyDescent="0.3">
      <c r="M1738" s="75">
        <v>16917</v>
      </c>
      <c r="N1738" s="72" t="s">
        <v>2162</v>
      </c>
      <c r="O1738" s="72" t="s">
        <v>1052</v>
      </c>
      <c r="P1738" s="73" t="s">
        <v>167</v>
      </c>
      <c r="Q1738" s="74">
        <v>2013</v>
      </c>
      <c r="R1738" s="73" t="s">
        <v>135</v>
      </c>
      <c r="S1738" s="72"/>
      <c r="T1738" s="77" t="s">
        <v>34</v>
      </c>
      <c r="U1738" s="76" t="s">
        <v>35</v>
      </c>
      <c r="V1738" s="77" t="s">
        <v>36</v>
      </c>
      <c r="W1738" s="77" t="s">
        <v>36</v>
      </c>
      <c r="X1738" s="77" t="s">
        <v>37</v>
      </c>
      <c r="Y1738" s="78" t="s">
        <v>38</v>
      </c>
      <c r="Z1738" s="72"/>
      <c r="AA1738" s="77">
        <v>396</v>
      </c>
      <c r="AB1738" s="76" t="s">
        <v>35</v>
      </c>
      <c r="AC1738" s="77" t="s">
        <v>36</v>
      </c>
      <c r="AD1738" s="77" t="s">
        <v>36</v>
      </c>
      <c r="AE1738" s="77">
        <v>33</v>
      </c>
      <c r="AF1738" s="78" t="s">
        <v>281</v>
      </c>
      <c r="AG1738" s="72"/>
      <c r="AH1738" s="77" t="s">
        <v>69</v>
      </c>
      <c r="AI1738" s="76" t="s">
        <v>52</v>
      </c>
      <c r="AJ1738" s="76" t="s">
        <v>36</v>
      </c>
      <c r="AK1738" t="str">
        <f>_xlfn.CONCAT(PlayerList[[#This Row],[First Name]]," ",PlayerList[[#This Row],[Surname]])</f>
        <v>Austin Lin</v>
      </c>
      <c r="AM1738" s="71">
        <f>PlayerList[[#This Row],[Code]]*1</f>
        <v>16917</v>
      </c>
      <c r="AN1738" s="71" t="str">
        <f>VLOOKUP(PlayerList[[#This Row],[NZCF ID]],$AP$2:$AQ$3850,2,FALSE)</f>
        <v>M</v>
      </c>
      <c r="AP1738" s="71">
        <v>22782</v>
      </c>
      <c r="AQ1738" s="71" t="s">
        <v>29</v>
      </c>
    </row>
    <row r="1739" spans="13:43" x14ac:dyDescent="0.3">
      <c r="M1739" s="75">
        <v>18204</v>
      </c>
      <c r="N1739" s="72" t="s">
        <v>2162</v>
      </c>
      <c r="O1739" s="72" t="s">
        <v>2163</v>
      </c>
      <c r="P1739" s="73" t="s">
        <v>74</v>
      </c>
      <c r="Q1739" s="74">
        <v>2015</v>
      </c>
      <c r="R1739" s="73" t="s">
        <v>135</v>
      </c>
      <c r="S1739" s="72"/>
      <c r="T1739" s="77">
        <v>642</v>
      </c>
      <c r="U1739" s="76" t="s">
        <v>35</v>
      </c>
      <c r="V1739" s="77" t="s">
        <v>36</v>
      </c>
      <c r="W1739" s="77" t="s">
        <v>36</v>
      </c>
      <c r="X1739" s="77">
        <v>47</v>
      </c>
      <c r="Y1739" s="78" t="s">
        <v>75</v>
      </c>
      <c r="Z1739" s="72"/>
      <c r="AA1739" s="77">
        <v>816</v>
      </c>
      <c r="AB1739" s="76" t="s">
        <v>35</v>
      </c>
      <c r="AC1739" s="77">
        <v>3</v>
      </c>
      <c r="AD1739" s="77">
        <v>17</v>
      </c>
      <c r="AE1739" s="77">
        <v>76</v>
      </c>
      <c r="AF1739" s="78" t="s">
        <v>4167</v>
      </c>
      <c r="AG1739" s="72"/>
      <c r="AH1739" s="77">
        <v>4319281</v>
      </c>
      <c r="AI1739" s="76" t="s">
        <v>52</v>
      </c>
      <c r="AJ1739" s="76" t="s">
        <v>36</v>
      </c>
      <c r="AK1739" t="str">
        <f>_xlfn.CONCAT(PlayerList[[#This Row],[First Name]]," ",PlayerList[[#This Row],[Surname]])</f>
        <v>Cameron Zi Han Lin</v>
      </c>
      <c r="AM1739" s="71">
        <f>PlayerList[[#This Row],[Code]]*1</f>
        <v>18204</v>
      </c>
      <c r="AN1739" s="71" t="str">
        <f>VLOOKUP(PlayerList[[#This Row],[NZCF ID]],$AP$2:$AQ$3850,2,FALSE)</f>
        <v>M</v>
      </c>
      <c r="AP1739" s="71">
        <v>16917</v>
      </c>
      <c r="AQ1739" s="71" t="s">
        <v>29</v>
      </c>
    </row>
    <row r="1740" spans="13:43" x14ac:dyDescent="0.3">
      <c r="M1740" s="75">
        <v>18441</v>
      </c>
      <c r="N1740" s="72" t="s">
        <v>2162</v>
      </c>
      <c r="O1740" s="72" t="s">
        <v>1074</v>
      </c>
      <c r="P1740" s="73" t="s">
        <v>161</v>
      </c>
      <c r="Q1740" s="74">
        <v>2005</v>
      </c>
      <c r="R1740" s="73" t="s">
        <v>135</v>
      </c>
      <c r="S1740" s="72"/>
      <c r="T1740" s="77">
        <v>1550</v>
      </c>
      <c r="U1740" s="76" t="s">
        <v>50</v>
      </c>
      <c r="V1740" s="77" t="s">
        <v>36</v>
      </c>
      <c r="W1740" s="77" t="s">
        <v>36</v>
      </c>
      <c r="X1740" s="77">
        <v>14</v>
      </c>
      <c r="Y1740" s="78" t="s">
        <v>154</v>
      </c>
      <c r="Z1740" s="72"/>
      <c r="AA1740" s="77">
        <v>1773</v>
      </c>
      <c r="AB1740" s="76" t="s">
        <v>50</v>
      </c>
      <c r="AC1740" s="77" t="s">
        <v>36</v>
      </c>
      <c r="AD1740" s="77" t="s">
        <v>36</v>
      </c>
      <c r="AE1740" s="77">
        <v>6</v>
      </c>
      <c r="AF1740" s="78" t="s">
        <v>173</v>
      </c>
      <c r="AG1740" s="72"/>
      <c r="AH1740" s="77" t="s">
        <v>69</v>
      </c>
      <c r="AI1740" s="76" t="s">
        <v>52</v>
      </c>
      <c r="AJ1740" s="76" t="s">
        <v>36</v>
      </c>
      <c r="AK1740" t="str">
        <f>_xlfn.CONCAT(PlayerList[[#This Row],[First Name]]," ",PlayerList[[#This Row],[Surname]])</f>
        <v>Devin Lin</v>
      </c>
      <c r="AM1740" s="71">
        <f>PlayerList[[#This Row],[Code]]*1</f>
        <v>18441</v>
      </c>
      <c r="AN1740" s="71" t="str">
        <f>VLOOKUP(PlayerList[[#This Row],[NZCF ID]],$AP$2:$AQ$3850,2,FALSE)</f>
        <v>F</v>
      </c>
      <c r="AP1740" s="71">
        <v>18204</v>
      </c>
      <c r="AQ1740" s="71" t="s">
        <v>29</v>
      </c>
    </row>
    <row r="1741" spans="13:43" x14ac:dyDescent="0.3">
      <c r="M1741" s="75">
        <v>18142</v>
      </c>
      <c r="N1741" s="72" t="s">
        <v>2162</v>
      </c>
      <c r="O1741" s="72" t="s">
        <v>2164</v>
      </c>
      <c r="P1741" s="73" t="s">
        <v>74</v>
      </c>
      <c r="Q1741" s="74">
        <v>2013</v>
      </c>
      <c r="R1741" s="73" t="s">
        <v>135</v>
      </c>
      <c r="S1741" s="72"/>
      <c r="T1741" s="77">
        <v>400</v>
      </c>
      <c r="U1741" s="76" t="s">
        <v>50</v>
      </c>
      <c r="V1741" s="77" t="s">
        <v>36</v>
      </c>
      <c r="W1741" s="77" t="s">
        <v>36</v>
      </c>
      <c r="X1741" s="77">
        <v>12</v>
      </c>
      <c r="Y1741" s="78" t="s">
        <v>154</v>
      </c>
      <c r="Z1741" s="72"/>
      <c r="AA1741" s="77">
        <v>587</v>
      </c>
      <c r="AB1741" s="76" t="s">
        <v>35</v>
      </c>
      <c r="AC1741" s="77" t="s">
        <v>36</v>
      </c>
      <c r="AD1741" s="77" t="s">
        <v>36</v>
      </c>
      <c r="AE1741" s="77">
        <v>58</v>
      </c>
      <c r="AF1741" s="78" t="s">
        <v>281</v>
      </c>
      <c r="AG1741" s="72"/>
      <c r="AH1741" s="77">
        <v>4317513</v>
      </c>
      <c r="AI1741" s="76" t="s">
        <v>52</v>
      </c>
      <c r="AJ1741" s="76" t="s">
        <v>36</v>
      </c>
      <c r="AK1741" t="str">
        <f>_xlfn.CONCAT(PlayerList[[#This Row],[First Name]]," ",PlayerList[[#This Row],[Surname]])</f>
        <v>Fiona Lin</v>
      </c>
      <c r="AM1741" s="71">
        <f>PlayerList[[#This Row],[Code]]*1</f>
        <v>18142</v>
      </c>
      <c r="AN1741" s="71" t="str">
        <f>VLOOKUP(PlayerList[[#This Row],[NZCF ID]],$AP$2:$AQ$3850,2,FALSE)</f>
        <v>F</v>
      </c>
      <c r="AP1741" s="71">
        <v>18441</v>
      </c>
      <c r="AQ1741" s="71" t="s">
        <v>45</v>
      </c>
    </row>
    <row r="1742" spans="13:43" x14ac:dyDescent="0.3">
      <c r="M1742" s="75">
        <v>18612</v>
      </c>
      <c r="N1742" s="72" t="s">
        <v>2162</v>
      </c>
      <c r="O1742" s="72" t="s">
        <v>743</v>
      </c>
      <c r="P1742" s="73" t="s">
        <v>33</v>
      </c>
      <c r="Q1742" s="74">
        <v>2015</v>
      </c>
      <c r="R1742" s="73" t="s">
        <v>135</v>
      </c>
      <c r="S1742" s="72"/>
      <c r="T1742" s="77">
        <v>400</v>
      </c>
      <c r="U1742" s="76" t="s">
        <v>50</v>
      </c>
      <c r="V1742" s="77" t="s">
        <v>36</v>
      </c>
      <c r="W1742" s="77" t="s">
        <v>36</v>
      </c>
      <c r="X1742" s="77">
        <v>6</v>
      </c>
      <c r="Y1742" s="78" t="s">
        <v>154</v>
      </c>
      <c r="Z1742" s="72"/>
      <c r="AA1742" s="77">
        <v>400</v>
      </c>
      <c r="AB1742" s="76" t="s">
        <v>50</v>
      </c>
      <c r="AC1742" s="77" t="s">
        <v>36</v>
      </c>
      <c r="AD1742" s="77" t="s">
        <v>36</v>
      </c>
      <c r="AE1742" s="77">
        <v>13</v>
      </c>
      <c r="AF1742" s="78" t="s">
        <v>281</v>
      </c>
      <c r="AG1742" s="72"/>
      <c r="AH1742" s="77">
        <v>4325109</v>
      </c>
      <c r="AI1742" s="76" t="s">
        <v>52</v>
      </c>
      <c r="AJ1742" s="76" t="s">
        <v>36</v>
      </c>
      <c r="AK1742" t="str">
        <f>_xlfn.CONCAT(PlayerList[[#This Row],[First Name]]," ",PlayerList[[#This Row],[Surname]])</f>
        <v>Hannah Lin</v>
      </c>
      <c r="AM1742" s="71">
        <f>PlayerList[[#This Row],[Code]]*1</f>
        <v>18612</v>
      </c>
      <c r="AN1742" s="71" t="str">
        <f>VLOOKUP(PlayerList[[#This Row],[NZCF ID]],$AP$2:$AQ$3850,2,FALSE)</f>
        <v>F</v>
      </c>
      <c r="AP1742" s="71">
        <v>18142</v>
      </c>
      <c r="AQ1742" s="71" t="s">
        <v>45</v>
      </c>
    </row>
    <row r="1743" spans="13:43" x14ac:dyDescent="0.3">
      <c r="M1743" s="75">
        <v>20502</v>
      </c>
      <c r="N1743" s="72" t="s">
        <v>2162</v>
      </c>
      <c r="O1743" s="72" t="s">
        <v>365</v>
      </c>
      <c r="P1743" s="73" t="s">
        <v>33</v>
      </c>
      <c r="Q1743" s="74">
        <v>2013</v>
      </c>
      <c r="R1743" s="73" t="s">
        <v>135</v>
      </c>
      <c r="S1743" s="72"/>
      <c r="T1743" s="77" t="s">
        <v>34</v>
      </c>
      <c r="U1743" s="76" t="s">
        <v>35</v>
      </c>
      <c r="V1743" s="77" t="s">
        <v>36</v>
      </c>
      <c r="W1743" s="77" t="s">
        <v>36</v>
      </c>
      <c r="X1743" s="77" t="s">
        <v>37</v>
      </c>
      <c r="Y1743" s="78" t="s">
        <v>38</v>
      </c>
      <c r="Z1743" s="72"/>
      <c r="AA1743" s="77">
        <v>400</v>
      </c>
      <c r="AB1743" s="76" t="s">
        <v>50</v>
      </c>
      <c r="AC1743" s="77" t="s">
        <v>36</v>
      </c>
      <c r="AD1743" s="77" t="s">
        <v>36</v>
      </c>
      <c r="AE1743" s="77">
        <v>7</v>
      </c>
      <c r="AF1743" s="78" t="s">
        <v>150</v>
      </c>
      <c r="AG1743" s="72"/>
      <c r="AH1743" s="77" t="s">
        <v>69</v>
      </c>
      <c r="AI1743" s="76" t="s">
        <v>52</v>
      </c>
      <c r="AJ1743" s="76" t="s">
        <v>36</v>
      </c>
      <c r="AK1743" t="str">
        <f>_xlfn.CONCAT(PlayerList[[#This Row],[First Name]]," ",PlayerList[[#This Row],[Surname]])</f>
        <v>Jack Lin</v>
      </c>
      <c r="AM1743" s="71">
        <f>PlayerList[[#This Row],[Code]]*1</f>
        <v>20502</v>
      </c>
      <c r="AN1743" s="71" t="str">
        <f>VLOOKUP(PlayerList[[#This Row],[NZCF ID]],$AP$2:$AQ$3850,2,FALSE)</f>
        <v>M</v>
      </c>
      <c r="AP1743" s="71">
        <v>18612</v>
      </c>
      <c r="AQ1743" s="71" t="s">
        <v>45</v>
      </c>
    </row>
    <row r="1744" spans="13:43" x14ac:dyDescent="0.3">
      <c r="M1744" s="75">
        <v>18774</v>
      </c>
      <c r="N1744" s="72" t="s">
        <v>2162</v>
      </c>
      <c r="O1744" s="72" t="s">
        <v>746</v>
      </c>
      <c r="P1744" s="73" t="s">
        <v>167</v>
      </c>
      <c r="Q1744" s="74">
        <v>2015</v>
      </c>
      <c r="R1744" s="73" t="s">
        <v>135</v>
      </c>
      <c r="S1744" s="72"/>
      <c r="T1744" s="77" t="s">
        <v>34</v>
      </c>
      <c r="U1744" s="76" t="s">
        <v>35</v>
      </c>
      <c r="V1744" s="77" t="s">
        <v>36</v>
      </c>
      <c r="W1744" s="77" t="s">
        <v>36</v>
      </c>
      <c r="X1744" s="77" t="s">
        <v>37</v>
      </c>
      <c r="Y1744" s="78" t="s">
        <v>38</v>
      </c>
      <c r="Z1744" s="72"/>
      <c r="AA1744" s="77">
        <v>400</v>
      </c>
      <c r="AB1744" s="76" t="s">
        <v>50</v>
      </c>
      <c r="AC1744" s="77" t="s">
        <v>36</v>
      </c>
      <c r="AD1744" s="77" t="s">
        <v>36</v>
      </c>
      <c r="AE1744" s="77">
        <v>8</v>
      </c>
      <c r="AF1744" s="78" t="s">
        <v>281</v>
      </c>
      <c r="AG1744" s="72"/>
      <c r="AH1744" s="77" t="s">
        <v>69</v>
      </c>
      <c r="AI1744" s="76" t="s">
        <v>52</v>
      </c>
      <c r="AJ1744" s="76" t="s">
        <v>36</v>
      </c>
      <c r="AK1744" t="str">
        <f>_xlfn.CONCAT(PlayerList[[#This Row],[First Name]]," ",PlayerList[[#This Row],[Surname]])</f>
        <v>Jasper Lin</v>
      </c>
      <c r="AM1744" s="71">
        <f>PlayerList[[#This Row],[Code]]*1</f>
        <v>18774</v>
      </c>
      <c r="AN1744" s="71" t="str">
        <f>VLOOKUP(PlayerList[[#This Row],[NZCF ID]],$AP$2:$AQ$3850,2,FALSE)</f>
        <v>M</v>
      </c>
      <c r="AP1744" s="71">
        <v>20502</v>
      </c>
      <c r="AQ1744" s="71" t="s">
        <v>29</v>
      </c>
    </row>
    <row r="1745" spans="13:43" x14ac:dyDescent="0.3">
      <c r="M1745" s="75">
        <v>21057</v>
      </c>
      <c r="N1745" s="72" t="s">
        <v>2162</v>
      </c>
      <c r="O1745" s="72" t="s">
        <v>2165</v>
      </c>
      <c r="P1745" s="73" t="s">
        <v>33</v>
      </c>
      <c r="Q1745" s="74">
        <v>2005</v>
      </c>
      <c r="R1745" s="73" t="s">
        <v>135</v>
      </c>
      <c r="S1745" s="72"/>
      <c r="T1745" s="77" t="s">
        <v>34</v>
      </c>
      <c r="U1745" s="76" t="s">
        <v>35</v>
      </c>
      <c r="V1745" s="77" t="s">
        <v>36</v>
      </c>
      <c r="W1745" s="77" t="s">
        <v>36</v>
      </c>
      <c r="X1745" s="77" t="s">
        <v>37</v>
      </c>
      <c r="Y1745" s="78" t="s">
        <v>38</v>
      </c>
      <c r="Z1745" s="72"/>
      <c r="AA1745" s="77">
        <v>1502</v>
      </c>
      <c r="AB1745" s="76" t="s">
        <v>50</v>
      </c>
      <c r="AC1745" s="77" t="s">
        <v>36</v>
      </c>
      <c r="AD1745" s="77" t="s">
        <v>36</v>
      </c>
      <c r="AE1745" s="77">
        <v>5</v>
      </c>
      <c r="AF1745" s="78" t="s">
        <v>84</v>
      </c>
      <c r="AG1745" s="72"/>
      <c r="AH1745" s="77">
        <v>110104450</v>
      </c>
      <c r="AI1745" s="76" t="s">
        <v>52</v>
      </c>
      <c r="AJ1745" s="76" t="s">
        <v>36</v>
      </c>
      <c r="AK1745" t="str">
        <f>_xlfn.CONCAT(PlayerList[[#This Row],[First Name]]," ",PlayerList[[#This Row],[Surname]])</f>
        <v>Jeffrey Rui Yang Lin</v>
      </c>
      <c r="AM1745" s="71">
        <f>PlayerList[[#This Row],[Code]]*1</f>
        <v>21057</v>
      </c>
      <c r="AN1745" s="71" t="str">
        <f>VLOOKUP(PlayerList[[#This Row],[NZCF ID]],$AP$2:$AQ$3850,2,FALSE)</f>
        <v>M</v>
      </c>
      <c r="AP1745" s="71">
        <v>18774</v>
      </c>
      <c r="AQ1745" s="71" t="s">
        <v>29</v>
      </c>
    </row>
    <row r="1746" spans="13:43" x14ac:dyDescent="0.3">
      <c r="M1746" s="75">
        <v>20657</v>
      </c>
      <c r="N1746" s="72" t="s">
        <v>2162</v>
      </c>
      <c r="O1746" s="72" t="s">
        <v>2114</v>
      </c>
      <c r="P1746" s="73" t="s">
        <v>33</v>
      </c>
      <c r="Q1746" s="74">
        <v>2008</v>
      </c>
      <c r="R1746" s="73" t="s">
        <v>135</v>
      </c>
      <c r="S1746" s="72"/>
      <c r="T1746" s="77" t="s">
        <v>34</v>
      </c>
      <c r="U1746" s="76" t="s">
        <v>35</v>
      </c>
      <c r="V1746" s="77" t="s">
        <v>36</v>
      </c>
      <c r="W1746" s="77" t="s">
        <v>36</v>
      </c>
      <c r="X1746" s="77" t="s">
        <v>37</v>
      </c>
      <c r="Y1746" s="78" t="s">
        <v>38</v>
      </c>
      <c r="Z1746" s="72"/>
      <c r="AA1746" s="77">
        <v>925</v>
      </c>
      <c r="AB1746" s="76" t="s">
        <v>50</v>
      </c>
      <c r="AC1746" s="77" t="s">
        <v>36</v>
      </c>
      <c r="AD1746" s="77" t="s">
        <v>36</v>
      </c>
      <c r="AE1746" s="77">
        <v>5</v>
      </c>
      <c r="AF1746" s="78" t="s">
        <v>61</v>
      </c>
      <c r="AG1746" s="72"/>
      <c r="AH1746" s="77">
        <v>4329970</v>
      </c>
      <c r="AI1746" s="76" t="s">
        <v>52</v>
      </c>
      <c r="AJ1746" s="76" t="s">
        <v>36</v>
      </c>
      <c r="AK1746" t="str">
        <f>_xlfn.CONCAT(PlayerList[[#This Row],[First Name]]," ",PlayerList[[#This Row],[Surname]])</f>
        <v>Jiashu Lin</v>
      </c>
      <c r="AM1746" s="71">
        <f>PlayerList[[#This Row],[Code]]*1</f>
        <v>20657</v>
      </c>
      <c r="AN1746" s="71" t="str">
        <f>VLOOKUP(PlayerList[[#This Row],[NZCF ID]],$AP$2:$AQ$3850,2,FALSE)</f>
        <v>M</v>
      </c>
      <c r="AP1746" s="71">
        <v>21057</v>
      </c>
      <c r="AQ1746" s="71" t="s">
        <v>29</v>
      </c>
    </row>
    <row r="1747" spans="13:43" x14ac:dyDescent="0.3">
      <c r="M1747" s="75">
        <v>19076</v>
      </c>
      <c r="N1747" s="72" t="s">
        <v>2162</v>
      </c>
      <c r="O1747" s="72" t="s">
        <v>2166</v>
      </c>
      <c r="P1747" s="73" t="s">
        <v>33</v>
      </c>
      <c r="Q1747" s="74">
        <v>2013</v>
      </c>
      <c r="R1747" s="73" t="s">
        <v>135</v>
      </c>
      <c r="S1747" s="72"/>
      <c r="T1747" s="77" t="s">
        <v>34</v>
      </c>
      <c r="U1747" s="76" t="s">
        <v>35</v>
      </c>
      <c r="V1747" s="77" t="s">
        <v>36</v>
      </c>
      <c r="W1747" s="77" t="s">
        <v>36</v>
      </c>
      <c r="X1747" s="77" t="s">
        <v>37</v>
      </c>
      <c r="Y1747" s="78" t="s">
        <v>38</v>
      </c>
      <c r="Z1747" s="72"/>
      <c r="AA1747" s="77">
        <v>400</v>
      </c>
      <c r="AB1747" s="76" t="s">
        <v>50</v>
      </c>
      <c r="AC1747" s="77" t="s">
        <v>36</v>
      </c>
      <c r="AD1747" s="77" t="s">
        <v>36</v>
      </c>
      <c r="AE1747" s="77">
        <v>7</v>
      </c>
      <c r="AF1747" s="78" t="s">
        <v>154</v>
      </c>
      <c r="AG1747" s="72"/>
      <c r="AH1747" s="77" t="s">
        <v>69</v>
      </c>
      <c r="AI1747" s="76" t="s">
        <v>52</v>
      </c>
      <c r="AJ1747" s="76" t="s">
        <v>36</v>
      </c>
      <c r="AK1747" t="str">
        <f>_xlfn.CONCAT(PlayerList[[#This Row],[First Name]]," ",PlayerList[[#This Row],[Surname]])</f>
        <v>Kailong Lin</v>
      </c>
      <c r="AM1747" s="71">
        <f>PlayerList[[#This Row],[Code]]*1</f>
        <v>19076</v>
      </c>
      <c r="AN1747" s="71" t="str">
        <f>VLOOKUP(PlayerList[[#This Row],[NZCF ID]],$AP$2:$AQ$3850,2,FALSE)</f>
        <v>M</v>
      </c>
      <c r="AP1747" s="71">
        <v>20657</v>
      </c>
      <c r="AQ1747" s="71" t="s">
        <v>29</v>
      </c>
    </row>
    <row r="1748" spans="13:43" x14ac:dyDescent="0.3">
      <c r="M1748" s="75">
        <v>20337</v>
      </c>
      <c r="N1748" s="72" t="s">
        <v>2162</v>
      </c>
      <c r="O1748" s="72" t="s">
        <v>2167</v>
      </c>
      <c r="P1748" s="73" t="s">
        <v>33</v>
      </c>
      <c r="Q1748" s="74">
        <v>2014</v>
      </c>
      <c r="R1748" s="73" t="s">
        <v>135</v>
      </c>
      <c r="S1748" s="72"/>
      <c r="T1748" s="77" t="s">
        <v>34</v>
      </c>
      <c r="U1748" s="76" t="s">
        <v>35</v>
      </c>
      <c r="V1748" s="77" t="s">
        <v>36</v>
      </c>
      <c r="W1748" s="77" t="s">
        <v>36</v>
      </c>
      <c r="X1748" s="77" t="s">
        <v>37</v>
      </c>
      <c r="Y1748" s="78" t="s">
        <v>38</v>
      </c>
      <c r="Z1748" s="72"/>
      <c r="AA1748" s="77">
        <v>406</v>
      </c>
      <c r="AB1748" s="76" t="s">
        <v>50</v>
      </c>
      <c r="AC1748" s="77" t="s">
        <v>36</v>
      </c>
      <c r="AD1748" s="77" t="s">
        <v>36</v>
      </c>
      <c r="AE1748" s="77">
        <v>12</v>
      </c>
      <c r="AF1748" s="78" t="s">
        <v>150</v>
      </c>
      <c r="AG1748" s="72"/>
      <c r="AH1748" s="77" t="s">
        <v>69</v>
      </c>
      <c r="AI1748" s="76" t="s">
        <v>52</v>
      </c>
      <c r="AJ1748" s="76" t="s">
        <v>36</v>
      </c>
      <c r="AK1748" t="str">
        <f>_xlfn.CONCAT(PlayerList[[#This Row],[First Name]]," ",PlayerList[[#This Row],[Surname]])</f>
        <v>Katie Angel Lin</v>
      </c>
      <c r="AM1748" s="71">
        <f>PlayerList[[#This Row],[Code]]*1</f>
        <v>20337</v>
      </c>
      <c r="AN1748" s="71" t="str">
        <f>VLOOKUP(PlayerList[[#This Row],[NZCF ID]],$AP$2:$AQ$3850,2,FALSE)</f>
        <v>F</v>
      </c>
      <c r="AP1748" s="71">
        <v>19076</v>
      </c>
      <c r="AQ1748" s="71" t="s">
        <v>29</v>
      </c>
    </row>
    <row r="1749" spans="13:43" x14ac:dyDescent="0.3">
      <c r="M1749" s="75">
        <v>18381</v>
      </c>
      <c r="N1749" s="72" t="s">
        <v>2162</v>
      </c>
      <c r="O1749" s="72" t="s">
        <v>2168</v>
      </c>
      <c r="P1749" s="73" t="s">
        <v>258</v>
      </c>
      <c r="Q1749" s="74">
        <v>2015</v>
      </c>
      <c r="R1749" s="73" t="s">
        <v>135</v>
      </c>
      <c r="S1749" s="72"/>
      <c r="T1749" s="77">
        <v>758</v>
      </c>
      <c r="U1749" s="76" t="s">
        <v>35</v>
      </c>
      <c r="V1749" s="77">
        <v>1</v>
      </c>
      <c r="W1749" s="77">
        <v>1</v>
      </c>
      <c r="X1749" s="77">
        <v>80</v>
      </c>
      <c r="Y1749" s="78" t="s">
        <v>4167</v>
      </c>
      <c r="Z1749" s="72"/>
      <c r="AA1749" s="77">
        <v>646</v>
      </c>
      <c r="AB1749" s="76" t="s">
        <v>35</v>
      </c>
      <c r="AC1749" s="77" t="s">
        <v>36</v>
      </c>
      <c r="AD1749" s="77" t="s">
        <v>36</v>
      </c>
      <c r="AE1749" s="77">
        <v>135</v>
      </c>
      <c r="AF1749" s="78" t="s">
        <v>84</v>
      </c>
      <c r="AG1749" s="72"/>
      <c r="AH1749" s="77">
        <v>4325435</v>
      </c>
      <c r="AI1749" s="76" t="s">
        <v>52</v>
      </c>
      <c r="AJ1749" s="76" t="s">
        <v>36</v>
      </c>
      <c r="AK1749" t="str">
        <f>_xlfn.CONCAT(PlayerList[[#This Row],[First Name]]," ",PlayerList[[#This Row],[Surname]])</f>
        <v>Kayley Xinyan Lin</v>
      </c>
      <c r="AM1749" s="71">
        <f>PlayerList[[#This Row],[Code]]*1</f>
        <v>18381</v>
      </c>
      <c r="AN1749" s="71" t="str">
        <f>VLOOKUP(PlayerList[[#This Row],[NZCF ID]],$AP$2:$AQ$3850,2,FALSE)</f>
        <v>F</v>
      </c>
      <c r="AP1749" s="71">
        <v>20337</v>
      </c>
      <c r="AQ1749" s="71" t="s">
        <v>45</v>
      </c>
    </row>
    <row r="1750" spans="13:43" x14ac:dyDescent="0.3">
      <c r="M1750" s="75">
        <v>20336</v>
      </c>
      <c r="N1750" s="72" t="s">
        <v>2162</v>
      </c>
      <c r="O1750" s="72" t="s">
        <v>2169</v>
      </c>
      <c r="P1750" s="73" t="s">
        <v>33</v>
      </c>
      <c r="Q1750" s="74">
        <v>2012</v>
      </c>
      <c r="R1750" s="73" t="s">
        <v>135</v>
      </c>
      <c r="S1750" s="72"/>
      <c r="T1750" s="77" t="s">
        <v>34</v>
      </c>
      <c r="U1750" s="76" t="s">
        <v>35</v>
      </c>
      <c r="V1750" s="77" t="s">
        <v>36</v>
      </c>
      <c r="W1750" s="77" t="s">
        <v>36</v>
      </c>
      <c r="X1750" s="77" t="s">
        <v>37</v>
      </c>
      <c r="Y1750" s="78" t="s">
        <v>38</v>
      </c>
      <c r="Z1750" s="72"/>
      <c r="AA1750" s="77">
        <v>472</v>
      </c>
      <c r="AB1750" s="76" t="s">
        <v>50</v>
      </c>
      <c r="AC1750" s="77" t="s">
        <v>36</v>
      </c>
      <c r="AD1750" s="77" t="s">
        <v>36</v>
      </c>
      <c r="AE1750" s="77">
        <v>12</v>
      </c>
      <c r="AF1750" s="78" t="s">
        <v>150</v>
      </c>
      <c r="AG1750" s="72"/>
      <c r="AH1750" s="77" t="s">
        <v>69</v>
      </c>
      <c r="AI1750" s="76" t="s">
        <v>52</v>
      </c>
      <c r="AJ1750" s="76" t="s">
        <v>36</v>
      </c>
      <c r="AK1750" t="str">
        <f>_xlfn.CONCAT(PlayerList[[#This Row],[First Name]]," ",PlayerList[[#This Row],[Surname]])</f>
        <v>Kenneth Lin</v>
      </c>
      <c r="AM1750" s="71">
        <f>PlayerList[[#This Row],[Code]]*1</f>
        <v>20336</v>
      </c>
      <c r="AN1750" s="71" t="str">
        <f>VLOOKUP(PlayerList[[#This Row],[NZCF ID]],$AP$2:$AQ$3850,2,FALSE)</f>
        <v>M</v>
      </c>
      <c r="AP1750" s="71">
        <v>18381</v>
      </c>
      <c r="AQ1750" s="71" t="s">
        <v>45</v>
      </c>
    </row>
    <row r="1751" spans="13:43" x14ac:dyDescent="0.3">
      <c r="M1751" s="75">
        <v>15931</v>
      </c>
      <c r="N1751" s="72" t="s">
        <v>2162</v>
      </c>
      <c r="O1751" s="72" t="s">
        <v>1748</v>
      </c>
      <c r="P1751" s="73" t="s">
        <v>354</v>
      </c>
      <c r="Q1751" s="74">
        <v>2004</v>
      </c>
      <c r="R1751" s="73" t="s">
        <v>35</v>
      </c>
      <c r="S1751" s="72"/>
      <c r="T1751" s="77">
        <v>1364</v>
      </c>
      <c r="U1751" s="76" t="s">
        <v>35</v>
      </c>
      <c r="V1751" s="77" t="s">
        <v>36</v>
      </c>
      <c r="W1751" s="77" t="s">
        <v>36</v>
      </c>
      <c r="X1751" s="77">
        <v>34</v>
      </c>
      <c r="Y1751" s="78" t="s">
        <v>560</v>
      </c>
      <c r="Z1751" s="72"/>
      <c r="AA1751" s="77">
        <v>1125</v>
      </c>
      <c r="AB1751" s="76" t="s">
        <v>35</v>
      </c>
      <c r="AC1751" s="77" t="s">
        <v>36</v>
      </c>
      <c r="AD1751" s="77" t="s">
        <v>36</v>
      </c>
      <c r="AE1751" s="77">
        <v>52</v>
      </c>
      <c r="AF1751" s="78" t="s">
        <v>560</v>
      </c>
      <c r="AG1751" s="72"/>
      <c r="AH1751" s="77">
        <v>4308824</v>
      </c>
      <c r="AI1751" s="76" t="s">
        <v>52</v>
      </c>
      <c r="AJ1751" s="76" t="s">
        <v>36</v>
      </c>
      <c r="AK1751" t="str">
        <f>_xlfn.CONCAT(PlayerList[[#This Row],[First Name]]," ",PlayerList[[#This Row],[Surname]])</f>
        <v>Kevin Lin</v>
      </c>
      <c r="AM1751" s="71">
        <f>PlayerList[[#This Row],[Code]]*1</f>
        <v>15931</v>
      </c>
      <c r="AN1751" s="71" t="str">
        <f>VLOOKUP(PlayerList[[#This Row],[NZCF ID]],$AP$2:$AQ$3850,2,FALSE)</f>
        <v>M</v>
      </c>
      <c r="AP1751" s="71">
        <v>20336</v>
      </c>
      <c r="AQ1751" s="71" t="s">
        <v>29</v>
      </c>
    </row>
    <row r="1752" spans="13:43" x14ac:dyDescent="0.3">
      <c r="M1752" s="75">
        <v>17856</v>
      </c>
      <c r="N1752" s="72" t="s">
        <v>2162</v>
      </c>
      <c r="O1752" s="72" t="s">
        <v>400</v>
      </c>
      <c r="P1752" s="73" t="s">
        <v>33</v>
      </c>
      <c r="Q1752" s="74">
        <v>2011</v>
      </c>
      <c r="R1752" s="73" t="s">
        <v>135</v>
      </c>
      <c r="S1752" s="72"/>
      <c r="T1752" s="77">
        <v>400</v>
      </c>
      <c r="U1752" s="76" t="s">
        <v>50</v>
      </c>
      <c r="V1752" s="77" t="s">
        <v>36</v>
      </c>
      <c r="W1752" s="77" t="s">
        <v>36</v>
      </c>
      <c r="X1752" s="77">
        <v>5</v>
      </c>
      <c r="Y1752" s="78" t="s">
        <v>105</v>
      </c>
      <c r="Z1752" s="72"/>
      <c r="AA1752" s="77">
        <v>429</v>
      </c>
      <c r="AB1752" s="76" t="s">
        <v>35</v>
      </c>
      <c r="AC1752" s="77" t="s">
        <v>36</v>
      </c>
      <c r="AD1752" s="77" t="s">
        <v>36</v>
      </c>
      <c r="AE1752" s="77">
        <v>25</v>
      </c>
      <c r="AF1752" s="78" t="s">
        <v>68</v>
      </c>
      <c r="AG1752" s="72"/>
      <c r="AH1752" s="77" t="s">
        <v>69</v>
      </c>
      <c r="AI1752" s="76" t="s">
        <v>52</v>
      </c>
      <c r="AJ1752" s="76" t="s">
        <v>36</v>
      </c>
      <c r="AK1752" t="str">
        <f>_xlfn.CONCAT(PlayerList[[#This Row],[First Name]]," ",PlayerList[[#This Row],[Surname]])</f>
        <v>Lucas Lin</v>
      </c>
      <c r="AM1752" s="71">
        <f>PlayerList[[#This Row],[Code]]*1</f>
        <v>17856</v>
      </c>
      <c r="AN1752" s="71" t="str">
        <f>VLOOKUP(PlayerList[[#This Row],[NZCF ID]],$AP$2:$AQ$3850,2,FALSE)</f>
        <v>M</v>
      </c>
      <c r="AP1752" s="71">
        <v>15931</v>
      </c>
      <c r="AQ1752" s="71" t="s">
        <v>29</v>
      </c>
    </row>
    <row r="1753" spans="13:43" x14ac:dyDescent="0.3">
      <c r="M1753" s="75">
        <v>18382</v>
      </c>
      <c r="N1753" s="72" t="s">
        <v>2162</v>
      </c>
      <c r="O1753" s="72" t="s">
        <v>2170</v>
      </c>
      <c r="P1753" s="73" t="s">
        <v>74</v>
      </c>
      <c r="Q1753" s="74">
        <v>2013</v>
      </c>
      <c r="R1753" s="73" t="s">
        <v>135</v>
      </c>
      <c r="S1753" s="72"/>
      <c r="T1753" s="77" t="s">
        <v>34</v>
      </c>
      <c r="U1753" s="76" t="s">
        <v>35</v>
      </c>
      <c r="V1753" s="77" t="s">
        <v>36</v>
      </c>
      <c r="W1753" s="77" t="s">
        <v>36</v>
      </c>
      <c r="X1753" s="77" t="s">
        <v>37</v>
      </c>
      <c r="Y1753" s="78" t="s">
        <v>38</v>
      </c>
      <c r="Z1753" s="72"/>
      <c r="AA1753" s="77">
        <v>907</v>
      </c>
      <c r="AB1753" s="76" t="s">
        <v>35</v>
      </c>
      <c r="AC1753" s="77">
        <v>1</v>
      </c>
      <c r="AD1753" s="77">
        <v>6</v>
      </c>
      <c r="AE1753" s="77">
        <v>44</v>
      </c>
      <c r="AF1753" s="78" t="s">
        <v>4167</v>
      </c>
      <c r="AG1753" s="72"/>
      <c r="AH1753" s="77" t="s">
        <v>69</v>
      </c>
      <c r="AI1753" s="76" t="s">
        <v>52</v>
      </c>
      <c r="AJ1753" s="76" t="s">
        <v>36</v>
      </c>
      <c r="AK1753" t="str">
        <f>_xlfn.CONCAT(PlayerList[[#This Row],[First Name]]," ",PlayerList[[#This Row],[Surname]])</f>
        <v>Lyndon Lin</v>
      </c>
      <c r="AM1753" s="71">
        <f>PlayerList[[#This Row],[Code]]*1</f>
        <v>18382</v>
      </c>
      <c r="AN1753" s="71" t="str">
        <f>VLOOKUP(PlayerList[[#This Row],[NZCF ID]],$AP$2:$AQ$3850,2,FALSE)</f>
        <v>M</v>
      </c>
      <c r="AP1753" s="71">
        <v>17856</v>
      </c>
      <c r="AQ1753" s="71" t="s">
        <v>29</v>
      </c>
    </row>
    <row r="1754" spans="13:43" x14ac:dyDescent="0.3">
      <c r="M1754" s="75">
        <v>22822</v>
      </c>
      <c r="N1754" s="72" t="s">
        <v>2162</v>
      </c>
      <c r="O1754" s="72" t="s">
        <v>2171</v>
      </c>
      <c r="P1754" s="73" t="s">
        <v>354</v>
      </c>
      <c r="Q1754" s="74">
        <v>2012</v>
      </c>
      <c r="R1754" s="73" t="s">
        <v>135</v>
      </c>
      <c r="S1754" s="72"/>
      <c r="T1754" s="77">
        <v>1370</v>
      </c>
      <c r="U1754" s="76" t="s">
        <v>50</v>
      </c>
      <c r="V1754" s="77">
        <v>1</v>
      </c>
      <c r="W1754" s="77">
        <v>7</v>
      </c>
      <c r="X1754" s="77">
        <v>13</v>
      </c>
      <c r="Y1754" s="78" t="s">
        <v>4167</v>
      </c>
      <c r="Z1754" s="72"/>
      <c r="AA1754" s="77">
        <v>1187</v>
      </c>
      <c r="AB1754" s="76" t="s">
        <v>50</v>
      </c>
      <c r="AC1754" s="77">
        <v>1</v>
      </c>
      <c r="AD1754" s="77">
        <v>6</v>
      </c>
      <c r="AE1754" s="77">
        <v>14</v>
      </c>
      <c r="AF1754" s="78" t="s">
        <v>4167</v>
      </c>
      <c r="AG1754" s="72"/>
      <c r="AH1754" s="77" t="s">
        <v>69</v>
      </c>
      <c r="AI1754" s="76" t="s">
        <v>52</v>
      </c>
      <c r="AJ1754" s="76" t="s">
        <v>36</v>
      </c>
      <c r="AK1754" t="str">
        <f>_xlfn.CONCAT(PlayerList[[#This Row],[First Name]]," ",PlayerList[[#This Row],[Surname]])</f>
        <v>Mascot Lin</v>
      </c>
      <c r="AM1754" s="71">
        <f>PlayerList[[#This Row],[Code]]*1</f>
        <v>22822</v>
      </c>
      <c r="AN1754" s="71" t="str">
        <f>VLOOKUP(PlayerList[[#This Row],[NZCF ID]],$AP$2:$AQ$3850,2,FALSE)</f>
        <v>M</v>
      </c>
      <c r="AP1754" s="71">
        <v>18382</v>
      </c>
      <c r="AQ1754" s="71" t="s">
        <v>29</v>
      </c>
    </row>
    <row r="1755" spans="13:43" x14ac:dyDescent="0.3">
      <c r="M1755" s="75">
        <v>16823</v>
      </c>
      <c r="N1755" s="72" t="s">
        <v>2162</v>
      </c>
      <c r="O1755" s="72" t="s">
        <v>141</v>
      </c>
      <c r="P1755" s="73" t="s">
        <v>442</v>
      </c>
      <c r="Q1755" s="74">
        <v>2004</v>
      </c>
      <c r="R1755" s="73" t="s">
        <v>35</v>
      </c>
      <c r="S1755" s="72"/>
      <c r="T1755" s="77">
        <v>1742</v>
      </c>
      <c r="U1755" s="76" t="s">
        <v>35</v>
      </c>
      <c r="V1755" s="77">
        <v>1</v>
      </c>
      <c r="W1755" s="77">
        <v>6</v>
      </c>
      <c r="X1755" s="77">
        <v>25</v>
      </c>
      <c r="Y1755" s="78" t="s">
        <v>4167</v>
      </c>
      <c r="Z1755" s="72"/>
      <c r="AA1755" s="77">
        <v>1567</v>
      </c>
      <c r="AB1755" s="76" t="s">
        <v>50</v>
      </c>
      <c r="AC1755" s="77" t="s">
        <v>36</v>
      </c>
      <c r="AD1755" s="77" t="s">
        <v>36</v>
      </c>
      <c r="AE1755" s="77">
        <v>16</v>
      </c>
      <c r="AF1755" s="78" t="s">
        <v>61</v>
      </c>
      <c r="AG1755" s="72"/>
      <c r="AH1755" s="77">
        <v>4310160</v>
      </c>
      <c r="AI1755" s="76" t="s">
        <v>52</v>
      </c>
      <c r="AJ1755" s="76" t="s">
        <v>36</v>
      </c>
      <c r="AK1755" t="str">
        <f>_xlfn.CONCAT(PlayerList[[#This Row],[First Name]]," ",PlayerList[[#This Row],[Surname]])</f>
        <v>Michael Lin</v>
      </c>
      <c r="AM1755" s="71">
        <f>PlayerList[[#This Row],[Code]]*1</f>
        <v>16823</v>
      </c>
      <c r="AN1755" s="71" t="str">
        <f>VLOOKUP(PlayerList[[#This Row],[NZCF ID]],$AP$2:$AQ$3850,2,FALSE)</f>
        <v>M</v>
      </c>
      <c r="AP1755" s="71">
        <v>22822</v>
      </c>
      <c r="AQ1755" s="71" t="s">
        <v>29</v>
      </c>
    </row>
    <row r="1756" spans="13:43" x14ac:dyDescent="0.3">
      <c r="M1756" s="75">
        <v>16794</v>
      </c>
      <c r="N1756" s="72" t="s">
        <v>2162</v>
      </c>
      <c r="O1756" s="72" t="s">
        <v>1224</v>
      </c>
      <c r="P1756" s="73" t="s">
        <v>167</v>
      </c>
      <c r="Q1756" s="74">
        <v>2010</v>
      </c>
      <c r="R1756" s="73" t="s">
        <v>135</v>
      </c>
      <c r="S1756" s="72"/>
      <c r="T1756" s="77" t="s">
        <v>34</v>
      </c>
      <c r="U1756" s="76" t="s">
        <v>35</v>
      </c>
      <c r="V1756" s="77" t="s">
        <v>36</v>
      </c>
      <c r="W1756" s="77" t="s">
        <v>36</v>
      </c>
      <c r="X1756" s="77" t="s">
        <v>37</v>
      </c>
      <c r="Y1756" s="78" t="s">
        <v>38</v>
      </c>
      <c r="Z1756" s="72"/>
      <c r="AA1756" s="77">
        <v>746</v>
      </c>
      <c r="AB1756" s="76" t="s">
        <v>35</v>
      </c>
      <c r="AC1756" s="77" t="s">
        <v>36</v>
      </c>
      <c r="AD1756" s="77" t="s">
        <v>36</v>
      </c>
      <c r="AE1756" s="77">
        <v>35</v>
      </c>
      <c r="AF1756" s="78" t="s">
        <v>281</v>
      </c>
      <c r="AG1756" s="72"/>
      <c r="AH1756" s="77">
        <v>4318676</v>
      </c>
      <c r="AI1756" s="76" t="s">
        <v>52</v>
      </c>
      <c r="AJ1756" s="76" t="s">
        <v>36</v>
      </c>
      <c r="AK1756" t="str">
        <f>_xlfn.CONCAT(PlayerList[[#This Row],[First Name]]," ",PlayerList[[#This Row],[Surname]])</f>
        <v>Owen Lin</v>
      </c>
      <c r="AM1756" s="71">
        <f>PlayerList[[#This Row],[Code]]*1</f>
        <v>16794</v>
      </c>
      <c r="AN1756" s="71" t="str">
        <f>VLOOKUP(PlayerList[[#This Row],[NZCF ID]],$AP$2:$AQ$3850,2,FALSE)</f>
        <v>M</v>
      </c>
      <c r="AP1756" s="71">
        <v>16823</v>
      </c>
      <c r="AQ1756" s="71" t="s">
        <v>29</v>
      </c>
    </row>
    <row r="1757" spans="13:43" x14ac:dyDescent="0.3">
      <c r="M1757" s="75">
        <v>16610</v>
      </c>
      <c r="N1757" s="72" t="s">
        <v>2162</v>
      </c>
      <c r="O1757" s="72" t="s">
        <v>970</v>
      </c>
      <c r="P1757" s="73" t="s">
        <v>354</v>
      </c>
      <c r="Q1757" s="74">
        <v>2007</v>
      </c>
      <c r="R1757" s="73" t="s">
        <v>135</v>
      </c>
      <c r="S1757" s="72"/>
      <c r="T1757" s="77">
        <v>841</v>
      </c>
      <c r="U1757" s="76" t="s">
        <v>50</v>
      </c>
      <c r="V1757" s="77" t="s">
        <v>36</v>
      </c>
      <c r="W1757" s="77" t="s">
        <v>36</v>
      </c>
      <c r="X1757" s="77">
        <v>18</v>
      </c>
      <c r="Y1757" s="78" t="s">
        <v>209</v>
      </c>
      <c r="Z1757" s="72"/>
      <c r="AA1757" s="77">
        <v>805</v>
      </c>
      <c r="AB1757" s="76" t="s">
        <v>35</v>
      </c>
      <c r="AC1757" s="77" t="s">
        <v>36</v>
      </c>
      <c r="AD1757" s="77" t="s">
        <v>36</v>
      </c>
      <c r="AE1757" s="77">
        <v>117</v>
      </c>
      <c r="AF1757" s="78" t="s">
        <v>105</v>
      </c>
      <c r="AG1757" s="72"/>
      <c r="AH1757" s="77">
        <v>4309413</v>
      </c>
      <c r="AI1757" s="76" t="s">
        <v>52</v>
      </c>
      <c r="AJ1757" s="76" t="s">
        <v>36</v>
      </c>
      <c r="AK1757" t="str">
        <f>_xlfn.CONCAT(PlayerList[[#This Row],[First Name]]," ",PlayerList[[#This Row],[Surname]])</f>
        <v>Patrick Lin</v>
      </c>
      <c r="AM1757" s="71">
        <f>PlayerList[[#This Row],[Code]]*1</f>
        <v>16610</v>
      </c>
      <c r="AN1757" s="71" t="str">
        <f>VLOOKUP(PlayerList[[#This Row],[NZCF ID]],$AP$2:$AQ$3850,2,FALSE)</f>
        <v>M</v>
      </c>
      <c r="AP1757" s="71">
        <v>16794</v>
      </c>
      <c r="AQ1757" s="71" t="s">
        <v>29</v>
      </c>
    </row>
    <row r="1758" spans="13:43" x14ac:dyDescent="0.3">
      <c r="M1758" s="75">
        <v>17837</v>
      </c>
      <c r="N1758" s="72" t="s">
        <v>2162</v>
      </c>
      <c r="O1758" s="72" t="s">
        <v>2172</v>
      </c>
      <c r="P1758" s="73" t="s">
        <v>33</v>
      </c>
      <c r="Q1758" s="74">
        <v>2015</v>
      </c>
      <c r="R1758" s="73" t="s">
        <v>135</v>
      </c>
      <c r="S1758" s="72"/>
      <c r="T1758" s="77" t="s">
        <v>34</v>
      </c>
      <c r="U1758" s="76" t="s">
        <v>35</v>
      </c>
      <c r="V1758" s="77" t="s">
        <v>36</v>
      </c>
      <c r="W1758" s="77" t="s">
        <v>36</v>
      </c>
      <c r="X1758" s="77" t="s">
        <v>37</v>
      </c>
      <c r="Y1758" s="78" t="s">
        <v>38</v>
      </c>
      <c r="Z1758" s="72"/>
      <c r="AA1758" s="77">
        <v>400</v>
      </c>
      <c r="AB1758" s="76" t="s">
        <v>50</v>
      </c>
      <c r="AC1758" s="77" t="s">
        <v>36</v>
      </c>
      <c r="AD1758" s="77" t="s">
        <v>36</v>
      </c>
      <c r="AE1758" s="77">
        <v>10</v>
      </c>
      <c r="AF1758" s="78" t="s">
        <v>61</v>
      </c>
      <c r="AG1758" s="72"/>
      <c r="AH1758" s="77" t="s">
        <v>69</v>
      </c>
      <c r="AI1758" s="76" t="s">
        <v>52</v>
      </c>
      <c r="AJ1758" s="76" t="s">
        <v>36</v>
      </c>
      <c r="AK1758" t="str">
        <f>_xlfn.CONCAT(PlayerList[[#This Row],[First Name]]," ",PlayerList[[#This Row],[Surname]])</f>
        <v>Qianhao (Justin) Lin</v>
      </c>
      <c r="AM1758" s="71">
        <f>PlayerList[[#This Row],[Code]]*1</f>
        <v>17837</v>
      </c>
      <c r="AN1758" s="71" t="str">
        <f>VLOOKUP(PlayerList[[#This Row],[NZCF ID]],$AP$2:$AQ$3850,2,FALSE)</f>
        <v>M</v>
      </c>
      <c r="AP1758" s="71">
        <v>16610</v>
      </c>
      <c r="AQ1758" s="71" t="s">
        <v>29</v>
      </c>
    </row>
    <row r="1759" spans="13:43" x14ac:dyDescent="0.3">
      <c r="M1759" s="75">
        <v>17060</v>
      </c>
      <c r="N1759" s="72" t="s">
        <v>2162</v>
      </c>
      <c r="O1759" s="72" t="s">
        <v>259</v>
      </c>
      <c r="P1759" s="73" t="s">
        <v>167</v>
      </c>
      <c r="Q1759" s="74">
        <v>2009</v>
      </c>
      <c r="R1759" s="73" t="s">
        <v>135</v>
      </c>
      <c r="S1759" s="72"/>
      <c r="T1759" s="77">
        <v>1373</v>
      </c>
      <c r="U1759" s="76" t="s">
        <v>35</v>
      </c>
      <c r="V1759" s="77">
        <v>1</v>
      </c>
      <c r="W1759" s="77">
        <v>3</v>
      </c>
      <c r="X1759" s="77">
        <v>77</v>
      </c>
      <c r="Y1759" s="78" t="s">
        <v>4167</v>
      </c>
      <c r="Z1759" s="72"/>
      <c r="AA1759" s="77">
        <v>1180</v>
      </c>
      <c r="AB1759" s="76" t="s">
        <v>35</v>
      </c>
      <c r="AC1759" s="77" t="s">
        <v>36</v>
      </c>
      <c r="AD1759" s="77" t="s">
        <v>36</v>
      </c>
      <c r="AE1759" s="77">
        <v>95</v>
      </c>
      <c r="AF1759" s="78" t="s">
        <v>60</v>
      </c>
      <c r="AG1759" s="72"/>
      <c r="AH1759" s="77">
        <v>4313801</v>
      </c>
      <c r="AI1759" s="76" t="s">
        <v>52</v>
      </c>
      <c r="AJ1759" s="76" t="s">
        <v>36</v>
      </c>
      <c r="AK1759" t="str">
        <f>_xlfn.CONCAT(PlayerList[[#This Row],[First Name]]," ",PlayerList[[#This Row],[Surname]])</f>
        <v>Sam Lin</v>
      </c>
      <c r="AM1759" s="71">
        <f>PlayerList[[#This Row],[Code]]*1</f>
        <v>17060</v>
      </c>
      <c r="AN1759" s="71" t="str">
        <f>VLOOKUP(PlayerList[[#This Row],[NZCF ID]],$AP$2:$AQ$3850,2,FALSE)</f>
        <v>M</v>
      </c>
      <c r="AP1759" s="71">
        <v>17837</v>
      </c>
      <c r="AQ1759" s="71" t="s">
        <v>29</v>
      </c>
    </row>
    <row r="1760" spans="13:43" x14ac:dyDescent="0.3">
      <c r="M1760" s="75">
        <v>15753</v>
      </c>
      <c r="N1760" s="72" t="s">
        <v>2162</v>
      </c>
      <c r="O1760" s="72" t="s">
        <v>4355</v>
      </c>
      <c r="P1760" s="73" t="s">
        <v>33</v>
      </c>
      <c r="Q1760" s="74">
        <v>2004</v>
      </c>
      <c r="R1760" s="73" t="s">
        <v>35</v>
      </c>
      <c r="S1760" s="72"/>
      <c r="T1760" s="77" t="s">
        <v>34</v>
      </c>
      <c r="U1760" s="76" t="s">
        <v>35</v>
      </c>
      <c r="V1760" s="77" t="s">
        <v>36</v>
      </c>
      <c r="W1760" s="77" t="s">
        <v>36</v>
      </c>
      <c r="X1760" s="77" t="s">
        <v>37</v>
      </c>
      <c r="Y1760" s="78" t="s">
        <v>38</v>
      </c>
      <c r="Z1760" s="72"/>
      <c r="AA1760" s="77">
        <v>1162</v>
      </c>
      <c r="AB1760" s="76" t="s">
        <v>35</v>
      </c>
      <c r="AC1760" s="77" t="s">
        <v>36</v>
      </c>
      <c r="AD1760" s="77" t="s">
        <v>36</v>
      </c>
      <c r="AE1760" s="77">
        <v>70</v>
      </c>
      <c r="AF1760" s="78" t="s">
        <v>4200</v>
      </c>
      <c r="AG1760" s="72"/>
      <c r="AH1760" s="77">
        <v>4304977</v>
      </c>
      <c r="AI1760" s="76" t="s">
        <v>52</v>
      </c>
      <c r="AJ1760" s="76" t="s">
        <v>36</v>
      </c>
      <c r="AK1760" t="str">
        <f>_xlfn.CONCAT(PlayerList[[#This Row],[First Name]]," ",PlayerList[[#This Row],[Surname]])</f>
        <v>Selwyn Lin</v>
      </c>
      <c r="AM1760" s="71">
        <f>PlayerList[[#This Row],[Code]]*1</f>
        <v>15753</v>
      </c>
      <c r="AN1760" s="71" t="str">
        <f>VLOOKUP(PlayerList[[#This Row],[NZCF ID]],$AP$2:$AQ$3850,2,FALSE)</f>
        <v>M</v>
      </c>
      <c r="AP1760" s="71">
        <v>17060</v>
      </c>
      <c r="AQ1760" s="71" t="s">
        <v>29</v>
      </c>
    </row>
    <row r="1761" spans="13:43" x14ac:dyDescent="0.3">
      <c r="M1761" s="75">
        <v>18492</v>
      </c>
      <c r="N1761" s="72" t="s">
        <v>2162</v>
      </c>
      <c r="O1761" s="72" t="s">
        <v>2173</v>
      </c>
      <c r="P1761" s="73" t="s">
        <v>258</v>
      </c>
      <c r="Q1761" s="74">
        <v>2013</v>
      </c>
      <c r="R1761" s="73" t="s">
        <v>135</v>
      </c>
      <c r="S1761" s="72"/>
      <c r="T1761" s="77">
        <v>1267</v>
      </c>
      <c r="U1761" s="76" t="s">
        <v>50</v>
      </c>
      <c r="V1761" s="77">
        <v>1</v>
      </c>
      <c r="W1761" s="77">
        <v>6</v>
      </c>
      <c r="X1761" s="77">
        <v>16</v>
      </c>
      <c r="Y1761" s="78" t="s">
        <v>4167</v>
      </c>
      <c r="Z1761" s="72"/>
      <c r="AA1761" s="77">
        <v>803</v>
      </c>
      <c r="AB1761" s="76" t="s">
        <v>35</v>
      </c>
      <c r="AC1761" s="77">
        <v>2</v>
      </c>
      <c r="AD1761" s="77">
        <v>9</v>
      </c>
      <c r="AE1761" s="77">
        <v>65</v>
      </c>
      <c r="AF1761" s="78" t="s">
        <v>4167</v>
      </c>
      <c r="AG1761" s="72"/>
      <c r="AH1761" s="77">
        <v>4320093</v>
      </c>
      <c r="AI1761" s="76" t="s">
        <v>52</v>
      </c>
      <c r="AJ1761" s="76" t="s">
        <v>36</v>
      </c>
      <c r="AK1761" t="str">
        <f>_xlfn.CONCAT(PlayerList[[#This Row],[First Name]]," ",PlayerList[[#This Row],[Surname]])</f>
        <v>Sophia Zilan Lin</v>
      </c>
      <c r="AM1761" s="71">
        <f>PlayerList[[#This Row],[Code]]*1</f>
        <v>18492</v>
      </c>
      <c r="AN1761" s="71" t="str">
        <f>VLOOKUP(PlayerList[[#This Row],[NZCF ID]],$AP$2:$AQ$3850,2,FALSE)</f>
        <v>F</v>
      </c>
      <c r="AP1761" s="71">
        <v>15753</v>
      </c>
      <c r="AQ1761" s="71" t="s">
        <v>29</v>
      </c>
    </row>
    <row r="1762" spans="13:43" x14ac:dyDescent="0.3">
      <c r="M1762" s="75">
        <v>16498</v>
      </c>
      <c r="N1762" s="72" t="s">
        <v>2162</v>
      </c>
      <c r="O1762" s="72" t="s">
        <v>1218</v>
      </c>
      <c r="P1762" s="73" t="s">
        <v>442</v>
      </c>
      <c r="Q1762" s="74">
        <v>2008</v>
      </c>
      <c r="R1762" s="73" t="s">
        <v>135</v>
      </c>
      <c r="S1762" s="72"/>
      <c r="T1762" s="77">
        <v>1121</v>
      </c>
      <c r="U1762" s="76" t="s">
        <v>35</v>
      </c>
      <c r="V1762" s="77" t="s">
        <v>36</v>
      </c>
      <c r="W1762" s="77" t="s">
        <v>36</v>
      </c>
      <c r="X1762" s="77">
        <v>29</v>
      </c>
      <c r="Y1762" s="78" t="s">
        <v>105</v>
      </c>
      <c r="Z1762" s="72"/>
      <c r="AA1762" s="77">
        <v>1139</v>
      </c>
      <c r="AB1762" s="76" t="s">
        <v>35</v>
      </c>
      <c r="AC1762" s="77" t="s">
        <v>36</v>
      </c>
      <c r="AD1762" s="77" t="s">
        <v>36</v>
      </c>
      <c r="AE1762" s="77">
        <v>58</v>
      </c>
      <c r="AF1762" s="78" t="s">
        <v>90</v>
      </c>
      <c r="AG1762" s="72"/>
      <c r="AH1762" s="77">
        <v>4308441</v>
      </c>
      <c r="AI1762" s="76" t="s">
        <v>52</v>
      </c>
      <c r="AJ1762" s="76" t="s">
        <v>36</v>
      </c>
      <c r="AK1762" t="str">
        <f>_xlfn.CONCAT(PlayerList[[#This Row],[First Name]]," ",PlayerList[[#This Row],[Surname]])</f>
        <v>Stanley Lin</v>
      </c>
      <c r="AM1762" s="71">
        <f>PlayerList[[#This Row],[Code]]*1</f>
        <v>16498</v>
      </c>
      <c r="AN1762" s="71" t="str">
        <f>VLOOKUP(PlayerList[[#This Row],[NZCF ID]],$AP$2:$AQ$3850,2,FALSE)</f>
        <v>M</v>
      </c>
      <c r="AP1762" s="71">
        <v>18492</v>
      </c>
      <c r="AQ1762" s="71" t="s">
        <v>45</v>
      </c>
    </row>
    <row r="1763" spans="13:43" x14ac:dyDescent="0.3">
      <c r="M1763" s="75">
        <v>18850</v>
      </c>
      <c r="N1763" s="72" t="s">
        <v>2162</v>
      </c>
      <c r="O1763" s="72" t="s">
        <v>89</v>
      </c>
      <c r="P1763" s="73" t="s">
        <v>354</v>
      </c>
      <c r="Q1763" s="74">
        <v>2014</v>
      </c>
      <c r="R1763" s="73" t="s">
        <v>135</v>
      </c>
      <c r="S1763" s="72"/>
      <c r="T1763" s="77">
        <v>512</v>
      </c>
      <c r="U1763" s="76" t="s">
        <v>50</v>
      </c>
      <c r="V1763" s="77" t="s">
        <v>36</v>
      </c>
      <c r="W1763" s="77" t="s">
        <v>36</v>
      </c>
      <c r="X1763" s="77">
        <v>10</v>
      </c>
      <c r="Y1763" s="78" t="s">
        <v>75</v>
      </c>
      <c r="Z1763" s="72"/>
      <c r="AA1763" s="77">
        <v>466</v>
      </c>
      <c r="AB1763" s="76" t="s">
        <v>35</v>
      </c>
      <c r="AC1763" s="77" t="s">
        <v>36</v>
      </c>
      <c r="AD1763" s="77" t="s">
        <v>36</v>
      </c>
      <c r="AE1763" s="77">
        <v>90</v>
      </c>
      <c r="AF1763" s="78" t="s">
        <v>75</v>
      </c>
      <c r="AG1763" s="72"/>
      <c r="AH1763" s="77">
        <v>4325117</v>
      </c>
      <c r="AI1763" s="76" t="s">
        <v>52</v>
      </c>
      <c r="AJ1763" s="76" t="s">
        <v>36</v>
      </c>
      <c r="AK1763" t="str">
        <f>_xlfn.CONCAT(PlayerList[[#This Row],[First Name]]," ",PlayerList[[#This Row],[Surname]])</f>
        <v>William Lin</v>
      </c>
      <c r="AM1763" s="71">
        <f>PlayerList[[#This Row],[Code]]*1</f>
        <v>18850</v>
      </c>
      <c r="AN1763" s="71" t="str">
        <f>VLOOKUP(PlayerList[[#This Row],[NZCF ID]],$AP$2:$AQ$3850,2,FALSE)</f>
        <v>M</v>
      </c>
      <c r="AP1763" s="71">
        <v>16498</v>
      </c>
      <c r="AQ1763" s="71" t="s">
        <v>29</v>
      </c>
    </row>
    <row r="1764" spans="13:43" x14ac:dyDescent="0.3">
      <c r="M1764" s="75">
        <v>20706</v>
      </c>
      <c r="N1764" s="72" t="s">
        <v>2162</v>
      </c>
      <c r="O1764" s="72" t="s">
        <v>2174</v>
      </c>
      <c r="P1764" s="73" t="s">
        <v>33</v>
      </c>
      <c r="Q1764" s="74">
        <v>2015</v>
      </c>
      <c r="R1764" s="73" t="s">
        <v>135</v>
      </c>
      <c r="S1764" s="72"/>
      <c r="T1764" s="77">
        <v>1327</v>
      </c>
      <c r="U1764" s="76" t="s">
        <v>50</v>
      </c>
      <c r="V1764" s="77" t="s">
        <v>36</v>
      </c>
      <c r="W1764" s="77" t="s">
        <v>36</v>
      </c>
      <c r="X1764" s="77">
        <v>16</v>
      </c>
      <c r="Y1764" s="78" t="s">
        <v>39</v>
      </c>
      <c r="Z1764" s="72"/>
      <c r="AA1764" s="77" t="s">
        <v>37</v>
      </c>
      <c r="AB1764" s="76" t="s">
        <v>35</v>
      </c>
      <c r="AC1764" s="77" t="s">
        <v>36</v>
      </c>
      <c r="AD1764" s="77" t="s">
        <v>36</v>
      </c>
      <c r="AE1764" s="77" t="s">
        <v>37</v>
      </c>
      <c r="AF1764" s="78" t="s">
        <v>38</v>
      </c>
      <c r="AG1764" s="72"/>
      <c r="AH1764" s="77">
        <v>3252698</v>
      </c>
      <c r="AI1764" s="76" t="s">
        <v>1309</v>
      </c>
      <c r="AJ1764" s="76" t="s">
        <v>36</v>
      </c>
      <c r="AK1764" t="str">
        <f>_xlfn.CONCAT(PlayerList[[#This Row],[First Name]]," ",PlayerList[[#This Row],[Surname]])</f>
        <v>Xianchen (Mason) Lin</v>
      </c>
      <c r="AM1764" s="71">
        <f>PlayerList[[#This Row],[Code]]*1</f>
        <v>20706</v>
      </c>
      <c r="AN1764" s="71" t="str">
        <f>VLOOKUP(PlayerList[[#This Row],[NZCF ID]],$AP$2:$AQ$3850,2,FALSE)</f>
        <v>M</v>
      </c>
      <c r="AP1764" s="71">
        <v>18850</v>
      </c>
      <c r="AQ1764" s="71" t="s">
        <v>29</v>
      </c>
    </row>
    <row r="1765" spans="13:43" x14ac:dyDescent="0.3">
      <c r="M1765" s="75">
        <v>19504</v>
      </c>
      <c r="N1765" s="72" t="s">
        <v>2162</v>
      </c>
      <c r="O1765" s="72" t="s">
        <v>2175</v>
      </c>
      <c r="P1765" s="73" t="s">
        <v>354</v>
      </c>
      <c r="Q1765" s="74">
        <v>2015</v>
      </c>
      <c r="R1765" s="73" t="s">
        <v>135</v>
      </c>
      <c r="S1765" s="72"/>
      <c r="T1765" s="77">
        <v>1147</v>
      </c>
      <c r="U1765" s="76" t="s">
        <v>35</v>
      </c>
      <c r="V1765" s="77">
        <v>1</v>
      </c>
      <c r="W1765" s="77">
        <v>7</v>
      </c>
      <c r="X1765" s="77">
        <v>97</v>
      </c>
      <c r="Y1765" s="78" t="s">
        <v>4167</v>
      </c>
      <c r="Z1765" s="72"/>
      <c r="AA1765" s="77">
        <v>1132</v>
      </c>
      <c r="AB1765" s="76" t="s">
        <v>35</v>
      </c>
      <c r="AC1765" s="77">
        <v>5</v>
      </c>
      <c r="AD1765" s="77">
        <v>25</v>
      </c>
      <c r="AE1765" s="77">
        <v>175</v>
      </c>
      <c r="AF1765" s="78" t="s">
        <v>4167</v>
      </c>
      <c r="AG1765" s="72"/>
      <c r="AH1765" s="77">
        <v>4328876</v>
      </c>
      <c r="AI1765" s="76" t="s">
        <v>52</v>
      </c>
      <c r="AJ1765" s="76" t="s">
        <v>36</v>
      </c>
      <c r="AK1765" t="str">
        <f>_xlfn.CONCAT(PlayerList[[#This Row],[First Name]]," ",PlayerList[[#This Row],[Surname]])</f>
        <v>Xin (Oliver) Lin</v>
      </c>
      <c r="AM1765" s="71">
        <f>PlayerList[[#This Row],[Code]]*1</f>
        <v>19504</v>
      </c>
      <c r="AN1765" s="71" t="str">
        <f>VLOOKUP(PlayerList[[#This Row],[NZCF ID]],$AP$2:$AQ$3850,2,FALSE)</f>
        <v>M</v>
      </c>
      <c r="AP1765" s="71">
        <v>20706</v>
      </c>
      <c r="AQ1765" s="71" t="s">
        <v>29</v>
      </c>
    </row>
    <row r="1766" spans="13:43" x14ac:dyDescent="0.3">
      <c r="M1766" s="75">
        <v>19077</v>
      </c>
      <c r="N1766" s="72" t="s">
        <v>2162</v>
      </c>
      <c r="O1766" s="72" t="s">
        <v>2176</v>
      </c>
      <c r="P1766" s="73" t="s">
        <v>258</v>
      </c>
      <c r="Q1766" s="74">
        <v>2009</v>
      </c>
      <c r="R1766" s="73" t="s">
        <v>135</v>
      </c>
      <c r="S1766" s="72"/>
      <c r="T1766" s="77">
        <v>1066</v>
      </c>
      <c r="U1766" s="76" t="s">
        <v>35</v>
      </c>
      <c r="V1766" s="77" t="s">
        <v>36</v>
      </c>
      <c r="W1766" s="77" t="s">
        <v>36</v>
      </c>
      <c r="X1766" s="77">
        <v>21</v>
      </c>
      <c r="Y1766" s="78" t="s">
        <v>75</v>
      </c>
      <c r="Z1766" s="72"/>
      <c r="AA1766" s="77">
        <v>1101</v>
      </c>
      <c r="AB1766" s="76" t="s">
        <v>35</v>
      </c>
      <c r="AC1766" s="77" t="s">
        <v>36</v>
      </c>
      <c r="AD1766" s="77" t="s">
        <v>36</v>
      </c>
      <c r="AE1766" s="77">
        <v>119</v>
      </c>
      <c r="AF1766" s="78" t="s">
        <v>84</v>
      </c>
      <c r="AG1766" s="72"/>
      <c r="AH1766" s="77">
        <v>4324021</v>
      </c>
      <c r="AI1766" s="76" t="s">
        <v>52</v>
      </c>
      <c r="AJ1766" s="76" t="s">
        <v>36</v>
      </c>
      <c r="AK1766" t="str">
        <f>_xlfn.CONCAT(PlayerList[[#This Row],[First Name]]," ",PlayerList[[#This Row],[Surname]])</f>
        <v>Zexin (Chris) Lin</v>
      </c>
      <c r="AM1766" s="71">
        <f>PlayerList[[#This Row],[Code]]*1</f>
        <v>19077</v>
      </c>
      <c r="AN1766" s="71" t="str">
        <f>VLOOKUP(PlayerList[[#This Row],[NZCF ID]],$AP$2:$AQ$3850,2,FALSE)</f>
        <v>M</v>
      </c>
      <c r="AP1766" s="71">
        <v>19504</v>
      </c>
      <c r="AQ1766" s="71" t="s">
        <v>29</v>
      </c>
    </row>
    <row r="1767" spans="13:43" x14ac:dyDescent="0.3">
      <c r="M1767" s="75">
        <v>16633</v>
      </c>
      <c r="N1767" s="72" t="s">
        <v>2162</v>
      </c>
      <c r="O1767" s="72" t="s">
        <v>2177</v>
      </c>
      <c r="P1767" s="73" t="s">
        <v>74</v>
      </c>
      <c r="Q1767" s="74">
        <v>2008</v>
      </c>
      <c r="R1767" s="73" t="s">
        <v>135</v>
      </c>
      <c r="S1767" s="72"/>
      <c r="T1767" s="77">
        <v>546</v>
      </c>
      <c r="U1767" s="76" t="s">
        <v>35</v>
      </c>
      <c r="V1767" s="77" t="s">
        <v>36</v>
      </c>
      <c r="W1767" s="77" t="s">
        <v>36</v>
      </c>
      <c r="X1767" s="77">
        <v>43</v>
      </c>
      <c r="Y1767" s="78" t="s">
        <v>219</v>
      </c>
      <c r="Z1767" s="72"/>
      <c r="AA1767" s="77">
        <v>605</v>
      </c>
      <c r="AB1767" s="76" t="s">
        <v>35</v>
      </c>
      <c r="AC1767" s="77" t="s">
        <v>36</v>
      </c>
      <c r="AD1767" s="77" t="s">
        <v>36</v>
      </c>
      <c r="AE1767" s="77">
        <v>15</v>
      </c>
      <c r="AF1767" s="78" t="s">
        <v>209</v>
      </c>
      <c r="AG1767" s="72"/>
      <c r="AH1767" s="77">
        <v>4310683</v>
      </c>
      <c r="AI1767" s="76" t="s">
        <v>52</v>
      </c>
      <c r="AJ1767" s="76" t="s">
        <v>36</v>
      </c>
      <c r="AK1767" t="str">
        <f>_xlfn.CONCAT(PlayerList[[#This Row],[First Name]]," ",PlayerList[[#This Row],[Surname]])</f>
        <v>Zihao Lin</v>
      </c>
      <c r="AM1767" s="71">
        <f>PlayerList[[#This Row],[Code]]*1</f>
        <v>16633</v>
      </c>
      <c r="AN1767" s="71" t="str">
        <f>VLOOKUP(PlayerList[[#This Row],[NZCF ID]],$AP$2:$AQ$3850,2,FALSE)</f>
        <v>M</v>
      </c>
      <c r="AP1767" s="71">
        <v>19077</v>
      </c>
      <c r="AQ1767" s="71" t="s">
        <v>29</v>
      </c>
    </row>
    <row r="1768" spans="13:43" x14ac:dyDescent="0.3">
      <c r="M1768" s="75">
        <v>14119</v>
      </c>
      <c r="N1768" s="72" t="s">
        <v>2178</v>
      </c>
      <c r="O1768" s="72" t="s">
        <v>2179</v>
      </c>
      <c r="P1768" s="73" t="s">
        <v>335</v>
      </c>
      <c r="Q1768" s="74">
        <v>1975</v>
      </c>
      <c r="R1768" s="73" t="s">
        <v>124</v>
      </c>
      <c r="S1768" s="72"/>
      <c r="T1768" s="77">
        <v>1596</v>
      </c>
      <c r="U1768" s="76" t="s">
        <v>35</v>
      </c>
      <c r="V1768" s="77" t="s">
        <v>36</v>
      </c>
      <c r="W1768" s="77" t="s">
        <v>36</v>
      </c>
      <c r="X1768" s="77">
        <v>46</v>
      </c>
      <c r="Y1768" s="78" t="s">
        <v>68</v>
      </c>
      <c r="Z1768" s="72"/>
      <c r="AA1768" s="77" t="s">
        <v>37</v>
      </c>
      <c r="AB1768" s="76" t="s">
        <v>35</v>
      </c>
      <c r="AC1768" s="77" t="s">
        <v>36</v>
      </c>
      <c r="AD1768" s="77" t="s">
        <v>36</v>
      </c>
      <c r="AE1768" s="77" t="s">
        <v>37</v>
      </c>
      <c r="AF1768" s="78" t="s">
        <v>38</v>
      </c>
      <c r="AG1768" s="72"/>
      <c r="AH1768" s="77" t="s">
        <v>69</v>
      </c>
      <c r="AI1768" s="76" t="s">
        <v>52</v>
      </c>
      <c r="AJ1768" s="76" t="s">
        <v>36</v>
      </c>
      <c r="AK1768" t="str">
        <f>_xlfn.CONCAT(PlayerList[[#This Row],[First Name]]," ",PlayerList[[#This Row],[Surname]])</f>
        <v>Randy Lineses</v>
      </c>
      <c r="AM1768" s="71">
        <f>PlayerList[[#This Row],[Code]]*1</f>
        <v>14119</v>
      </c>
      <c r="AN1768" s="71" t="str">
        <f>VLOOKUP(PlayerList[[#This Row],[NZCF ID]],$AP$2:$AQ$3850,2,FALSE)</f>
        <v>M</v>
      </c>
      <c r="AP1768" s="71">
        <v>16633</v>
      </c>
      <c r="AQ1768" s="71" t="s">
        <v>29</v>
      </c>
    </row>
    <row r="1769" spans="13:43" x14ac:dyDescent="0.3">
      <c r="M1769" s="75">
        <v>20915</v>
      </c>
      <c r="N1769" s="72" t="s">
        <v>2180</v>
      </c>
      <c r="O1769" s="72" t="s">
        <v>2181</v>
      </c>
      <c r="P1769" s="73" t="s">
        <v>33</v>
      </c>
      <c r="Q1769" s="74">
        <v>2013</v>
      </c>
      <c r="R1769" s="73" t="s">
        <v>135</v>
      </c>
      <c r="S1769" s="72"/>
      <c r="T1769" s="77">
        <v>453</v>
      </c>
      <c r="U1769" s="76" t="s">
        <v>50</v>
      </c>
      <c r="V1769" s="77" t="s">
        <v>36</v>
      </c>
      <c r="W1769" s="77" t="s">
        <v>36</v>
      </c>
      <c r="X1769" s="77">
        <v>5</v>
      </c>
      <c r="Y1769" s="78" t="s">
        <v>60</v>
      </c>
      <c r="Z1769" s="72"/>
      <c r="AA1769" s="77" t="s">
        <v>37</v>
      </c>
      <c r="AB1769" s="76" t="s">
        <v>35</v>
      </c>
      <c r="AC1769" s="77" t="s">
        <v>36</v>
      </c>
      <c r="AD1769" s="77" t="s">
        <v>36</v>
      </c>
      <c r="AE1769" s="77" t="s">
        <v>37</v>
      </c>
      <c r="AF1769" s="78" t="s">
        <v>38</v>
      </c>
      <c r="AG1769" s="72"/>
      <c r="AH1769" s="77" t="s">
        <v>69</v>
      </c>
      <c r="AI1769" s="76" t="s">
        <v>52</v>
      </c>
      <c r="AJ1769" s="76" t="s">
        <v>36</v>
      </c>
      <c r="AK1769" t="str">
        <f>_xlfn.CONCAT(PlayerList[[#This Row],[First Name]]," ",PlayerList[[#This Row],[Surname]])</f>
        <v>Ganasiyam Lingeshan</v>
      </c>
      <c r="AM1769" s="71">
        <f>PlayerList[[#This Row],[Code]]*1</f>
        <v>20915</v>
      </c>
      <c r="AN1769" s="71" t="str">
        <f>VLOOKUP(PlayerList[[#This Row],[NZCF ID]],$AP$2:$AQ$3850,2,FALSE)</f>
        <v>M</v>
      </c>
      <c r="AP1769" s="71">
        <v>14119</v>
      </c>
      <c r="AQ1769" s="71" t="s">
        <v>29</v>
      </c>
    </row>
    <row r="1770" spans="13:43" x14ac:dyDescent="0.3">
      <c r="M1770" s="75">
        <v>18249</v>
      </c>
      <c r="N1770" s="72" t="s">
        <v>2182</v>
      </c>
      <c r="O1770" s="72" t="s">
        <v>2183</v>
      </c>
      <c r="P1770" s="73" t="s">
        <v>161</v>
      </c>
      <c r="Q1770" s="74">
        <v>1999</v>
      </c>
      <c r="R1770" s="73" t="s">
        <v>35</v>
      </c>
      <c r="S1770" s="72"/>
      <c r="T1770" s="77">
        <v>1554</v>
      </c>
      <c r="U1770" s="76" t="s">
        <v>35</v>
      </c>
      <c r="V1770" s="77">
        <v>1</v>
      </c>
      <c r="W1770" s="77">
        <v>5</v>
      </c>
      <c r="X1770" s="77">
        <v>128</v>
      </c>
      <c r="Y1770" s="78" t="s">
        <v>4167</v>
      </c>
      <c r="Z1770" s="72"/>
      <c r="AA1770" s="77">
        <v>1269</v>
      </c>
      <c r="AB1770" s="76" t="s">
        <v>35</v>
      </c>
      <c r="AC1770" s="77">
        <v>1</v>
      </c>
      <c r="AD1770" s="77">
        <v>3</v>
      </c>
      <c r="AE1770" s="77">
        <v>44</v>
      </c>
      <c r="AF1770" s="78" t="s">
        <v>4167</v>
      </c>
      <c r="AG1770" s="72"/>
      <c r="AH1770" s="77">
        <v>4317785</v>
      </c>
      <c r="AI1770" s="76" t="s">
        <v>52</v>
      </c>
      <c r="AJ1770" s="76" t="s">
        <v>36</v>
      </c>
      <c r="AK1770" t="str">
        <f>_xlfn.CONCAT(PlayerList[[#This Row],[First Name]]," ",PlayerList[[#This Row],[Surname]])</f>
        <v>Nahuel Lino Serron</v>
      </c>
      <c r="AM1770" s="71">
        <f>PlayerList[[#This Row],[Code]]*1</f>
        <v>18249</v>
      </c>
      <c r="AN1770" s="71" t="str">
        <f>VLOOKUP(PlayerList[[#This Row],[NZCF ID]],$AP$2:$AQ$3850,2,FALSE)</f>
        <v>M</v>
      </c>
      <c r="AP1770" s="71">
        <v>20915</v>
      </c>
      <c r="AQ1770" s="71" t="s">
        <v>29</v>
      </c>
    </row>
    <row r="1771" spans="13:43" x14ac:dyDescent="0.3">
      <c r="M1771" s="75">
        <v>14460</v>
      </c>
      <c r="N1771" s="72" t="s">
        <v>2184</v>
      </c>
      <c r="O1771" s="72" t="s">
        <v>589</v>
      </c>
      <c r="P1771" s="73" t="s">
        <v>121</v>
      </c>
      <c r="Q1771" s="74">
        <v>1958</v>
      </c>
      <c r="R1771" s="73" t="s">
        <v>119</v>
      </c>
      <c r="S1771" s="72"/>
      <c r="T1771" s="77">
        <v>1364</v>
      </c>
      <c r="U1771" s="76" t="s">
        <v>35</v>
      </c>
      <c r="V1771" s="77">
        <v>2</v>
      </c>
      <c r="W1771" s="77">
        <v>7</v>
      </c>
      <c r="X1771" s="77">
        <v>362</v>
      </c>
      <c r="Y1771" s="78" t="s">
        <v>4167</v>
      </c>
      <c r="Z1771" s="72"/>
      <c r="AA1771" s="77">
        <v>1339</v>
      </c>
      <c r="AB1771" s="76" t="s">
        <v>35</v>
      </c>
      <c r="AC1771" s="77">
        <v>1</v>
      </c>
      <c r="AD1771" s="77">
        <v>6</v>
      </c>
      <c r="AE1771" s="77">
        <v>417</v>
      </c>
      <c r="AF1771" s="78" t="s">
        <v>4167</v>
      </c>
      <c r="AG1771" s="72"/>
      <c r="AH1771" s="77">
        <v>4303490</v>
      </c>
      <c r="AI1771" s="76" t="s">
        <v>52</v>
      </c>
      <c r="AJ1771" s="76" t="s">
        <v>36</v>
      </c>
      <c r="AK1771" t="str">
        <f>_xlfn.CONCAT(PlayerList[[#This Row],[First Name]]," ",PlayerList[[#This Row],[Surname]])</f>
        <v>Robert List</v>
      </c>
      <c r="AM1771" s="71">
        <f>PlayerList[[#This Row],[Code]]*1</f>
        <v>14460</v>
      </c>
      <c r="AN1771" s="71" t="str">
        <f>VLOOKUP(PlayerList[[#This Row],[NZCF ID]],$AP$2:$AQ$3850,2,FALSE)</f>
        <v>M</v>
      </c>
      <c r="AP1771" s="71">
        <v>18249</v>
      </c>
      <c r="AQ1771" s="71" t="s">
        <v>29</v>
      </c>
    </row>
    <row r="1772" spans="13:43" x14ac:dyDescent="0.3">
      <c r="M1772" s="75">
        <v>20832</v>
      </c>
      <c r="N1772" s="72" t="s">
        <v>2185</v>
      </c>
      <c r="O1772" s="72" t="s">
        <v>2186</v>
      </c>
      <c r="P1772" s="73" t="s">
        <v>442</v>
      </c>
      <c r="Q1772" s="74">
        <v>2012</v>
      </c>
      <c r="R1772" s="73" t="s">
        <v>135</v>
      </c>
      <c r="S1772" s="72"/>
      <c r="T1772" s="77" t="s">
        <v>34</v>
      </c>
      <c r="U1772" s="76" t="s">
        <v>35</v>
      </c>
      <c r="V1772" s="77" t="s">
        <v>36</v>
      </c>
      <c r="W1772" s="77" t="s">
        <v>36</v>
      </c>
      <c r="X1772" s="77" t="s">
        <v>37</v>
      </c>
      <c r="Y1772" s="78" t="s">
        <v>38</v>
      </c>
      <c r="Z1772" s="72"/>
      <c r="AA1772" s="77">
        <v>724</v>
      </c>
      <c r="AB1772" s="76" t="s">
        <v>50</v>
      </c>
      <c r="AC1772" s="77" t="s">
        <v>36</v>
      </c>
      <c r="AD1772" s="77" t="s">
        <v>36</v>
      </c>
      <c r="AE1772" s="77">
        <v>6</v>
      </c>
      <c r="AF1772" s="78" t="s">
        <v>39</v>
      </c>
      <c r="AG1772" s="72"/>
      <c r="AH1772" s="77">
        <v>4330889</v>
      </c>
      <c r="AI1772" s="76" t="s">
        <v>52</v>
      </c>
      <c r="AJ1772" s="76" t="s">
        <v>36</v>
      </c>
      <c r="AK1772" t="str">
        <f>_xlfn.CONCAT(PlayerList[[#This Row],[First Name]]," ",PlayerList[[#This Row],[Surname]])</f>
        <v>Zade Litt</v>
      </c>
      <c r="AM1772" s="71">
        <f>PlayerList[[#This Row],[Code]]*1</f>
        <v>20832</v>
      </c>
      <c r="AN1772" s="71" t="str">
        <f>VLOOKUP(PlayerList[[#This Row],[NZCF ID]],$AP$2:$AQ$3850,2,FALSE)</f>
        <v>M</v>
      </c>
      <c r="AP1772" s="71">
        <v>14460</v>
      </c>
      <c r="AQ1772" s="71" t="s">
        <v>29</v>
      </c>
    </row>
    <row r="1773" spans="13:43" x14ac:dyDescent="0.3">
      <c r="M1773" s="75">
        <v>17331</v>
      </c>
      <c r="N1773" s="72" t="s">
        <v>2187</v>
      </c>
      <c r="O1773" s="72" t="s">
        <v>704</v>
      </c>
      <c r="P1773" s="73" t="s">
        <v>354</v>
      </c>
      <c r="Q1773" s="74">
        <v>2005</v>
      </c>
      <c r="R1773" s="73" t="s">
        <v>135</v>
      </c>
      <c r="S1773" s="72"/>
      <c r="T1773" s="77">
        <v>1307</v>
      </c>
      <c r="U1773" s="76" t="s">
        <v>35</v>
      </c>
      <c r="V1773" s="77" t="s">
        <v>36</v>
      </c>
      <c r="W1773" s="77" t="s">
        <v>36</v>
      </c>
      <c r="X1773" s="77">
        <v>28</v>
      </c>
      <c r="Y1773" s="78" t="s">
        <v>90</v>
      </c>
      <c r="Z1773" s="72"/>
      <c r="AA1773" s="77">
        <v>1304</v>
      </c>
      <c r="AB1773" s="76" t="s">
        <v>35</v>
      </c>
      <c r="AC1773" s="77" t="s">
        <v>36</v>
      </c>
      <c r="AD1773" s="77" t="s">
        <v>36</v>
      </c>
      <c r="AE1773" s="77">
        <v>44</v>
      </c>
      <c r="AF1773" s="78" t="s">
        <v>96</v>
      </c>
      <c r="AG1773" s="72"/>
      <c r="AH1773" s="77">
        <v>4314220</v>
      </c>
      <c r="AI1773" s="76" t="s">
        <v>52</v>
      </c>
      <c r="AJ1773" s="76" t="s">
        <v>36</v>
      </c>
      <c r="AK1773" t="str">
        <f>_xlfn.CONCAT(PlayerList[[#This Row],[First Name]]," ",PlayerList[[#This Row],[Surname]])</f>
        <v>Josh Little</v>
      </c>
      <c r="AM1773" s="71">
        <f>PlayerList[[#This Row],[Code]]*1</f>
        <v>17331</v>
      </c>
      <c r="AN1773" s="71" t="str">
        <f>VLOOKUP(PlayerList[[#This Row],[NZCF ID]],$AP$2:$AQ$3850,2,FALSE)</f>
        <v>M</v>
      </c>
      <c r="AP1773" s="71">
        <v>20832</v>
      </c>
      <c r="AQ1773" s="71" t="s">
        <v>29</v>
      </c>
    </row>
    <row r="1774" spans="13:43" x14ac:dyDescent="0.3">
      <c r="M1774" s="75">
        <v>19370</v>
      </c>
      <c r="N1774" s="72" t="s">
        <v>2188</v>
      </c>
      <c r="O1774" s="72" t="s">
        <v>2189</v>
      </c>
      <c r="P1774" s="73" t="s">
        <v>442</v>
      </c>
      <c r="Q1774" s="74">
        <v>2011</v>
      </c>
      <c r="R1774" s="73" t="s">
        <v>135</v>
      </c>
      <c r="S1774" s="72"/>
      <c r="T1774" s="77" t="s">
        <v>34</v>
      </c>
      <c r="U1774" s="76" t="s">
        <v>35</v>
      </c>
      <c r="V1774" s="77" t="s">
        <v>36</v>
      </c>
      <c r="W1774" s="77" t="s">
        <v>36</v>
      </c>
      <c r="X1774" s="77" t="s">
        <v>37</v>
      </c>
      <c r="Y1774" s="78" t="s">
        <v>38</v>
      </c>
      <c r="Z1774" s="72"/>
      <c r="AA1774" s="77">
        <v>823</v>
      </c>
      <c r="AB1774" s="76" t="s">
        <v>50</v>
      </c>
      <c r="AC1774" s="77" t="s">
        <v>36</v>
      </c>
      <c r="AD1774" s="77" t="s">
        <v>36</v>
      </c>
      <c r="AE1774" s="77">
        <v>7</v>
      </c>
      <c r="AF1774" s="78" t="s">
        <v>96</v>
      </c>
      <c r="AG1774" s="72"/>
      <c r="AH1774" s="77" t="s">
        <v>69</v>
      </c>
      <c r="AI1774" s="76" t="s">
        <v>52</v>
      </c>
      <c r="AJ1774" s="76" t="s">
        <v>36</v>
      </c>
      <c r="AK1774" t="str">
        <f>_xlfn.CONCAT(PlayerList[[#This Row],[First Name]]," ",PlayerList[[#This Row],[Surname]])</f>
        <v>Tokusho Littlewood</v>
      </c>
      <c r="AM1774" s="71">
        <f>PlayerList[[#This Row],[Code]]*1</f>
        <v>19370</v>
      </c>
      <c r="AN1774" s="71" t="str">
        <f>VLOOKUP(PlayerList[[#This Row],[NZCF ID]],$AP$2:$AQ$3850,2,FALSE)</f>
        <v>M</v>
      </c>
      <c r="AP1774" s="71">
        <v>17331</v>
      </c>
      <c r="AQ1774" s="71" t="s">
        <v>29</v>
      </c>
    </row>
    <row r="1775" spans="13:43" x14ac:dyDescent="0.3">
      <c r="M1775" s="75">
        <v>18164</v>
      </c>
      <c r="N1775" s="72" t="s">
        <v>2190</v>
      </c>
      <c r="O1775" s="72" t="s">
        <v>731</v>
      </c>
      <c r="P1775" s="73" t="s">
        <v>33</v>
      </c>
      <c r="Q1775" s="74">
        <v>2014</v>
      </c>
      <c r="R1775" s="73" t="s">
        <v>135</v>
      </c>
      <c r="S1775" s="72"/>
      <c r="T1775" s="77">
        <v>400</v>
      </c>
      <c r="U1775" s="76" t="s">
        <v>50</v>
      </c>
      <c r="V1775" s="77" t="s">
        <v>36</v>
      </c>
      <c r="W1775" s="77" t="s">
        <v>36</v>
      </c>
      <c r="X1775" s="77">
        <v>7</v>
      </c>
      <c r="Y1775" s="78" t="s">
        <v>219</v>
      </c>
      <c r="Z1775" s="72"/>
      <c r="AA1775" s="77" t="s">
        <v>37</v>
      </c>
      <c r="AB1775" s="76" t="s">
        <v>35</v>
      </c>
      <c r="AC1775" s="77" t="s">
        <v>36</v>
      </c>
      <c r="AD1775" s="77" t="s">
        <v>36</v>
      </c>
      <c r="AE1775" s="77" t="s">
        <v>37</v>
      </c>
      <c r="AF1775" s="78" t="s">
        <v>38</v>
      </c>
      <c r="AG1775" s="72"/>
      <c r="AH1775" s="77" t="s">
        <v>69</v>
      </c>
      <c r="AI1775" s="76" t="s">
        <v>52</v>
      </c>
      <c r="AJ1775" s="76" t="s">
        <v>36</v>
      </c>
      <c r="AK1775" t="str">
        <f>_xlfn.CONCAT(PlayerList[[#This Row],[First Name]]," ",PlayerList[[#This Row],[Surname]])</f>
        <v>Allen Liu</v>
      </c>
      <c r="AM1775" s="71">
        <f>PlayerList[[#This Row],[Code]]*1</f>
        <v>18164</v>
      </c>
      <c r="AN1775" s="71" t="str">
        <f>VLOOKUP(PlayerList[[#This Row],[NZCF ID]],$AP$2:$AQ$3850,2,FALSE)</f>
        <v>M</v>
      </c>
      <c r="AP1775" s="71">
        <v>19370</v>
      </c>
      <c r="AQ1775" s="71" t="s">
        <v>29</v>
      </c>
    </row>
    <row r="1776" spans="13:43" x14ac:dyDescent="0.3">
      <c r="M1776" s="75">
        <v>17785</v>
      </c>
      <c r="N1776" s="72" t="s">
        <v>2190</v>
      </c>
      <c r="O1776" s="72" t="s">
        <v>1052</v>
      </c>
      <c r="P1776" s="73" t="s">
        <v>33</v>
      </c>
      <c r="Q1776" s="74">
        <v>2013</v>
      </c>
      <c r="R1776" s="73" t="s">
        <v>135</v>
      </c>
      <c r="S1776" s="72"/>
      <c r="T1776" s="77" t="s">
        <v>34</v>
      </c>
      <c r="U1776" s="76" t="s">
        <v>35</v>
      </c>
      <c r="V1776" s="77" t="s">
        <v>36</v>
      </c>
      <c r="W1776" s="77" t="s">
        <v>36</v>
      </c>
      <c r="X1776" s="77" t="s">
        <v>37</v>
      </c>
      <c r="Y1776" s="78" t="s">
        <v>38</v>
      </c>
      <c r="Z1776" s="72"/>
      <c r="AA1776" s="77">
        <v>400</v>
      </c>
      <c r="AB1776" s="76" t="s">
        <v>50</v>
      </c>
      <c r="AC1776" s="77" t="s">
        <v>36</v>
      </c>
      <c r="AD1776" s="77" t="s">
        <v>36</v>
      </c>
      <c r="AE1776" s="77">
        <v>11</v>
      </c>
      <c r="AF1776" s="78" t="s">
        <v>105</v>
      </c>
      <c r="AG1776" s="72"/>
      <c r="AH1776" s="77" t="s">
        <v>69</v>
      </c>
      <c r="AI1776" s="76" t="s">
        <v>52</v>
      </c>
      <c r="AJ1776" s="76" t="s">
        <v>36</v>
      </c>
      <c r="AK1776" t="str">
        <f>_xlfn.CONCAT(PlayerList[[#This Row],[First Name]]," ",PlayerList[[#This Row],[Surname]])</f>
        <v>Austin Liu</v>
      </c>
      <c r="AM1776" s="71">
        <f>PlayerList[[#This Row],[Code]]*1</f>
        <v>17785</v>
      </c>
      <c r="AN1776" s="71" t="str">
        <f>VLOOKUP(PlayerList[[#This Row],[NZCF ID]],$AP$2:$AQ$3850,2,FALSE)</f>
        <v>M</v>
      </c>
      <c r="AP1776" s="71">
        <v>18164</v>
      </c>
      <c r="AQ1776" s="71" t="s">
        <v>29</v>
      </c>
    </row>
    <row r="1777" spans="13:43" x14ac:dyDescent="0.3">
      <c r="M1777" s="75">
        <v>18383</v>
      </c>
      <c r="N1777" s="72" t="s">
        <v>2190</v>
      </c>
      <c r="O1777" s="72" t="s">
        <v>2191</v>
      </c>
      <c r="P1777" s="73" t="s">
        <v>258</v>
      </c>
      <c r="Q1777" s="74">
        <v>2015</v>
      </c>
      <c r="R1777" s="73" t="s">
        <v>135</v>
      </c>
      <c r="S1777" s="72"/>
      <c r="T1777" s="77">
        <v>514</v>
      </c>
      <c r="U1777" s="76" t="s">
        <v>35</v>
      </c>
      <c r="V1777" s="77" t="s">
        <v>36</v>
      </c>
      <c r="W1777" s="77" t="s">
        <v>36</v>
      </c>
      <c r="X1777" s="77">
        <v>36</v>
      </c>
      <c r="Y1777" s="78" t="s">
        <v>60</v>
      </c>
      <c r="Z1777" s="72"/>
      <c r="AA1777" s="77">
        <v>705</v>
      </c>
      <c r="AB1777" s="76" t="s">
        <v>35</v>
      </c>
      <c r="AC1777" s="77" t="s">
        <v>36</v>
      </c>
      <c r="AD1777" s="77" t="s">
        <v>36</v>
      </c>
      <c r="AE1777" s="77">
        <v>39</v>
      </c>
      <c r="AF1777" s="78" t="s">
        <v>84</v>
      </c>
      <c r="AG1777" s="72"/>
      <c r="AH1777" s="77">
        <v>4330650</v>
      </c>
      <c r="AI1777" s="76" t="s">
        <v>52</v>
      </c>
      <c r="AJ1777" s="76" t="s">
        <v>36</v>
      </c>
      <c r="AK1777" t="str">
        <f>_xlfn.CONCAT(PlayerList[[#This Row],[First Name]]," ",PlayerList[[#This Row],[Surname]])</f>
        <v>Bohan (Aries) Liu</v>
      </c>
      <c r="AM1777" s="71">
        <f>PlayerList[[#This Row],[Code]]*1</f>
        <v>18383</v>
      </c>
      <c r="AN1777" s="71" t="str">
        <f>VLOOKUP(PlayerList[[#This Row],[NZCF ID]],$AP$2:$AQ$3850,2,FALSE)</f>
        <v>M</v>
      </c>
      <c r="AP1777" s="71">
        <v>17785</v>
      </c>
      <c r="AQ1777" s="71" t="s">
        <v>29</v>
      </c>
    </row>
    <row r="1778" spans="13:43" x14ac:dyDescent="0.3">
      <c r="M1778" s="75">
        <v>17617</v>
      </c>
      <c r="N1778" s="72" t="s">
        <v>2190</v>
      </c>
      <c r="O1778" s="72" t="s">
        <v>1322</v>
      </c>
      <c r="P1778" s="73" t="s">
        <v>178</v>
      </c>
      <c r="Q1778" s="74">
        <v>2006</v>
      </c>
      <c r="R1778" s="73" t="s">
        <v>135</v>
      </c>
      <c r="S1778" s="72"/>
      <c r="T1778" s="77">
        <v>1747</v>
      </c>
      <c r="U1778" s="76" t="s">
        <v>35</v>
      </c>
      <c r="V1778" s="77">
        <v>1</v>
      </c>
      <c r="W1778" s="77">
        <v>1</v>
      </c>
      <c r="X1778" s="77">
        <v>115</v>
      </c>
      <c r="Y1778" s="78" t="s">
        <v>4167</v>
      </c>
      <c r="Z1778" s="72"/>
      <c r="AA1778" s="77">
        <v>1405</v>
      </c>
      <c r="AB1778" s="76" t="s">
        <v>35</v>
      </c>
      <c r="AC1778" s="77">
        <v>1</v>
      </c>
      <c r="AD1778" s="77">
        <v>5</v>
      </c>
      <c r="AE1778" s="77">
        <v>69</v>
      </c>
      <c r="AF1778" s="78" t="s">
        <v>4167</v>
      </c>
      <c r="AG1778" s="72"/>
      <c r="AH1778" s="77">
        <v>4314859</v>
      </c>
      <c r="AI1778" s="76" t="s">
        <v>52</v>
      </c>
      <c r="AJ1778" s="76" t="s">
        <v>36</v>
      </c>
      <c r="AK1778" t="str">
        <f>_xlfn.CONCAT(PlayerList[[#This Row],[First Name]]," ",PlayerList[[#This Row],[Surname]])</f>
        <v>Brian Liu</v>
      </c>
      <c r="AM1778" s="71">
        <f>PlayerList[[#This Row],[Code]]*1</f>
        <v>17617</v>
      </c>
      <c r="AN1778" s="71" t="str">
        <f>VLOOKUP(PlayerList[[#This Row],[NZCF ID]],$AP$2:$AQ$3850,2,FALSE)</f>
        <v>M</v>
      </c>
      <c r="AP1778" s="71">
        <v>18383</v>
      </c>
      <c r="AQ1778" s="71" t="s">
        <v>29</v>
      </c>
    </row>
    <row r="1779" spans="13:43" x14ac:dyDescent="0.3">
      <c r="M1779" s="75">
        <v>20894</v>
      </c>
      <c r="N1779" s="72" t="s">
        <v>2190</v>
      </c>
      <c r="O1779" s="72" t="s">
        <v>714</v>
      </c>
      <c r="P1779" s="73" t="s">
        <v>33</v>
      </c>
      <c r="Q1779" s="74">
        <v>2012</v>
      </c>
      <c r="R1779" s="73" t="s">
        <v>135</v>
      </c>
      <c r="S1779" s="72"/>
      <c r="T1779" s="77">
        <v>1129</v>
      </c>
      <c r="U1779" s="76" t="s">
        <v>50</v>
      </c>
      <c r="V1779" s="77" t="s">
        <v>36</v>
      </c>
      <c r="W1779" s="77" t="s">
        <v>36</v>
      </c>
      <c r="X1779" s="77">
        <v>3</v>
      </c>
      <c r="Y1779" s="78" t="s">
        <v>60</v>
      </c>
      <c r="Z1779" s="72"/>
      <c r="AA1779" s="77" t="s">
        <v>37</v>
      </c>
      <c r="AB1779" s="76" t="s">
        <v>35</v>
      </c>
      <c r="AC1779" s="77" t="s">
        <v>36</v>
      </c>
      <c r="AD1779" s="77" t="s">
        <v>36</v>
      </c>
      <c r="AE1779" s="77" t="s">
        <v>37</v>
      </c>
      <c r="AF1779" s="78" t="s">
        <v>38</v>
      </c>
      <c r="AG1779" s="72"/>
      <c r="AH1779" s="77">
        <v>4331044</v>
      </c>
      <c r="AI1779" s="76" t="s">
        <v>52</v>
      </c>
      <c r="AJ1779" s="76" t="s">
        <v>36</v>
      </c>
      <c r="AK1779" t="str">
        <f>_xlfn.CONCAT(PlayerList[[#This Row],[First Name]]," ",PlayerList[[#This Row],[Surname]])</f>
        <v>Charles Liu</v>
      </c>
      <c r="AM1779" s="71">
        <f>PlayerList[[#This Row],[Code]]*1</f>
        <v>20894</v>
      </c>
      <c r="AN1779" s="71" t="str">
        <f>VLOOKUP(PlayerList[[#This Row],[NZCF ID]],$AP$2:$AQ$3850,2,FALSE)</f>
        <v>M</v>
      </c>
      <c r="AP1779" s="71">
        <v>17617</v>
      </c>
      <c r="AQ1779" s="71" t="s">
        <v>29</v>
      </c>
    </row>
    <row r="1780" spans="13:43" x14ac:dyDescent="0.3">
      <c r="M1780" s="75">
        <v>18763</v>
      </c>
      <c r="N1780" s="72" t="s">
        <v>2190</v>
      </c>
      <c r="O1780" s="72" t="s">
        <v>727</v>
      </c>
      <c r="P1780" s="73" t="s">
        <v>167</v>
      </c>
      <c r="Q1780" s="74">
        <v>2018</v>
      </c>
      <c r="R1780" s="73" t="s">
        <v>135</v>
      </c>
      <c r="S1780" s="72"/>
      <c r="T1780" s="77" t="s">
        <v>34</v>
      </c>
      <c r="U1780" s="76" t="s">
        <v>35</v>
      </c>
      <c r="V1780" s="77" t="s">
        <v>36</v>
      </c>
      <c r="W1780" s="77" t="s">
        <v>36</v>
      </c>
      <c r="X1780" s="77" t="s">
        <v>37</v>
      </c>
      <c r="Y1780" s="78" t="s">
        <v>38</v>
      </c>
      <c r="Z1780" s="72"/>
      <c r="AA1780" s="77">
        <v>400</v>
      </c>
      <c r="AB1780" s="76" t="s">
        <v>50</v>
      </c>
      <c r="AC1780" s="77" t="s">
        <v>36</v>
      </c>
      <c r="AD1780" s="77" t="s">
        <v>36</v>
      </c>
      <c r="AE1780" s="77">
        <v>5</v>
      </c>
      <c r="AF1780" s="78" t="s">
        <v>51</v>
      </c>
      <c r="AG1780" s="72"/>
      <c r="AH1780" s="77" t="s">
        <v>69</v>
      </c>
      <c r="AI1780" s="76" t="s">
        <v>52</v>
      </c>
      <c r="AJ1780" s="76" t="s">
        <v>36</v>
      </c>
      <c r="AK1780" t="str">
        <f>_xlfn.CONCAT(PlayerList[[#This Row],[First Name]]," ",PlayerList[[#This Row],[Surname]])</f>
        <v>Chen Liu</v>
      </c>
      <c r="AM1780" s="71">
        <f>PlayerList[[#This Row],[Code]]*1</f>
        <v>18763</v>
      </c>
      <c r="AN1780" s="71" t="str">
        <f>VLOOKUP(PlayerList[[#This Row],[NZCF ID]],$AP$2:$AQ$3850,2,FALSE)</f>
        <v>M</v>
      </c>
      <c r="AP1780" s="71">
        <v>20894</v>
      </c>
      <c r="AQ1780" s="71" t="s">
        <v>29</v>
      </c>
    </row>
    <row r="1781" spans="13:43" x14ac:dyDescent="0.3">
      <c r="M1781" s="75">
        <v>20879</v>
      </c>
      <c r="N1781" s="72" t="s">
        <v>2190</v>
      </c>
      <c r="O1781" s="72" t="s">
        <v>2192</v>
      </c>
      <c r="P1781" s="73" t="s">
        <v>33</v>
      </c>
      <c r="Q1781" s="74">
        <v>2015</v>
      </c>
      <c r="R1781" s="73" t="s">
        <v>135</v>
      </c>
      <c r="S1781" s="72"/>
      <c r="T1781" s="77" t="s">
        <v>34</v>
      </c>
      <c r="U1781" s="76" t="s">
        <v>35</v>
      </c>
      <c r="V1781" s="77" t="s">
        <v>36</v>
      </c>
      <c r="W1781" s="77" t="s">
        <v>36</v>
      </c>
      <c r="X1781" s="77" t="s">
        <v>37</v>
      </c>
      <c r="Y1781" s="78" t="s">
        <v>38</v>
      </c>
      <c r="Z1781" s="72"/>
      <c r="AA1781" s="77">
        <v>743</v>
      </c>
      <c r="AB1781" s="76" t="s">
        <v>35</v>
      </c>
      <c r="AC1781" s="77">
        <v>1</v>
      </c>
      <c r="AD1781" s="77">
        <v>5</v>
      </c>
      <c r="AE1781" s="77">
        <v>23</v>
      </c>
      <c r="AF1781" s="78" t="s">
        <v>4167</v>
      </c>
      <c r="AG1781" s="72"/>
      <c r="AH1781" s="77" t="s">
        <v>69</v>
      </c>
      <c r="AI1781" s="76" t="s">
        <v>52</v>
      </c>
      <c r="AJ1781" s="76" t="s">
        <v>36</v>
      </c>
      <c r="AK1781" t="str">
        <f>_xlfn.CONCAT(PlayerList[[#This Row],[First Name]]," ",PlayerList[[#This Row],[Surname]])</f>
        <v>Chloe Yiting Liu</v>
      </c>
      <c r="AM1781" s="71">
        <f>PlayerList[[#This Row],[Code]]*1</f>
        <v>20879</v>
      </c>
      <c r="AN1781" s="71" t="str">
        <f>VLOOKUP(PlayerList[[#This Row],[NZCF ID]],$AP$2:$AQ$3850,2,FALSE)</f>
        <v>F</v>
      </c>
      <c r="AP1781" s="71">
        <v>18763</v>
      </c>
      <c r="AQ1781" s="71" t="s">
        <v>29</v>
      </c>
    </row>
    <row r="1782" spans="13:43" x14ac:dyDescent="0.3">
      <c r="M1782" s="75">
        <v>19600</v>
      </c>
      <c r="N1782" s="72" t="s">
        <v>2190</v>
      </c>
      <c r="O1782" s="72" t="s">
        <v>340</v>
      </c>
      <c r="P1782" s="73" t="s">
        <v>33</v>
      </c>
      <c r="Q1782" s="74">
        <v>2012</v>
      </c>
      <c r="R1782" s="73" t="s">
        <v>135</v>
      </c>
      <c r="S1782" s="72"/>
      <c r="T1782" s="77" t="s">
        <v>34</v>
      </c>
      <c r="U1782" s="76" t="s">
        <v>35</v>
      </c>
      <c r="V1782" s="77" t="s">
        <v>36</v>
      </c>
      <c r="W1782" s="77" t="s">
        <v>36</v>
      </c>
      <c r="X1782" s="77" t="s">
        <v>37</v>
      </c>
      <c r="Y1782" s="78" t="s">
        <v>38</v>
      </c>
      <c r="Z1782" s="72"/>
      <c r="AA1782" s="77">
        <v>789</v>
      </c>
      <c r="AB1782" s="76" t="s">
        <v>35</v>
      </c>
      <c r="AC1782" s="77" t="s">
        <v>36</v>
      </c>
      <c r="AD1782" s="77" t="s">
        <v>36</v>
      </c>
      <c r="AE1782" s="77">
        <v>43</v>
      </c>
      <c r="AF1782" s="78" t="s">
        <v>84</v>
      </c>
      <c r="AG1782" s="72"/>
      <c r="AH1782" s="77">
        <v>4325125</v>
      </c>
      <c r="AI1782" s="76" t="s">
        <v>52</v>
      </c>
      <c r="AJ1782" s="76" t="s">
        <v>36</v>
      </c>
      <c r="AK1782" t="str">
        <f>_xlfn.CONCAT(PlayerList[[#This Row],[First Name]]," ",PlayerList[[#This Row],[Surname]])</f>
        <v>Chris Liu</v>
      </c>
      <c r="AM1782" s="71">
        <f>PlayerList[[#This Row],[Code]]*1</f>
        <v>19600</v>
      </c>
      <c r="AN1782" s="71" t="str">
        <f>VLOOKUP(PlayerList[[#This Row],[NZCF ID]],$AP$2:$AQ$3850,2,FALSE)</f>
        <v>M</v>
      </c>
      <c r="AP1782" s="71">
        <v>20879</v>
      </c>
      <c r="AQ1782" s="71" t="s">
        <v>45</v>
      </c>
    </row>
    <row r="1783" spans="13:43" x14ac:dyDescent="0.3">
      <c r="M1783" s="75">
        <v>20789</v>
      </c>
      <c r="N1783" s="72" t="s">
        <v>2190</v>
      </c>
      <c r="O1783" s="72" t="s">
        <v>2193</v>
      </c>
      <c r="P1783" s="73" t="s">
        <v>354</v>
      </c>
      <c r="Q1783" s="74">
        <v>2016</v>
      </c>
      <c r="R1783" s="73" t="s">
        <v>135</v>
      </c>
      <c r="S1783" s="72"/>
      <c r="T1783" s="77">
        <v>1200</v>
      </c>
      <c r="U1783" s="76" t="s">
        <v>50</v>
      </c>
      <c r="V1783" s="77">
        <v>1</v>
      </c>
      <c r="W1783" s="77">
        <v>6</v>
      </c>
      <c r="X1783" s="77">
        <v>6</v>
      </c>
      <c r="Y1783" s="78" t="s">
        <v>4167</v>
      </c>
      <c r="Z1783" s="72"/>
      <c r="AA1783" s="77">
        <v>1023</v>
      </c>
      <c r="AB1783" s="76" t="s">
        <v>35</v>
      </c>
      <c r="AC1783" s="77">
        <v>5</v>
      </c>
      <c r="AD1783" s="77">
        <v>28</v>
      </c>
      <c r="AE1783" s="77">
        <v>69</v>
      </c>
      <c r="AF1783" s="78" t="s">
        <v>4167</v>
      </c>
      <c r="AG1783" s="72"/>
      <c r="AH1783" s="77">
        <v>4332881</v>
      </c>
      <c r="AI1783" s="76" t="s">
        <v>52</v>
      </c>
      <c r="AJ1783" s="76" t="s">
        <v>36</v>
      </c>
      <c r="AK1783" t="str">
        <f>_xlfn.CONCAT(PlayerList[[#This Row],[First Name]]," ",PlayerList[[#This Row],[Surname]])</f>
        <v>Chuyang Liu</v>
      </c>
      <c r="AM1783" s="71">
        <f>PlayerList[[#This Row],[Code]]*1</f>
        <v>20789</v>
      </c>
      <c r="AN1783" s="71" t="str">
        <f>VLOOKUP(PlayerList[[#This Row],[NZCF ID]],$AP$2:$AQ$3850,2,FALSE)</f>
        <v>M</v>
      </c>
      <c r="AP1783" s="71">
        <v>19600</v>
      </c>
      <c r="AQ1783" s="71" t="s">
        <v>29</v>
      </c>
    </row>
    <row r="1784" spans="13:43" x14ac:dyDescent="0.3">
      <c r="M1784" s="75">
        <v>18165</v>
      </c>
      <c r="N1784" s="72" t="s">
        <v>2190</v>
      </c>
      <c r="O1784" s="72" t="s">
        <v>2194</v>
      </c>
      <c r="P1784" s="73" t="s">
        <v>258</v>
      </c>
      <c r="Q1784" s="74">
        <v>2014</v>
      </c>
      <c r="R1784" s="73" t="s">
        <v>135</v>
      </c>
      <c r="S1784" s="72"/>
      <c r="T1784" s="77">
        <v>629</v>
      </c>
      <c r="U1784" s="76" t="s">
        <v>35</v>
      </c>
      <c r="V1784" s="77" t="s">
        <v>36</v>
      </c>
      <c r="W1784" s="77" t="s">
        <v>36</v>
      </c>
      <c r="X1784" s="77">
        <v>36</v>
      </c>
      <c r="Y1784" s="78" t="s">
        <v>150</v>
      </c>
      <c r="Z1784" s="72"/>
      <c r="AA1784" s="77">
        <v>550</v>
      </c>
      <c r="AB1784" s="76" t="s">
        <v>35</v>
      </c>
      <c r="AC1784" s="77" t="s">
        <v>36</v>
      </c>
      <c r="AD1784" s="77" t="s">
        <v>36</v>
      </c>
      <c r="AE1784" s="77">
        <v>66</v>
      </c>
      <c r="AF1784" s="78" t="s">
        <v>61</v>
      </c>
      <c r="AG1784" s="72"/>
      <c r="AH1784" s="77">
        <v>4329392</v>
      </c>
      <c r="AI1784" s="76" t="s">
        <v>52</v>
      </c>
      <c r="AJ1784" s="76" t="s">
        <v>36</v>
      </c>
      <c r="AK1784" t="str">
        <f>_xlfn.CONCAT(PlayerList[[#This Row],[First Name]]," ",PlayerList[[#This Row],[Surname]])</f>
        <v>Elva Liu</v>
      </c>
      <c r="AM1784" s="71">
        <f>PlayerList[[#This Row],[Code]]*1</f>
        <v>18165</v>
      </c>
      <c r="AN1784" s="71" t="str">
        <f>VLOOKUP(PlayerList[[#This Row],[NZCF ID]],$AP$2:$AQ$3850,2,FALSE)</f>
        <v>F</v>
      </c>
      <c r="AP1784" s="71">
        <v>20789</v>
      </c>
      <c r="AQ1784" s="71" t="s">
        <v>29</v>
      </c>
    </row>
    <row r="1785" spans="13:43" x14ac:dyDescent="0.3">
      <c r="M1785" s="75">
        <v>16634</v>
      </c>
      <c r="N1785" s="72" t="s">
        <v>2190</v>
      </c>
      <c r="O1785" s="72" t="s">
        <v>689</v>
      </c>
      <c r="P1785" s="73" t="s">
        <v>354</v>
      </c>
      <c r="Q1785" s="74">
        <v>2010</v>
      </c>
      <c r="R1785" s="73" t="s">
        <v>135</v>
      </c>
      <c r="S1785" s="72"/>
      <c r="T1785" s="77" t="s">
        <v>34</v>
      </c>
      <c r="U1785" s="76" t="s">
        <v>35</v>
      </c>
      <c r="V1785" s="77" t="s">
        <v>36</v>
      </c>
      <c r="W1785" s="77" t="s">
        <v>36</v>
      </c>
      <c r="X1785" s="77" t="s">
        <v>37</v>
      </c>
      <c r="Y1785" s="78" t="s">
        <v>38</v>
      </c>
      <c r="Z1785" s="72"/>
      <c r="AA1785" s="77">
        <v>867</v>
      </c>
      <c r="AB1785" s="76" t="s">
        <v>35</v>
      </c>
      <c r="AC1785" s="77" t="s">
        <v>36</v>
      </c>
      <c r="AD1785" s="77" t="s">
        <v>36</v>
      </c>
      <c r="AE1785" s="77">
        <v>30</v>
      </c>
      <c r="AF1785" s="78" t="s">
        <v>2121</v>
      </c>
      <c r="AG1785" s="72"/>
      <c r="AH1785" s="77">
        <v>4309421</v>
      </c>
      <c r="AI1785" s="76" t="s">
        <v>52</v>
      </c>
      <c r="AJ1785" s="76" t="s">
        <v>36</v>
      </c>
      <c r="AK1785" t="str">
        <f>_xlfn.CONCAT(PlayerList[[#This Row],[First Name]]," ",PlayerList[[#This Row],[Surname]])</f>
        <v>Eric Liu</v>
      </c>
      <c r="AM1785" s="71">
        <f>PlayerList[[#This Row],[Code]]*1</f>
        <v>16634</v>
      </c>
      <c r="AN1785" s="71" t="str">
        <f>VLOOKUP(PlayerList[[#This Row],[NZCF ID]],$AP$2:$AQ$3850,2,FALSE)</f>
        <v>M</v>
      </c>
      <c r="AP1785" s="71">
        <v>18165</v>
      </c>
      <c r="AQ1785" s="71" t="s">
        <v>45</v>
      </c>
    </row>
    <row r="1786" spans="13:43" x14ac:dyDescent="0.3">
      <c r="M1786" s="75">
        <v>18595</v>
      </c>
      <c r="N1786" s="72" t="s">
        <v>2190</v>
      </c>
      <c r="O1786" s="72" t="s">
        <v>2195</v>
      </c>
      <c r="P1786" s="73" t="s">
        <v>167</v>
      </c>
      <c r="Q1786" s="74">
        <v>2013</v>
      </c>
      <c r="R1786" s="73" t="s">
        <v>135</v>
      </c>
      <c r="S1786" s="72"/>
      <c r="T1786" s="77">
        <v>1291</v>
      </c>
      <c r="U1786" s="76" t="s">
        <v>50</v>
      </c>
      <c r="V1786" s="77" t="s">
        <v>36</v>
      </c>
      <c r="W1786" s="77" t="s">
        <v>36</v>
      </c>
      <c r="X1786" s="77">
        <v>17</v>
      </c>
      <c r="Y1786" s="78" t="s">
        <v>84</v>
      </c>
      <c r="Z1786" s="72"/>
      <c r="AA1786" s="77">
        <v>1278</v>
      </c>
      <c r="AB1786" s="76" t="s">
        <v>35</v>
      </c>
      <c r="AC1786" s="77">
        <v>2</v>
      </c>
      <c r="AD1786" s="77">
        <v>9</v>
      </c>
      <c r="AE1786" s="77">
        <v>148</v>
      </c>
      <c r="AF1786" s="78" t="s">
        <v>4167</v>
      </c>
      <c r="AG1786" s="72"/>
      <c r="AH1786" s="77">
        <v>4320107</v>
      </c>
      <c r="AI1786" s="76" t="s">
        <v>52</v>
      </c>
      <c r="AJ1786" s="76" t="s">
        <v>36</v>
      </c>
      <c r="AK1786" t="str">
        <f>_xlfn.CONCAT(PlayerList[[#This Row],[First Name]]," ",PlayerList[[#This Row],[Surname]])</f>
        <v>Eric Jianchi Liu</v>
      </c>
      <c r="AM1786" s="71">
        <f>PlayerList[[#This Row],[Code]]*1</f>
        <v>18595</v>
      </c>
      <c r="AN1786" s="71" t="str">
        <f>VLOOKUP(PlayerList[[#This Row],[NZCF ID]],$AP$2:$AQ$3850,2,FALSE)</f>
        <v>M</v>
      </c>
      <c r="AP1786" s="71">
        <v>16634</v>
      </c>
      <c r="AQ1786" s="71" t="s">
        <v>29</v>
      </c>
    </row>
    <row r="1787" spans="13:43" x14ac:dyDescent="0.3">
      <c r="M1787" s="75">
        <v>20880</v>
      </c>
      <c r="N1787" s="72" t="s">
        <v>2190</v>
      </c>
      <c r="O1787" s="72" t="s">
        <v>2196</v>
      </c>
      <c r="P1787" s="73" t="s">
        <v>33</v>
      </c>
      <c r="Q1787" s="74">
        <v>2017</v>
      </c>
      <c r="R1787" s="73" t="s">
        <v>135</v>
      </c>
      <c r="S1787" s="72"/>
      <c r="T1787" s="77" t="s">
        <v>34</v>
      </c>
      <c r="U1787" s="76" t="s">
        <v>35</v>
      </c>
      <c r="V1787" s="77" t="s">
        <v>36</v>
      </c>
      <c r="W1787" s="77" t="s">
        <v>36</v>
      </c>
      <c r="X1787" s="77" t="s">
        <v>37</v>
      </c>
      <c r="Y1787" s="78" t="s">
        <v>38</v>
      </c>
      <c r="Z1787" s="72"/>
      <c r="AA1787" s="77">
        <v>714</v>
      </c>
      <c r="AB1787" s="76" t="s">
        <v>35</v>
      </c>
      <c r="AC1787" s="77">
        <v>1</v>
      </c>
      <c r="AD1787" s="77">
        <v>5</v>
      </c>
      <c r="AE1787" s="77">
        <v>23</v>
      </c>
      <c r="AF1787" s="78" t="s">
        <v>4167</v>
      </c>
      <c r="AG1787" s="72"/>
      <c r="AH1787" s="77" t="s">
        <v>69</v>
      </c>
      <c r="AI1787" s="76" t="s">
        <v>52</v>
      </c>
      <c r="AJ1787" s="76" t="s">
        <v>36</v>
      </c>
      <c r="AK1787" t="str">
        <f>_xlfn.CONCAT(PlayerList[[#This Row],[First Name]]," ",PlayerList[[#This Row],[Surname]])</f>
        <v>Ethan Jinrong Liu</v>
      </c>
      <c r="AM1787" s="71">
        <f>PlayerList[[#This Row],[Code]]*1</f>
        <v>20880</v>
      </c>
      <c r="AN1787" s="71" t="str">
        <f>VLOOKUP(PlayerList[[#This Row],[NZCF ID]],$AP$2:$AQ$3850,2,FALSE)</f>
        <v>M</v>
      </c>
      <c r="AP1787" s="71">
        <v>18595</v>
      </c>
      <c r="AQ1787" s="71" t="s">
        <v>29</v>
      </c>
    </row>
    <row r="1788" spans="13:43" x14ac:dyDescent="0.3">
      <c r="M1788" s="75">
        <v>16625</v>
      </c>
      <c r="N1788" s="72" t="s">
        <v>2190</v>
      </c>
      <c r="O1788" s="72" t="s">
        <v>1508</v>
      </c>
      <c r="P1788" s="73" t="s">
        <v>74</v>
      </c>
      <c r="Q1788" s="74">
        <v>2005</v>
      </c>
      <c r="R1788" s="73" t="s">
        <v>135</v>
      </c>
      <c r="S1788" s="72"/>
      <c r="T1788" s="77">
        <v>1209</v>
      </c>
      <c r="U1788" s="76" t="s">
        <v>35</v>
      </c>
      <c r="V1788" s="77" t="s">
        <v>36</v>
      </c>
      <c r="W1788" s="77" t="s">
        <v>36</v>
      </c>
      <c r="X1788" s="77">
        <v>54</v>
      </c>
      <c r="Y1788" s="78" t="s">
        <v>212</v>
      </c>
      <c r="Z1788" s="72"/>
      <c r="AA1788" s="77">
        <v>1347</v>
      </c>
      <c r="AB1788" s="76" t="s">
        <v>35</v>
      </c>
      <c r="AC1788" s="77" t="s">
        <v>36</v>
      </c>
      <c r="AD1788" s="77" t="s">
        <v>36</v>
      </c>
      <c r="AE1788" s="77">
        <v>54</v>
      </c>
      <c r="AF1788" s="78" t="s">
        <v>96</v>
      </c>
      <c r="AG1788" s="72"/>
      <c r="AH1788" s="77">
        <v>4311140</v>
      </c>
      <c r="AI1788" s="76" t="s">
        <v>52</v>
      </c>
      <c r="AJ1788" s="76" t="s">
        <v>36</v>
      </c>
      <c r="AK1788" t="str">
        <f>_xlfn.CONCAT(PlayerList[[#This Row],[First Name]]," ",PlayerList[[#This Row],[Surname]])</f>
        <v>Ethan Yichen Liu</v>
      </c>
      <c r="AM1788" s="71">
        <f>PlayerList[[#This Row],[Code]]*1</f>
        <v>16625</v>
      </c>
      <c r="AN1788" s="71" t="str">
        <f>VLOOKUP(PlayerList[[#This Row],[NZCF ID]],$AP$2:$AQ$3850,2,FALSE)</f>
        <v>M</v>
      </c>
      <c r="AP1788" s="71">
        <v>20880</v>
      </c>
      <c r="AQ1788" s="71" t="s">
        <v>29</v>
      </c>
    </row>
    <row r="1789" spans="13:43" x14ac:dyDescent="0.3">
      <c r="M1789" s="75">
        <v>19290</v>
      </c>
      <c r="N1789" s="72" t="s">
        <v>2190</v>
      </c>
      <c r="O1789" s="72" t="s">
        <v>742</v>
      </c>
      <c r="P1789" s="73" t="s">
        <v>33</v>
      </c>
      <c r="Q1789" s="74">
        <v>2012</v>
      </c>
      <c r="R1789" s="73" t="s">
        <v>135</v>
      </c>
      <c r="S1789" s="72"/>
      <c r="T1789" s="77" t="s">
        <v>34</v>
      </c>
      <c r="U1789" s="76" t="s">
        <v>35</v>
      </c>
      <c r="V1789" s="77" t="s">
        <v>36</v>
      </c>
      <c r="W1789" s="77" t="s">
        <v>36</v>
      </c>
      <c r="X1789" s="77" t="s">
        <v>37</v>
      </c>
      <c r="Y1789" s="78" t="s">
        <v>38</v>
      </c>
      <c r="Z1789" s="72"/>
      <c r="AA1789" s="77">
        <v>688</v>
      </c>
      <c r="AB1789" s="76" t="s">
        <v>50</v>
      </c>
      <c r="AC1789" s="77" t="s">
        <v>36</v>
      </c>
      <c r="AD1789" s="77" t="s">
        <v>36</v>
      </c>
      <c r="AE1789" s="77">
        <v>5</v>
      </c>
      <c r="AF1789" s="78" t="s">
        <v>281</v>
      </c>
      <c r="AG1789" s="72"/>
      <c r="AH1789" s="77">
        <v>4323181</v>
      </c>
      <c r="AI1789" s="76" t="s">
        <v>52</v>
      </c>
      <c r="AJ1789" s="76" t="s">
        <v>36</v>
      </c>
      <c r="AK1789" t="str">
        <f>_xlfn.CONCAT(PlayerList[[#This Row],[First Name]]," ",PlayerList[[#This Row],[Surname]])</f>
        <v>Evan Liu</v>
      </c>
      <c r="AM1789" s="71">
        <f>PlayerList[[#This Row],[Code]]*1</f>
        <v>19290</v>
      </c>
      <c r="AN1789" s="71" t="str">
        <f>VLOOKUP(PlayerList[[#This Row],[NZCF ID]],$AP$2:$AQ$3850,2,FALSE)</f>
        <v>M</v>
      </c>
      <c r="AP1789" s="71">
        <v>16625</v>
      </c>
      <c r="AQ1789" s="71" t="s">
        <v>29</v>
      </c>
    </row>
    <row r="1790" spans="13:43" x14ac:dyDescent="0.3">
      <c r="M1790" s="75">
        <v>18681</v>
      </c>
      <c r="N1790" s="72" t="s">
        <v>2190</v>
      </c>
      <c r="O1790" s="72" t="s">
        <v>2197</v>
      </c>
      <c r="P1790" s="73" t="s">
        <v>33</v>
      </c>
      <c r="Q1790" s="74">
        <v>2014</v>
      </c>
      <c r="R1790" s="73" t="s">
        <v>135</v>
      </c>
      <c r="S1790" s="72"/>
      <c r="T1790" s="77" t="s">
        <v>34</v>
      </c>
      <c r="U1790" s="76" t="s">
        <v>35</v>
      </c>
      <c r="V1790" s="77" t="s">
        <v>36</v>
      </c>
      <c r="W1790" s="77" t="s">
        <v>36</v>
      </c>
      <c r="X1790" s="77" t="s">
        <v>37</v>
      </c>
      <c r="Y1790" s="78" t="s">
        <v>38</v>
      </c>
      <c r="Z1790" s="72"/>
      <c r="AA1790" s="77">
        <v>523</v>
      </c>
      <c r="AB1790" s="76" t="s">
        <v>50</v>
      </c>
      <c r="AC1790" s="77" t="s">
        <v>36</v>
      </c>
      <c r="AD1790" s="77" t="s">
        <v>36</v>
      </c>
      <c r="AE1790" s="77">
        <v>18</v>
      </c>
      <c r="AF1790" s="78" t="s">
        <v>96</v>
      </c>
      <c r="AG1790" s="72"/>
      <c r="AH1790" s="77">
        <v>4320743</v>
      </c>
      <c r="AI1790" s="76" t="s">
        <v>52</v>
      </c>
      <c r="AJ1790" s="76" t="s">
        <v>36</v>
      </c>
      <c r="AK1790" t="str">
        <f>_xlfn.CONCAT(PlayerList[[#This Row],[First Name]]," ",PlayerList[[#This Row],[Surname]])</f>
        <v>Gilbert Liu</v>
      </c>
      <c r="AM1790" s="71">
        <f>PlayerList[[#This Row],[Code]]*1</f>
        <v>18681</v>
      </c>
      <c r="AN1790" s="71" t="str">
        <f>VLOOKUP(PlayerList[[#This Row],[NZCF ID]],$AP$2:$AQ$3850,2,FALSE)</f>
        <v>M</v>
      </c>
      <c r="AP1790" s="71">
        <v>19290</v>
      </c>
      <c r="AQ1790" s="71" t="s">
        <v>29</v>
      </c>
    </row>
    <row r="1791" spans="13:43" x14ac:dyDescent="0.3">
      <c r="M1791" s="75">
        <v>19543</v>
      </c>
      <c r="N1791" s="72" t="s">
        <v>2190</v>
      </c>
      <c r="O1791" s="72" t="s">
        <v>2198</v>
      </c>
      <c r="P1791" s="73" t="s">
        <v>33</v>
      </c>
      <c r="Q1791" s="74">
        <v>2006</v>
      </c>
      <c r="R1791" s="73" t="s">
        <v>135</v>
      </c>
      <c r="S1791" s="72"/>
      <c r="T1791" s="77" t="s">
        <v>34</v>
      </c>
      <c r="U1791" s="76" t="s">
        <v>35</v>
      </c>
      <c r="V1791" s="77" t="s">
        <v>36</v>
      </c>
      <c r="W1791" s="77" t="s">
        <v>36</v>
      </c>
      <c r="X1791" s="77" t="s">
        <v>37</v>
      </c>
      <c r="Y1791" s="78" t="s">
        <v>38</v>
      </c>
      <c r="Z1791" s="72"/>
      <c r="AA1791" s="77">
        <v>811</v>
      </c>
      <c r="AB1791" s="76" t="s">
        <v>50</v>
      </c>
      <c r="AC1791" s="77" t="s">
        <v>36</v>
      </c>
      <c r="AD1791" s="77" t="s">
        <v>36</v>
      </c>
      <c r="AE1791" s="77">
        <v>7</v>
      </c>
      <c r="AF1791" s="78" t="s">
        <v>96</v>
      </c>
      <c r="AG1791" s="72"/>
      <c r="AH1791" s="77" t="s">
        <v>69</v>
      </c>
      <c r="AI1791" s="76" t="s">
        <v>52</v>
      </c>
      <c r="AJ1791" s="76" t="s">
        <v>36</v>
      </c>
      <c r="AK1791" t="str">
        <f>_xlfn.CONCAT(PlayerList[[#This Row],[First Name]]," ",PlayerList[[#This Row],[Surname]])</f>
        <v>Hanyuan Liu</v>
      </c>
      <c r="AM1791" s="71">
        <f>PlayerList[[#This Row],[Code]]*1</f>
        <v>19543</v>
      </c>
      <c r="AN1791" s="71" t="str">
        <f>VLOOKUP(PlayerList[[#This Row],[NZCF ID]],$AP$2:$AQ$3850,2,FALSE)</f>
        <v>M</v>
      </c>
      <c r="AP1791" s="71">
        <v>18681</v>
      </c>
      <c r="AQ1791" s="71" t="s">
        <v>29</v>
      </c>
    </row>
    <row r="1792" spans="13:43" x14ac:dyDescent="0.3">
      <c r="M1792" s="75">
        <v>22783</v>
      </c>
      <c r="N1792" s="72" t="s">
        <v>2190</v>
      </c>
      <c r="O1792" s="72" t="s">
        <v>486</v>
      </c>
      <c r="P1792" s="73" t="s">
        <v>33</v>
      </c>
      <c r="Q1792" s="74">
        <v>2012</v>
      </c>
      <c r="R1792" s="73" t="s">
        <v>135</v>
      </c>
      <c r="S1792" s="72"/>
      <c r="T1792" s="77" t="s">
        <v>34</v>
      </c>
      <c r="U1792" s="76" t="s">
        <v>35</v>
      </c>
      <c r="V1792" s="77" t="s">
        <v>36</v>
      </c>
      <c r="W1792" s="77" t="s">
        <v>36</v>
      </c>
      <c r="X1792" s="77" t="s">
        <v>37</v>
      </c>
      <c r="Y1792" s="78" t="s">
        <v>38</v>
      </c>
      <c r="Z1792" s="72"/>
      <c r="AA1792" s="77">
        <v>596</v>
      </c>
      <c r="AB1792" s="76" t="s">
        <v>50</v>
      </c>
      <c r="AC1792" s="77" t="s">
        <v>36</v>
      </c>
      <c r="AD1792" s="77" t="s">
        <v>36</v>
      </c>
      <c r="AE1792" s="77">
        <v>5</v>
      </c>
      <c r="AF1792" s="78" t="s">
        <v>84</v>
      </c>
      <c r="AG1792" s="72"/>
      <c r="AH1792" s="77" t="s">
        <v>69</v>
      </c>
      <c r="AI1792" s="76" t="s">
        <v>52</v>
      </c>
      <c r="AJ1792" s="76" t="s">
        <v>36</v>
      </c>
      <c r="AK1792" t="str">
        <f>_xlfn.CONCAT(PlayerList[[#This Row],[First Name]]," ",PlayerList[[#This Row],[Surname]])</f>
        <v>Harry Liu</v>
      </c>
      <c r="AM1792" s="71">
        <f>PlayerList[[#This Row],[Code]]*1</f>
        <v>22783</v>
      </c>
      <c r="AN1792" s="71" t="str">
        <f>VLOOKUP(PlayerList[[#This Row],[NZCF ID]],$AP$2:$AQ$3850,2,FALSE)</f>
        <v>M</v>
      </c>
      <c r="AP1792" s="71">
        <v>19543</v>
      </c>
      <c r="AQ1792" s="71" t="s">
        <v>29</v>
      </c>
    </row>
    <row r="1793" spans="13:43" x14ac:dyDescent="0.3">
      <c r="M1793" s="75">
        <v>18240</v>
      </c>
      <c r="N1793" s="72" t="s">
        <v>2190</v>
      </c>
      <c r="O1793" s="72" t="s">
        <v>2199</v>
      </c>
      <c r="P1793" s="73" t="s">
        <v>33</v>
      </c>
      <c r="Q1793" s="74">
        <v>2014</v>
      </c>
      <c r="R1793" s="73" t="s">
        <v>135</v>
      </c>
      <c r="S1793" s="72"/>
      <c r="T1793" s="77" t="s">
        <v>34</v>
      </c>
      <c r="U1793" s="76" t="s">
        <v>35</v>
      </c>
      <c r="V1793" s="77" t="s">
        <v>36</v>
      </c>
      <c r="W1793" s="77" t="s">
        <v>36</v>
      </c>
      <c r="X1793" s="77" t="s">
        <v>37</v>
      </c>
      <c r="Y1793" s="78" t="s">
        <v>38</v>
      </c>
      <c r="Z1793" s="72"/>
      <c r="AA1793" s="77">
        <v>1061</v>
      </c>
      <c r="AB1793" s="76" t="s">
        <v>35</v>
      </c>
      <c r="AC1793" s="77">
        <v>3</v>
      </c>
      <c r="AD1793" s="77">
        <v>17</v>
      </c>
      <c r="AE1793" s="77">
        <v>81</v>
      </c>
      <c r="AF1793" s="78" t="s">
        <v>4167</v>
      </c>
      <c r="AG1793" s="72"/>
      <c r="AH1793" s="77">
        <v>4328612</v>
      </c>
      <c r="AI1793" s="76" t="s">
        <v>52</v>
      </c>
      <c r="AJ1793" s="76" t="s">
        <v>36</v>
      </c>
      <c r="AK1793" t="str">
        <f>_xlfn.CONCAT(PlayerList[[#This Row],[First Name]]," ",PlayerList[[#This Row],[Surname]])</f>
        <v>Hongyue (Charlie) Liu</v>
      </c>
      <c r="AM1793" s="71">
        <f>PlayerList[[#This Row],[Code]]*1</f>
        <v>18240</v>
      </c>
      <c r="AN1793" s="71" t="str">
        <f>VLOOKUP(PlayerList[[#This Row],[NZCF ID]],$AP$2:$AQ$3850,2,FALSE)</f>
        <v>M</v>
      </c>
      <c r="AP1793" s="71">
        <v>22783</v>
      </c>
      <c r="AQ1793" s="71" t="s">
        <v>29</v>
      </c>
    </row>
    <row r="1794" spans="13:43" x14ac:dyDescent="0.3">
      <c r="M1794" s="75">
        <v>16346</v>
      </c>
      <c r="N1794" s="72" t="s">
        <v>2190</v>
      </c>
      <c r="O1794" s="72" t="s">
        <v>4356</v>
      </c>
      <c r="P1794" s="73" t="s">
        <v>74</v>
      </c>
      <c r="Q1794" s="74">
        <v>2003</v>
      </c>
      <c r="R1794" s="73" t="s">
        <v>35</v>
      </c>
      <c r="S1794" s="72"/>
      <c r="T1794" s="77">
        <v>1476</v>
      </c>
      <c r="U1794" s="76" t="s">
        <v>35</v>
      </c>
      <c r="V1794" s="77" t="s">
        <v>36</v>
      </c>
      <c r="W1794" s="77" t="s">
        <v>36</v>
      </c>
      <c r="X1794" s="77">
        <v>52</v>
      </c>
      <c r="Y1794" s="78" t="s">
        <v>168</v>
      </c>
      <c r="Z1794" s="72"/>
      <c r="AA1794" s="77">
        <v>1421</v>
      </c>
      <c r="AB1794" s="76" t="s">
        <v>35</v>
      </c>
      <c r="AC1794" s="77" t="s">
        <v>36</v>
      </c>
      <c r="AD1794" s="77" t="s">
        <v>36</v>
      </c>
      <c r="AE1794" s="77">
        <v>86</v>
      </c>
      <c r="AF1794" s="78" t="s">
        <v>673</v>
      </c>
      <c r="AG1794" s="72"/>
      <c r="AH1794" s="77">
        <v>8614059</v>
      </c>
      <c r="AI1794" s="76" t="s">
        <v>52</v>
      </c>
      <c r="AJ1794" s="76" t="s">
        <v>36</v>
      </c>
      <c r="AK1794" t="str">
        <f>_xlfn.CONCAT(PlayerList[[#This Row],[First Name]]," ",PlayerList[[#This Row],[Surname]])</f>
        <v>James Jiayu Liu</v>
      </c>
      <c r="AM1794" s="71">
        <f>PlayerList[[#This Row],[Code]]*1</f>
        <v>16346</v>
      </c>
      <c r="AN1794" s="71" t="str">
        <f>VLOOKUP(PlayerList[[#This Row],[NZCF ID]],$AP$2:$AQ$3850,2,FALSE)</f>
        <v>M</v>
      </c>
      <c r="AP1794" s="71">
        <v>18240</v>
      </c>
      <c r="AQ1794" s="71" t="s">
        <v>29</v>
      </c>
    </row>
    <row r="1795" spans="13:43" x14ac:dyDescent="0.3">
      <c r="M1795" s="75">
        <v>20168</v>
      </c>
      <c r="N1795" s="72" t="s">
        <v>2190</v>
      </c>
      <c r="O1795" s="72" t="s">
        <v>746</v>
      </c>
      <c r="P1795" s="73" t="s">
        <v>33</v>
      </c>
      <c r="Q1795" s="74">
        <v>2018</v>
      </c>
      <c r="R1795" s="73" t="s">
        <v>135</v>
      </c>
      <c r="S1795" s="72"/>
      <c r="T1795" s="77" t="s">
        <v>34</v>
      </c>
      <c r="U1795" s="76" t="s">
        <v>35</v>
      </c>
      <c r="V1795" s="77" t="s">
        <v>36</v>
      </c>
      <c r="W1795" s="77" t="s">
        <v>36</v>
      </c>
      <c r="X1795" s="77" t="s">
        <v>37</v>
      </c>
      <c r="Y1795" s="78" t="s">
        <v>38</v>
      </c>
      <c r="Z1795" s="72"/>
      <c r="AA1795" s="77">
        <v>400</v>
      </c>
      <c r="AB1795" s="76" t="s">
        <v>50</v>
      </c>
      <c r="AC1795" s="77" t="s">
        <v>36</v>
      </c>
      <c r="AD1795" s="77" t="s">
        <v>36</v>
      </c>
      <c r="AE1795" s="77">
        <v>6</v>
      </c>
      <c r="AF1795" s="78" t="s">
        <v>75</v>
      </c>
      <c r="AG1795" s="72"/>
      <c r="AH1795" s="77" t="s">
        <v>69</v>
      </c>
      <c r="AI1795" s="76" t="s">
        <v>52</v>
      </c>
      <c r="AJ1795" s="76" t="s">
        <v>36</v>
      </c>
      <c r="AK1795" t="str">
        <f>_xlfn.CONCAT(PlayerList[[#This Row],[First Name]]," ",PlayerList[[#This Row],[Surname]])</f>
        <v>Jasper Liu</v>
      </c>
      <c r="AM1795" s="71">
        <f>PlayerList[[#This Row],[Code]]*1</f>
        <v>20168</v>
      </c>
      <c r="AN1795" s="71" t="str">
        <f>VLOOKUP(PlayerList[[#This Row],[NZCF ID]],$AP$2:$AQ$3850,2,FALSE)</f>
        <v>M</v>
      </c>
      <c r="AP1795" s="71">
        <v>16346</v>
      </c>
      <c r="AQ1795" s="71" t="s">
        <v>29</v>
      </c>
    </row>
    <row r="1796" spans="13:43" x14ac:dyDescent="0.3">
      <c r="M1796" s="75">
        <v>19915</v>
      </c>
      <c r="N1796" s="72" t="s">
        <v>2190</v>
      </c>
      <c r="O1796" s="72" t="s">
        <v>674</v>
      </c>
      <c r="P1796" s="73" t="s">
        <v>258</v>
      </c>
      <c r="Q1796" s="74">
        <v>2013</v>
      </c>
      <c r="R1796" s="73" t="s">
        <v>135</v>
      </c>
      <c r="S1796" s="72"/>
      <c r="T1796" s="77">
        <v>1014</v>
      </c>
      <c r="U1796" s="76" t="s">
        <v>35</v>
      </c>
      <c r="V1796" s="77" t="s">
        <v>36</v>
      </c>
      <c r="W1796" s="77" t="s">
        <v>36</v>
      </c>
      <c r="X1796" s="77">
        <v>34</v>
      </c>
      <c r="Y1796" s="78" t="s">
        <v>84</v>
      </c>
      <c r="Z1796" s="72"/>
      <c r="AA1796" s="77">
        <v>991</v>
      </c>
      <c r="AB1796" s="76" t="s">
        <v>35</v>
      </c>
      <c r="AC1796" s="77">
        <v>1</v>
      </c>
      <c r="AD1796" s="77">
        <v>6</v>
      </c>
      <c r="AE1796" s="77">
        <v>67</v>
      </c>
      <c r="AF1796" s="78" t="s">
        <v>4167</v>
      </c>
      <c r="AG1796" s="72"/>
      <c r="AH1796" s="77">
        <v>4328965</v>
      </c>
      <c r="AI1796" s="76" t="s">
        <v>52</v>
      </c>
      <c r="AJ1796" s="76" t="s">
        <v>36</v>
      </c>
      <c r="AK1796" t="str">
        <f>_xlfn.CONCAT(PlayerList[[#This Row],[First Name]]," ",PlayerList[[#This Row],[Surname]])</f>
        <v>Jayden Liu</v>
      </c>
      <c r="AM1796" s="71">
        <f>PlayerList[[#This Row],[Code]]*1</f>
        <v>19915</v>
      </c>
      <c r="AN1796" s="71" t="str">
        <f>VLOOKUP(PlayerList[[#This Row],[NZCF ID]],$AP$2:$AQ$3850,2,FALSE)</f>
        <v>M</v>
      </c>
      <c r="AP1796" s="71">
        <v>20168</v>
      </c>
      <c r="AQ1796" s="71" t="s">
        <v>29</v>
      </c>
    </row>
    <row r="1797" spans="13:43" x14ac:dyDescent="0.3">
      <c r="M1797" s="75">
        <v>16377</v>
      </c>
      <c r="N1797" s="72" t="s">
        <v>2190</v>
      </c>
      <c r="O1797" s="72" t="s">
        <v>1040</v>
      </c>
      <c r="P1797" s="73" t="s">
        <v>74</v>
      </c>
      <c r="Q1797" s="74">
        <v>2006</v>
      </c>
      <c r="R1797" s="73" t="s">
        <v>135</v>
      </c>
      <c r="S1797" s="72"/>
      <c r="T1797" s="77">
        <v>994</v>
      </c>
      <c r="U1797" s="76" t="s">
        <v>35</v>
      </c>
      <c r="V1797" s="77" t="s">
        <v>36</v>
      </c>
      <c r="W1797" s="77" t="s">
        <v>36</v>
      </c>
      <c r="X1797" s="77">
        <v>167</v>
      </c>
      <c r="Y1797" s="78" t="s">
        <v>105</v>
      </c>
      <c r="Z1797" s="72"/>
      <c r="AA1797" s="77">
        <v>1088</v>
      </c>
      <c r="AB1797" s="76" t="s">
        <v>35</v>
      </c>
      <c r="AC1797" s="77" t="s">
        <v>36</v>
      </c>
      <c r="AD1797" s="77" t="s">
        <v>36</v>
      </c>
      <c r="AE1797" s="77">
        <v>77</v>
      </c>
      <c r="AF1797" s="78" t="s">
        <v>673</v>
      </c>
      <c r="AG1797" s="72"/>
      <c r="AH1797" s="77">
        <v>4307887</v>
      </c>
      <c r="AI1797" s="76" t="s">
        <v>52</v>
      </c>
      <c r="AJ1797" s="76" t="s">
        <v>36</v>
      </c>
      <c r="AK1797" t="str">
        <f>_xlfn.CONCAT(PlayerList[[#This Row],[First Name]]," ",PlayerList[[#This Row],[Surname]])</f>
        <v>John Liu</v>
      </c>
      <c r="AM1797" s="71">
        <f>PlayerList[[#This Row],[Code]]*1</f>
        <v>16377</v>
      </c>
      <c r="AN1797" s="71" t="str">
        <f>VLOOKUP(PlayerList[[#This Row],[NZCF ID]],$AP$2:$AQ$3850,2,FALSE)</f>
        <v>M</v>
      </c>
      <c r="AP1797" s="71">
        <v>19915</v>
      </c>
      <c r="AQ1797" s="71" t="s">
        <v>29</v>
      </c>
    </row>
    <row r="1798" spans="13:43" x14ac:dyDescent="0.3">
      <c r="M1798" s="75">
        <v>19399</v>
      </c>
      <c r="N1798" s="72" t="s">
        <v>2190</v>
      </c>
      <c r="O1798" s="72" t="s">
        <v>2200</v>
      </c>
      <c r="P1798" s="73" t="s">
        <v>33</v>
      </c>
      <c r="Q1798" s="74">
        <v>2010</v>
      </c>
      <c r="R1798" s="73" t="s">
        <v>135</v>
      </c>
      <c r="S1798" s="72"/>
      <c r="T1798" s="77" t="s">
        <v>34</v>
      </c>
      <c r="U1798" s="76" t="s">
        <v>35</v>
      </c>
      <c r="V1798" s="77" t="s">
        <v>36</v>
      </c>
      <c r="W1798" s="77" t="s">
        <v>36</v>
      </c>
      <c r="X1798" s="77" t="s">
        <v>37</v>
      </c>
      <c r="Y1798" s="78" t="s">
        <v>38</v>
      </c>
      <c r="Z1798" s="72"/>
      <c r="AA1798" s="77">
        <v>603</v>
      </c>
      <c r="AB1798" s="76" t="s">
        <v>50</v>
      </c>
      <c r="AC1798" s="77" t="s">
        <v>36</v>
      </c>
      <c r="AD1798" s="77" t="s">
        <v>36</v>
      </c>
      <c r="AE1798" s="77">
        <v>6</v>
      </c>
      <c r="AF1798" s="78" t="s">
        <v>96</v>
      </c>
      <c r="AG1798" s="72"/>
      <c r="AH1798" s="77" t="s">
        <v>69</v>
      </c>
      <c r="AI1798" s="76" t="s">
        <v>52</v>
      </c>
      <c r="AJ1798" s="76" t="s">
        <v>36</v>
      </c>
      <c r="AK1798" t="str">
        <f>_xlfn.CONCAT(PlayerList[[#This Row],[First Name]]," ",PlayerList[[#This Row],[Surname]])</f>
        <v>Joyce Liu</v>
      </c>
      <c r="AM1798" s="71">
        <f>PlayerList[[#This Row],[Code]]*1</f>
        <v>19399</v>
      </c>
      <c r="AN1798" s="71" t="str">
        <f>VLOOKUP(PlayerList[[#This Row],[NZCF ID]],$AP$2:$AQ$3850,2,FALSE)</f>
        <v>F</v>
      </c>
      <c r="AP1798" s="71">
        <v>16377</v>
      </c>
      <c r="AQ1798" s="71" t="s">
        <v>29</v>
      </c>
    </row>
    <row r="1799" spans="13:43" x14ac:dyDescent="0.3">
      <c r="M1799" s="75">
        <v>17757</v>
      </c>
      <c r="N1799" s="72" t="s">
        <v>2190</v>
      </c>
      <c r="O1799" s="72" t="s">
        <v>1195</v>
      </c>
      <c r="P1799" s="73" t="s">
        <v>33</v>
      </c>
      <c r="Q1799" s="74">
        <v>2011</v>
      </c>
      <c r="R1799" s="73" t="s">
        <v>135</v>
      </c>
      <c r="S1799" s="72"/>
      <c r="T1799" s="77" t="s">
        <v>34</v>
      </c>
      <c r="U1799" s="76" t="s">
        <v>35</v>
      </c>
      <c r="V1799" s="77" t="s">
        <v>36</v>
      </c>
      <c r="W1799" s="77" t="s">
        <v>36</v>
      </c>
      <c r="X1799" s="77" t="s">
        <v>37</v>
      </c>
      <c r="Y1799" s="78" t="s">
        <v>38</v>
      </c>
      <c r="Z1799" s="72"/>
      <c r="AA1799" s="77">
        <v>400</v>
      </c>
      <c r="AB1799" s="76" t="s">
        <v>50</v>
      </c>
      <c r="AC1799" s="77" t="s">
        <v>36</v>
      </c>
      <c r="AD1799" s="77" t="s">
        <v>36</v>
      </c>
      <c r="AE1799" s="77">
        <v>11</v>
      </c>
      <c r="AF1799" s="78" t="s">
        <v>90</v>
      </c>
      <c r="AG1799" s="72"/>
      <c r="AH1799" s="77" t="s">
        <v>69</v>
      </c>
      <c r="AI1799" s="76" t="s">
        <v>52</v>
      </c>
      <c r="AJ1799" s="76" t="s">
        <v>36</v>
      </c>
      <c r="AK1799" t="str">
        <f>_xlfn.CONCAT(PlayerList[[#This Row],[First Name]]," ",PlayerList[[#This Row],[Surname]])</f>
        <v>Justin Liu</v>
      </c>
      <c r="AM1799" s="71">
        <f>PlayerList[[#This Row],[Code]]*1</f>
        <v>17757</v>
      </c>
      <c r="AN1799" s="71" t="str">
        <f>VLOOKUP(PlayerList[[#This Row],[NZCF ID]],$AP$2:$AQ$3850,2,FALSE)</f>
        <v>M</v>
      </c>
      <c r="AP1799" s="71">
        <v>19399</v>
      </c>
      <c r="AQ1799" s="71" t="s">
        <v>45</v>
      </c>
    </row>
    <row r="1800" spans="13:43" x14ac:dyDescent="0.3">
      <c r="M1800" s="75">
        <v>22718</v>
      </c>
      <c r="N1800" s="72" t="s">
        <v>2190</v>
      </c>
      <c r="O1800" s="72" t="s">
        <v>1748</v>
      </c>
      <c r="P1800" s="73" t="s">
        <v>83</v>
      </c>
      <c r="Q1800" s="74">
        <v>2010</v>
      </c>
      <c r="R1800" s="73" t="s">
        <v>135</v>
      </c>
      <c r="S1800" s="72"/>
      <c r="T1800" s="77">
        <v>960</v>
      </c>
      <c r="U1800" s="76" t="s">
        <v>50</v>
      </c>
      <c r="V1800" s="77">
        <v>1</v>
      </c>
      <c r="W1800" s="77">
        <v>5</v>
      </c>
      <c r="X1800" s="77">
        <v>9</v>
      </c>
      <c r="Y1800" s="78" t="s">
        <v>4167</v>
      </c>
      <c r="Z1800" s="72"/>
      <c r="AA1800" s="77">
        <v>884</v>
      </c>
      <c r="AB1800" s="76" t="s">
        <v>50</v>
      </c>
      <c r="AC1800" s="77">
        <v>1</v>
      </c>
      <c r="AD1800" s="77">
        <v>6</v>
      </c>
      <c r="AE1800" s="77">
        <v>6</v>
      </c>
      <c r="AF1800" s="78" t="s">
        <v>4167</v>
      </c>
      <c r="AG1800" s="72"/>
      <c r="AH1800" s="77">
        <v>4333209</v>
      </c>
      <c r="AI1800" s="76" t="s">
        <v>52</v>
      </c>
      <c r="AJ1800" s="76" t="s">
        <v>36</v>
      </c>
      <c r="AK1800" t="str">
        <f>_xlfn.CONCAT(PlayerList[[#This Row],[First Name]]," ",PlayerList[[#This Row],[Surname]])</f>
        <v>Kevin Liu</v>
      </c>
      <c r="AM1800" s="71">
        <f>PlayerList[[#This Row],[Code]]*1</f>
        <v>22718</v>
      </c>
      <c r="AN1800" s="71" t="str">
        <f>VLOOKUP(PlayerList[[#This Row],[NZCF ID]],$AP$2:$AQ$3850,2,FALSE)</f>
        <v>M</v>
      </c>
      <c r="AP1800" s="71">
        <v>17757</v>
      </c>
      <c r="AQ1800" s="71" t="s">
        <v>29</v>
      </c>
    </row>
    <row r="1801" spans="13:43" x14ac:dyDescent="0.3">
      <c r="M1801" s="75">
        <v>19161</v>
      </c>
      <c r="N1801" s="72" t="s">
        <v>2190</v>
      </c>
      <c r="O1801" s="72" t="s">
        <v>1897</v>
      </c>
      <c r="P1801" s="73" t="s">
        <v>252</v>
      </c>
      <c r="Q1801" s="74">
        <v>2013</v>
      </c>
      <c r="R1801" s="73" t="s">
        <v>135</v>
      </c>
      <c r="S1801" s="72"/>
      <c r="T1801" s="77">
        <v>1021</v>
      </c>
      <c r="U1801" s="76" t="s">
        <v>35</v>
      </c>
      <c r="V1801" s="77">
        <v>1</v>
      </c>
      <c r="W1801" s="77">
        <v>9</v>
      </c>
      <c r="X1801" s="77">
        <v>56</v>
      </c>
      <c r="Y1801" s="78" t="s">
        <v>4167</v>
      </c>
      <c r="Z1801" s="72"/>
      <c r="AA1801" s="77">
        <v>850</v>
      </c>
      <c r="AB1801" s="76" t="s">
        <v>35</v>
      </c>
      <c r="AC1801" s="77">
        <v>1</v>
      </c>
      <c r="AD1801" s="77">
        <v>6</v>
      </c>
      <c r="AE1801" s="77">
        <v>46</v>
      </c>
      <c r="AF1801" s="78" t="s">
        <v>4167</v>
      </c>
      <c r="AG1801" s="72"/>
      <c r="AH1801" s="77">
        <v>4324870</v>
      </c>
      <c r="AI1801" s="76" t="s">
        <v>52</v>
      </c>
      <c r="AJ1801" s="76" t="s">
        <v>36</v>
      </c>
      <c r="AK1801" t="str">
        <f>_xlfn.CONCAT(PlayerList[[#This Row],[First Name]]," ",PlayerList[[#This Row],[Surname]])</f>
        <v>Kim Liu</v>
      </c>
      <c r="AM1801" s="71">
        <f>PlayerList[[#This Row],[Code]]*1</f>
        <v>19161</v>
      </c>
      <c r="AN1801" s="71" t="str">
        <f>VLOOKUP(PlayerList[[#This Row],[NZCF ID]],$AP$2:$AQ$3850,2,FALSE)</f>
        <v>M</v>
      </c>
      <c r="AP1801" s="71">
        <v>22718</v>
      </c>
      <c r="AQ1801" s="71" t="s">
        <v>29</v>
      </c>
    </row>
    <row r="1802" spans="13:43" x14ac:dyDescent="0.3">
      <c r="M1802" s="75">
        <v>17122</v>
      </c>
      <c r="N1802" s="72" t="s">
        <v>2190</v>
      </c>
      <c r="O1802" s="72" t="s">
        <v>2201</v>
      </c>
      <c r="P1802" s="73" t="s">
        <v>74</v>
      </c>
      <c r="Q1802" s="74">
        <v>2007</v>
      </c>
      <c r="R1802" s="73" t="s">
        <v>135</v>
      </c>
      <c r="S1802" s="72"/>
      <c r="T1802" s="77">
        <v>960</v>
      </c>
      <c r="U1802" s="76" t="s">
        <v>50</v>
      </c>
      <c r="V1802" s="77" t="s">
        <v>36</v>
      </c>
      <c r="W1802" s="77" t="s">
        <v>36</v>
      </c>
      <c r="X1802" s="77">
        <v>14</v>
      </c>
      <c r="Y1802" s="78" t="s">
        <v>232</v>
      </c>
      <c r="Z1802" s="72"/>
      <c r="AA1802" s="77">
        <v>1029</v>
      </c>
      <c r="AB1802" s="76" t="s">
        <v>35</v>
      </c>
      <c r="AC1802" s="77" t="s">
        <v>36</v>
      </c>
      <c r="AD1802" s="77" t="s">
        <v>36</v>
      </c>
      <c r="AE1802" s="77">
        <v>71</v>
      </c>
      <c r="AF1802" s="78" t="s">
        <v>232</v>
      </c>
      <c r="AG1802" s="72"/>
      <c r="AH1802" s="77">
        <v>4313348</v>
      </c>
      <c r="AI1802" s="76" t="s">
        <v>52</v>
      </c>
      <c r="AJ1802" s="76" t="s">
        <v>36</v>
      </c>
      <c r="AK1802" t="str">
        <f>_xlfn.CONCAT(PlayerList[[#This Row],[First Name]]," ",PlayerList[[#This Row],[Surname]])</f>
        <v>Lanjun Liu</v>
      </c>
      <c r="AM1802" s="71">
        <f>PlayerList[[#This Row],[Code]]*1</f>
        <v>17122</v>
      </c>
      <c r="AN1802" s="71" t="str">
        <f>VLOOKUP(PlayerList[[#This Row],[NZCF ID]],$AP$2:$AQ$3850,2,FALSE)</f>
        <v>M</v>
      </c>
      <c r="AP1802" s="71">
        <v>19161</v>
      </c>
      <c r="AQ1802" s="71" t="s">
        <v>29</v>
      </c>
    </row>
    <row r="1803" spans="13:43" x14ac:dyDescent="0.3">
      <c r="M1803" s="75">
        <v>18298</v>
      </c>
      <c r="N1803" s="72" t="s">
        <v>2190</v>
      </c>
      <c r="O1803" s="72" t="s">
        <v>922</v>
      </c>
      <c r="P1803" s="73" t="s">
        <v>258</v>
      </c>
      <c r="Q1803" s="74">
        <v>2008</v>
      </c>
      <c r="R1803" s="73" t="s">
        <v>135</v>
      </c>
      <c r="S1803" s="72"/>
      <c r="T1803" s="77">
        <v>1605</v>
      </c>
      <c r="U1803" s="76" t="s">
        <v>50</v>
      </c>
      <c r="V1803" s="77" t="s">
        <v>36</v>
      </c>
      <c r="W1803" s="77" t="s">
        <v>36</v>
      </c>
      <c r="X1803" s="77">
        <v>6</v>
      </c>
      <c r="Y1803" s="78" t="s">
        <v>173</v>
      </c>
      <c r="Z1803" s="72"/>
      <c r="AA1803" s="77">
        <v>964</v>
      </c>
      <c r="AB1803" s="76" t="s">
        <v>50</v>
      </c>
      <c r="AC1803" s="77" t="s">
        <v>36</v>
      </c>
      <c r="AD1803" s="77" t="s">
        <v>36</v>
      </c>
      <c r="AE1803" s="77">
        <v>17</v>
      </c>
      <c r="AF1803" s="78" t="s">
        <v>51</v>
      </c>
      <c r="AG1803" s="72"/>
      <c r="AH1803" s="77">
        <v>4318196</v>
      </c>
      <c r="AI1803" s="76" t="s">
        <v>52</v>
      </c>
      <c r="AJ1803" s="76" t="s">
        <v>36</v>
      </c>
      <c r="AK1803" t="str">
        <f>_xlfn.CONCAT(PlayerList[[#This Row],[First Name]]," ",PlayerList[[#This Row],[Surname]])</f>
        <v>Leon Liu</v>
      </c>
      <c r="AM1803" s="71">
        <f>PlayerList[[#This Row],[Code]]*1</f>
        <v>18298</v>
      </c>
      <c r="AN1803" s="71" t="str">
        <f>VLOOKUP(PlayerList[[#This Row],[NZCF ID]],$AP$2:$AQ$3850,2,FALSE)</f>
        <v>M</v>
      </c>
      <c r="AP1803" s="71">
        <v>17122</v>
      </c>
      <c r="AQ1803" s="71" t="s">
        <v>29</v>
      </c>
    </row>
    <row r="1804" spans="13:43" x14ac:dyDescent="0.3">
      <c r="M1804" s="75">
        <v>16702</v>
      </c>
      <c r="N1804" s="72" t="s">
        <v>2190</v>
      </c>
      <c r="O1804" s="72" t="s">
        <v>400</v>
      </c>
      <c r="P1804" s="73" t="s">
        <v>354</v>
      </c>
      <c r="Q1804" s="74">
        <v>2008</v>
      </c>
      <c r="R1804" s="73" t="s">
        <v>135</v>
      </c>
      <c r="S1804" s="72"/>
      <c r="T1804" s="77">
        <v>914</v>
      </c>
      <c r="U1804" s="76" t="s">
        <v>35</v>
      </c>
      <c r="V1804" s="77" t="s">
        <v>36</v>
      </c>
      <c r="W1804" s="77" t="s">
        <v>36</v>
      </c>
      <c r="X1804" s="77">
        <v>44</v>
      </c>
      <c r="Y1804" s="78" t="s">
        <v>530</v>
      </c>
      <c r="Z1804" s="72"/>
      <c r="AA1804" s="77">
        <v>843</v>
      </c>
      <c r="AB1804" s="76" t="s">
        <v>35</v>
      </c>
      <c r="AC1804" s="77" t="s">
        <v>36</v>
      </c>
      <c r="AD1804" s="77" t="s">
        <v>36</v>
      </c>
      <c r="AE1804" s="77">
        <v>33</v>
      </c>
      <c r="AF1804" s="78" t="s">
        <v>530</v>
      </c>
      <c r="AG1804" s="72"/>
      <c r="AH1804" s="77">
        <v>4309960</v>
      </c>
      <c r="AI1804" s="76" t="s">
        <v>52</v>
      </c>
      <c r="AJ1804" s="76" t="s">
        <v>36</v>
      </c>
      <c r="AK1804" t="str">
        <f>_xlfn.CONCAT(PlayerList[[#This Row],[First Name]]," ",PlayerList[[#This Row],[Surname]])</f>
        <v>Lucas Liu</v>
      </c>
      <c r="AM1804" s="71">
        <f>PlayerList[[#This Row],[Code]]*1</f>
        <v>16702</v>
      </c>
      <c r="AN1804" s="71" t="str">
        <f>VLOOKUP(PlayerList[[#This Row],[NZCF ID]],$AP$2:$AQ$3850,2,FALSE)</f>
        <v>M</v>
      </c>
      <c r="AP1804" s="71">
        <v>18298</v>
      </c>
      <c r="AQ1804" s="71" t="s">
        <v>29</v>
      </c>
    </row>
    <row r="1805" spans="13:43" x14ac:dyDescent="0.3">
      <c r="M1805" s="75">
        <v>18088</v>
      </c>
      <c r="N1805" s="72" t="s">
        <v>2190</v>
      </c>
      <c r="O1805" s="72" t="s">
        <v>2202</v>
      </c>
      <c r="P1805" s="73" t="s">
        <v>258</v>
      </c>
      <c r="Q1805" s="74">
        <v>2014</v>
      </c>
      <c r="R1805" s="73" t="s">
        <v>135</v>
      </c>
      <c r="S1805" s="72"/>
      <c r="T1805" s="77" t="s">
        <v>34</v>
      </c>
      <c r="U1805" s="76" t="s">
        <v>35</v>
      </c>
      <c r="V1805" s="77" t="s">
        <v>36</v>
      </c>
      <c r="W1805" s="77" t="s">
        <v>36</v>
      </c>
      <c r="X1805" s="77" t="s">
        <v>37</v>
      </c>
      <c r="Y1805" s="78" t="s">
        <v>38</v>
      </c>
      <c r="Z1805" s="72"/>
      <c r="AA1805" s="77">
        <v>612</v>
      </c>
      <c r="AB1805" s="76" t="s">
        <v>35</v>
      </c>
      <c r="AC1805" s="77" t="s">
        <v>36</v>
      </c>
      <c r="AD1805" s="77" t="s">
        <v>36</v>
      </c>
      <c r="AE1805" s="77">
        <v>148</v>
      </c>
      <c r="AF1805" s="78" t="s">
        <v>61</v>
      </c>
      <c r="AG1805" s="72"/>
      <c r="AH1805" s="77">
        <v>4320115</v>
      </c>
      <c r="AI1805" s="76" t="s">
        <v>52</v>
      </c>
      <c r="AJ1805" s="76" t="s">
        <v>36</v>
      </c>
      <c r="AK1805" t="str">
        <f>_xlfn.CONCAT(PlayerList[[#This Row],[First Name]]," ",PlayerList[[#This Row],[Surname]])</f>
        <v>Lucas JL Liu</v>
      </c>
      <c r="AM1805" s="71">
        <f>PlayerList[[#This Row],[Code]]*1</f>
        <v>18088</v>
      </c>
      <c r="AN1805" s="71" t="str">
        <f>VLOOKUP(PlayerList[[#This Row],[NZCF ID]],$AP$2:$AQ$3850,2,FALSE)</f>
        <v>M</v>
      </c>
      <c r="AP1805" s="71">
        <v>16702</v>
      </c>
      <c r="AQ1805" s="71" t="s">
        <v>29</v>
      </c>
    </row>
    <row r="1806" spans="13:43" x14ac:dyDescent="0.3">
      <c r="M1806" s="75">
        <v>17815</v>
      </c>
      <c r="N1806" s="72" t="s">
        <v>2190</v>
      </c>
      <c r="O1806" s="72" t="s">
        <v>599</v>
      </c>
      <c r="P1806" s="73" t="s">
        <v>33</v>
      </c>
      <c r="Q1806" s="74">
        <v>2008</v>
      </c>
      <c r="R1806" s="73" t="s">
        <v>135</v>
      </c>
      <c r="S1806" s="72"/>
      <c r="T1806" s="77">
        <v>991</v>
      </c>
      <c r="U1806" s="76" t="s">
        <v>50</v>
      </c>
      <c r="V1806" s="77" t="s">
        <v>36</v>
      </c>
      <c r="W1806" s="77" t="s">
        <v>36</v>
      </c>
      <c r="X1806" s="77">
        <v>6</v>
      </c>
      <c r="Y1806" s="78" t="s">
        <v>105</v>
      </c>
      <c r="Z1806" s="72"/>
      <c r="AA1806" s="77">
        <v>647</v>
      </c>
      <c r="AB1806" s="76" t="s">
        <v>50</v>
      </c>
      <c r="AC1806" s="77" t="s">
        <v>36</v>
      </c>
      <c r="AD1806" s="77" t="s">
        <v>36</v>
      </c>
      <c r="AE1806" s="77">
        <v>12</v>
      </c>
      <c r="AF1806" s="78" t="s">
        <v>90</v>
      </c>
      <c r="AG1806" s="72"/>
      <c r="AH1806" s="77">
        <v>4315413</v>
      </c>
      <c r="AI1806" s="76" t="s">
        <v>52</v>
      </c>
      <c r="AJ1806" s="76" t="s">
        <v>36</v>
      </c>
      <c r="AK1806" t="str">
        <f>_xlfn.CONCAT(PlayerList[[#This Row],[First Name]]," ",PlayerList[[#This Row],[Surname]])</f>
        <v>Mark Liu</v>
      </c>
      <c r="AM1806" s="71">
        <f>PlayerList[[#This Row],[Code]]*1</f>
        <v>17815</v>
      </c>
      <c r="AN1806" s="71" t="str">
        <f>VLOOKUP(PlayerList[[#This Row],[NZCF ID]],$AP$2:$AQ$3850,2,FALSE)</f>
        <v>M</v>
      </c>
      <c r="AP1806" s="71">
        <v>18088</v>
      </c>
      <c r="AQ1806" s="71" t="s">
        <v>29</v>
      </c>
    </row>
    <row r="1807" spans="13:43" x14ac:dyDescent="0.3">
      <c r="M1807" s="75">
        <v>18741</v>
      </c>
      <c r="N1807" s="72" t="s">
        <v>2190</v>
      </c>
      <c r="O1807" s="72" t="s">
        <v>1058</v>
      </c>
      <c r="P1807" s="73" t="s">
        <v>167</v>
      </c>
      <c r="Q1807" s="74">
        <v>2016</v>
      </c>
      <c r="R1807" s="73" t="s">
        <v>135</v>
      </c>
      <c r="S1807" s="72"/>
      <c r="T1807" s="77" t="s">
        <v>34</v>
      </c>
      <c r="U1807" s="76" t="s">
        <v>35</v>
      </c>
      <c r="V1807" s="77" t="s">
        <v>36</v>
      </c>
      <c r="W1807" s="77" t="s">
        <v>36</v>
      </c>
      <c r="X1807" s="77" t="s">
        <v>37</v>
      </c>
      <c r="Y1807" s="78" t="s">
        <v>38</v>
      </c>
      <c r="Z1807" s="72"/>
      <c r="AA1807" s="77">
        <v>494</v>
      </c>
      <c r="AB1807" s="76" t="s">
        <v>50</v>
      </c>
      <c r="AC1807" s="77" t="s">
        <v>36</v>
      </c>
      <c r="AD1807" s="77" t="s">
        <v>36</v>
      </c>
      <c r="AE1807" s="77">
        <v>7</v>
      </c>
      <c r="AF1807" s="78" t="s">
        <v>51</v>
      </c>
      <c r="AG1807" s="72"/>
      <c r="AH1807" s="77" t="s">
        <v>69</v>
      </c>
      <c r="AI1807" s="76" t="s">
        <v>52</v>
      </c>
      <c r="AJ1807" s="76" t="s">
        <v>36</v>
      </c>
      <c r="AK1807" t="str">
        <f>_xlfn.CONCAT(PlayerList[[#This Row],[First Name]]," ",PlayerList[[#This Row],[Surname]])</f>
        <v>Max Liu</v>
      </c>
      <c r="AM1807" s="71">
        <f>PlayerList[[#This Row],[Code]]*1</f>
        <v>18741</v>
      </c>
      <c r="AN1807" s="71" t="str">
        <f>VLOOKUP(PlayerList[[#This Row],[NZCF ID]],$AP$2:$AQ$3850,2,FALSE)</f>
        <v>M</v>
      </c>
      <c r="AP1807" s="71">
        <v>17815</v>
      </c>
      <c r="AQ1807" s="71" t="s">
        <v>29</v>
      </c>
    </row>
    <row r="1808" spans="13:43" x14ac:dyDescent="0.3">
      <c r="M1808" s="75">
        <v>19506</v>
      </c>
      <c r="N1808" s="72" t="s">
        <v>2190</v>
      </c>
      <c r="O1808" s="72" t="s">
        <v>2203</v>
      </c>
      <c r="P1808" s="73" t="s">
        <v>33</v>
      </c>
      <c r="Q1808" s="74">
        <v>2012</v>
      </c>
      <c r="R1808" s="73" t="s">
        <v>135</v>
      </c>
      <c r="S1808" s="72"/>
      <c r="T1808" s="77" t="s">
        <v>34</v>
      </c>
      <c r="U1808" s="76" t="s">
        <v>35</v>
      </c>
      <c r="V1808" s="77" t="s">
        <v>36</v>
      </c>
      <c r="W1808" s="77" t="s">
        <v>36</v>
      </c>
      <c r="X1808" s="77" t="s">
        <v>37</v>
      </c>
      <c r="Y1808" s="78" t="s">
        <v>38</v>
      </c>
      <c r="Z1808" s="72"/>
      <c r="AA1808" s="77">
        <v>407</v>
      </c>
      <c r="AB1808" s="76" t="s">
        <v>50</v>
      </c>
      <c r="AC1808" s="77" t="s">
        <v>36</v>
      </c>
      <c r="AD1808" s="77" t="s">
        <v>36</v>
      </c>
      <c r="AE1808" s="77">
        <v>7</v>
      </c>
      <c r="AF1808" s="78" t="s">
        <v>96</v>
      </c>
      <c r="AG1808" s="72"/>
      <c r="AH1808" s="77" t="s">
        <v>69</v>
      </c>
      <c r="AI1808" s="76" t="s">
        <v>52</v>
      </c>
      <c r="AJ1808" s="76" t="s">
        <v>36</v>
      </c>
      <c r="AK1808" t="str">
        <f>_xlfn.CONCAT(PlayerList[[#This Row],[First Name]]," ",PlayerList[[#This Row],[Surname]])</f>
        <v>Michael Jiachun Liu</v>
      </c>
      <c r="AM1808" s="71">
        <f>PlayerList[[#This Row],[Code]]*1</f>
        <v>19506</v>
      </c>
      <c r="AN1808" s="71" t="str">
        <f>VLOOKUP(PlayerList[[#This Row],[NZCF ID]],$AP$2:$AQ$3850,2,FALSE)</f>
        <v>M</v>
      </c>
      <c r="AP1808" s="71">
        <v>18741</v>
      </c>
      <c r="AQ1808" s="71" t="s">
        <v>29</v>
      </c>
    </row>
    <row r="1809" spans="13:43" x14ac:dyDescent="0.3">
      <c r="M1809" s="75">
        <v>17041</v>
      </c>
      <c r="N1809" s="72" t="s">
        <v>2190</v>
      </c>
      <c r="O1809" s="72" t="s">
        <v>4357</v>
      </c>
      <c r="P1809" s="73" t="s">
        <v>354</v>
      </c>
      <c r="Q1809" s="74">
        <v>2007</v>
      </c>
      <c r="R1809" s="73" t="s">
        <v>135</v>
      </c>
      <c r="S1809" s="72"/>
      <c r="T1809" s="77" t="s">
        <v>34</v>
      </c>
      <c r="U1809" s="76" t="s">
        <v>35</v>
      </c>
      <c r="V1809" s="77" t="s">
        <v>36</v>
      </c>
      <c r="W1809" s="77" t="s">
        <v>36</v>
      </c>
      <c r="X1809" s="77" t="s">
        <v>37</v>
      </c>
      <c r="Y1809" s="78" t="s">
        <v>38</v>
      </c>
      <c r="Z1809" s="72"/>
      <c r="AA1809" s="77">
        <v>772</v>
      </c>
      <c r="AB1809" s="76" t="s">
        <v>35</v>
      </c>
      <c r="AC1809" s="77" t="s">
        <v>36</v>
      </c>
      <c r="AD1809" s="77" t="s">
        <v>36</v>
      </c>
      <c r="AE1809" s="77">
        <v>26</v>
      </c>
      <c r="AF1809" s="78" t="s">
        <v>673</v>
      </c>
      <c r="AG1809" s="72"/>
      <c r="AH1809" s="77">
        <v>4312970</v>
      </c>
      <c r="AI1809" s="76" t="s">
        <v>52</v>
      </c>
      <c r="AJ1809" s="76" t="s">
        <v>36</v>
      </c>
      <c r="AK1809" t="str">
        <f>_xlfn.CONCAT(PlayerList[[#This Row],[First Name]]," ",PlayerList[[#This Row],[Surname]])</f>
        <v>Muyang Sunny Liu</v>
      </c>
      <c r="AM1809" s="71">
        <f>PlayerList[[#This Row],[Code]]*1</f>
        <v>17041</v>
      </c>
      <c r="AN1809" s="71" t="str">
        <f>VLOOKUP(PlayerList[[#This Row],[NZCF ID]],$AP$2:$AQ$3850,2,FALSE)</f>
        <v>F</v>
      </c>
      <c r="AP1809" s="71">
        <v>19506</v>
      </c>
      <c r="AQ1809" s="71" t="s">
        <v>29</v>
      </c>
    </row>
    <row r="1810" spans="13:43" x14ac:dyDescent="0.3">
      <c r="M1810" s="75">
        <v>22732</v>
      </c>
      <c r="N1810" s="72" t="s">
        <v>2190</v>
      </c>
      <c r="O1810" s="72" t="s">
        <v>761</v>
      </c>
      <c r="P1810" s="73" t="s">
        <v>33</v>
      </c>
      <c r="Q1810" s="74">
        <v>2014</v>
      </c>
      <c r="R1810" s="73" t="s">
        <v>135</v>
      </c>
      <c r="S1810" s="72"/>
      <c r="T1810" s="77" t="s">
        <v>34</v>
      </c>
      <c r="U1810" s="76" t="s">
        <v>35</v>
      </c>
      <c r="V1810" s="77" t="s">
        <v>36</v>
      </c>
      <c r="W1810" s="77" t="s">
        <v>36</v>
      </c>
      <c r="X1810" s="77" t="s">
        <v>37</v>
      </c>
      <c r="Y1810" s="78" t="s">
        <v>38</v>
      </c>
      <c r="Z1810" s="72"/>
      <c r="AA1810" s="77">
        <v>439</v>
      </c>
      <c r="AB1810" s="76" t="s">
        <v>50</v>
      </c>
      <c r="AC1810" s="77" t="s">
        <v>36</v>
      </c>
      <c r="AD1810" s="77" t="s">
        <v>36</v>
      </c>
      <c r="AE1810" s="77">
        <v>7</v>
      </c>
      <c r="AF1810" s="78" t="s">
        <v>84</v>
      </c>
      <c r="AG1810" s="72"/>
      <c r="AH1810" s="77" t="s">
        <v>69</v>
      </c>
      <c r="AI1810" s="76" t="s">
        <v>52</v>
      </c>
      <c r="AJ1810" s="76" t="s">
        <v>36</v>
      </c>
      <c r="AK1810" t="str">
        <f>_xlfn.CONCAT(PlayerList[[#This Row],[First Name]]," ",PlayerList[[#This Row],[Surname]])</f>
        <v>Oscar Liu</v>
      </c>
      <c r="AM1810" s="71">
        <f>PlayerList[[#This Row],[Code]]*1</f>
        <v>22732</v>
      </c>
      <c r="AN1810" s="71" t="str">
        <f>VLOOKUP(PlayerList[[#This Row],[NZCF ID]],$AP$2:$AQ$3850,2,FALSE)</f>
        <v>M</v>
      </c>
      <c r="AP1810" s="71">
        <v>17041</v>
      </c>
      <c r="AQ1810" s="71" t="s">
        <v>45</v>
      </c>
    </row>
    <row r="1811" spans="13:43" x14ac:dyDescent="0.3">
      <c r="M1811" s="75">
        <v>17173</v>
      </c>
      <c r="N1811" s="72" t="s">
        <v>2190</v>
      </c>
      <c r="O1811" s="72" t="s">
        <v>2204</v>
      </c>
      <c r="P1811" s="73" t="s">
        <v>33</v>
      </c>
      <c r="Q1811" s="74">
        <v>2011</v>
      </c>
      <c r="R1811" s="73" t="s">
        <v>135</v>
      </c>
      <c r="S1811" s="72"/>
      <c r="T1811" s="77" t="s">
        <v>34</v>
      </c>
      <c r="U1811" s="76" t="s">
        <v>35</v>
      </c>
      <c r="V1811" s="77" t="s">
        <v>36</v>
      </c>
      <c r="W1811" s="77" t="s">
        <v>36</v>
      </c>
      <c r="X1811" s="77" t="s">
        <v>37</v>
      </c>
      <c r="Y1811" s="78" t="s">
        <v>38</v>
      </c>
      <c r="Z1811" s="72"/>
      <c r="AA1811" s="77">
        <v>661</v>
      </c>
      <c r="AB1811" s="76" t="s">
        <v>50</v>
      </c>
      <c r="AC1811" s="77" t="s">
        <v>36</v>
      </c>
      <c r="AD1811" s="77" t="s">
        <v>36</v>
      </c>
      <c r="AE1811" s="77">
        <v>15</v>
      </c>
      <c r="AF1811" s="78" t="s">
        <v>209</v>
      </c>
      <c r="AG1811" s="72"/>
      <c r="AH1811" s="77">
        <v>4311744</v>
      </c>
      <c r="AI1811" s="76" t="s">
        <v>52</v>
      </c>
      <c r="AJ1811" s="76" t="s">
        <v>36</v>
      </c>
      <c r="AK1811" t="str">
        <f>_xlfn.CONCAT(PlayerList[[#This Row],[First Name]]," ",PlayerList[[#This Row],[Surname]])</f>
        <v>Raymond Liu</v>
      </c>
      <c r="AM1811" s="71">
        <f>PlayerList[[#This Row],[Code]]*1</f>
        <v>17173</v>
      </c>
      <c r="AN1811" s="71" t="str">
        <f>VLOOKUP(PlayerList[[#This Row],[NZCF ID]],$AP$2:$AQ$3850,2,FALSE)</f>
        <v>M</v>
      </c>
      <c r="AP1811" s="71">
        <v>22732</v>
      </c>
      <c r="AQ1811" s="71" t="s">
        <v>29</v>
      </c>
    </row>
    <row r="1812" spans="13:43" x14ac:dyDescent="0.3">
      <c r="M1812" s="75">
        <v>21025</v>
      </c>
      <c r="N1812" s="72" t="s">
        <v>2190</v>
      </c>
      <c r="O1812" s="72" t="s">
        <v>345</v>
      </c>
      <c r="P1812" s="73" t="s">
        <v>161</v>
      </c>
      <c r="Q1812" s="74">
        <v>2016</v>
      </c>
      <c r="R1812" s="73" t="s">
        <v>135</v>
      </c>
      <c r="S1812" s="72"/>
      <c r="T1812" s="77">
        <v>1077</v>
      </c>
      <c r="U1812" s="76" t="s">
        <v>50</v>
      </c>
      <c r="V1812" s="77">
        <v>1</v>
      </c>
      <c r="W1812" s="77">
        <v>5</v>
      </c>
      <c r="X1812" s="77">
        <v>10</v>
      </c>
      <c r="Y1812" s="78" t="s">
        <v>4167</v>
      </c>
      <c r="Z1812" s="72"/>
      <c r="AA1812" s="77">
        <v>985</v>
      </c>
      <c r="AB1812" s="76" t="s">
        <v>35</v>
      </c>
      <c r="AC1812" s="77">
        <v>4</v>
      </c>
      <c r="AD1812" s="77">
        <v>22</v>
      </c>
      <c r="AE1812" s="77">
        <v>34</v>
      </c>
      <c r="AF1812" s="78" t="s">
        <v>4167</v>
      </c>
      <c r="AG1812" s="72"/>
      <c r="AH1812" s="77" t="s">
        <v>69</v>
      </c>
      <c r="AI1812" s="76" t="s">
        <v>52</v>
      </c>
      <c r="AJ1812" s="76" t="s">
        <v>36</v>
      </c>
      <c r="AK1812" t="str">
        <f>_xlfn.CONCAT(PlayerList[[#This Row],[First Name]]," ",PlayerList[[#This Row],[Surname]])</f>
        <v>Richard Liu</v>
      </c>
      <c r="AM1812" s="71">
        <f>PlayerList[[#This Row],[Code]]*1</f>
        <v>21025</v>
      </c>
      <c r="AN1812" s="71" t="str">
        <f>VLOOKUP(PlayerList[[#This Row],[NZCF ID]],$AP$2:$AQ$3850,2,FALSE)</f>
        <v>M</v>
      </c>
      <c r="AP1812" s="71">
        <v>17173</v>
      </c>
      <c r="AQ1812" s="71" t="s">
        <v>29</v>
      </c>
    </row>
    <row r="1813" spans="13:43" x14ac:dyDescent="0.3">
      <c r="M1813" s="75">
        <v>17623</v>
      </c>
      <c r="N1813" s="72" t="s">
        <v>2190</v>
      </c>
      <c r="O1813" s="72" t="s">
        <v>2205</v>
      </c>
      <c r="P1813" s="73" t="s">
        <v>258</v>
      </c>
      <c r="Q1813" s="74">
        <v>2013</v>
      </c>
      <c r="R1813" s="73" t="s">
        <v>135</v>
      </c>
      <c r="S1813" s="72"/>
      <c r="T1813" s="77">
        <v>1785</v>
      </c>
      <c r="U1813" s="76" t="s">
        <v>35</v>
      </c>
      <c r="V1813" s="77">
        <v>2</v>
      </c>
      <c r="W1813" s="77">
        <v>12</v>
      </c>
      <c r="X1813" s="77">
        <v>366</v>
      </c>
      <c r="Y1813" s="78" t="s">
        <v>4167</v>
      </c>
      <c r="Z1813" s="72"/>
      <c r="AA1813" s="77">
        <v>1749</v>
      </c>
      <c r="AB1813" s="76" t="s">
        <v>35</v>
      </c>
      <c r="AC1813" s="77">
        <v>5</v>
      </c>
      <c r="AD1813" s="77">
        <v>29</v>
      </c>
      <c r="AE1813" s="77">
        <v>492</v>
      </c>
      <c r="AF1813" s="78" t="s">
        <v>4167</v>
      </c>
      <c r="AG1813" s="72"/>
      <c r="AH1813" s="77">
        <v>4316967</v>
      </c>
      <c r="AI1813" s="76" t="s">
        <v>52</v>
      </c>
      <c r="AJ1813" s="76" t="s">
        <v>36</v>
      </c>
      <c r="AK1813" t="str">
        <f>_xlfn.CONCAT(PlayerList[[#This Row],[First Name]]," ",PlayerList[[#This Row],[Surname]])</f>
        <v>Richard Jingjie Liu</v>
      </c>
      <c r="AM1813" s="71">
        <f>PlayerList[[#This Row],[Code]]*1</f>
        <v>17623</v>
      </c>
      <c r="AN1813" s="71" t="str">
        <f>VLOOKUP(PlayerList[[#This Row],[NZCF ID]],$AP$2:$AQ$3850,2,FALSE)</f>
        <v>M</v>
      </c>
      <c r="AP1813" s="71">
        <v>21025</v>
      </c>
      <c r="AQ1813" s="71" t="s">
        <v>29</v>
      </c>
    </row>
    <row r="1814" spans="13:43" x14ac:dyDescent="0.3">
      <c r="M1814" s="75">
        <v>20545</v>
      </c>
      <c r="N1814" s="72" t="s">
        <v>2190</v>
      </c>
      <c r="O1814" s="72" t="s">
        <v>2206</v>
      </c>
      <c r="P1814" s="73" t="s">
        <v>33</v>
      </c>
      <c r="Q1814" s="74">
        <v>2016</v>
      </c>
      <c r="R1814" s="73" t="s">
        <v>135</v>
      </c>
      <c r="S1814" s="72"/>
      <c r="T1814" s="77" t="s">
        <v>34</v>
      </c>
      <c r="U1814" s="76" t="s">
        <v>35</v>
      </c>
      <c r="V1814" s="77" t="s">
        <v>36</v>
      </c>
      <c r="W1814" s="77" t="s">
        <v>36</v>
      </c>
      <c r="X1814" s="77" t="s">
        <v>37</v>
      </c>
      <c r="Y1814" s="78" t="s">
        <v>38</v>
      </c>
      <c r="Z1814" s="72"/>
      <c r="AA1814" s="77">
        <v>400</v>
      </c>
      <c r="AB1814" s="76" t="s">
        <v>50</v>
      </c>
      <c r="AC1814" s="77" t="s">
        <v>36</v>
      </c>
      <c r="AD1814" s="77" t="s">
        <v>36</v>
      </c>
      <c r="AE1814" s="77">
        <v>6</v>
      </c>
      <c r="AF1814" s="78" t="s">
        <v>61</v>
      </c>
      <c r="AG1814" s="72"/>
      <c r="AH1814" s="77" t="s">
        <v>69</v>
      </c>
      <c r="AI1814" s="76" t="s">
        <v>52</v>
      </c>
      <c r="AJ1814" s="76" t="s">
        <v>36</v>
      </c>
      <c r="AK1814" t="str">
        <f>_xlfn.CONCAT(PlayerList[[#This Row],[First Name]]," ",PlayerList[[#This Row],[Surname]])</f>
        <v>Richie Bojun Liu</v>
      </c>
      <c r="AM1814" s="71">
        <f>PlayerList[[#This Row],[Code]]*1</f>
        <v>20545</v>
      </c>
      <c r="AN1814" s="71" t="str">
        <f>VLOOKUP(PlayerList[[#This Row],[NZCF ID]],$AP$2:$AQ$3850,2,FALSE)</f>
        <v>M</v>
      </c>
      <c r="AP1814" s="71">
        <v>17623</v>
      </c>
      <c r="AQ1814" s="71" t="s">
        <v>29</v>
      </c>
    </row>
    <row r="1815" spans="13:43" x14ac:dyDescent="0.3">
      <c r="M1815" s="75">
        <v>17750</v>
      </c>
      <c r="N1815" s="72" t="s">
        <v>2190</v>
      </c>
      <c r="O1815" s="72" t="s">
        <v>2207</v>
      </c>
      <c r="P1815" s="73" t="s">
        <v>442</v>
      </c>
      <c r="Q1815" s="74">
        <v>2010</v>
      </c>
      <c r="R1815" s="73" t="s">
        <v>135</v>
      </c>
      <c r="S1815" s="72"/>
      <c r="T1815" s="77" t="s">
        <v>34</v>
      </c>
      <c r="U1815" s="76" t="s">
        <v>35</v>
      </c>
      <c r="V1815" s="77" t="s">
        <v>36</v>
      </c>
      <c r="W1815" s="77" t="s">
        <v>36</v>
      </c>
      <c r="X1815" s="77" t="s">
        <v>37</v>
      </c>
      <c r="Y1815" s="78" t="s">
        <v>38</v>
      </c>
      <c r="Z1815" s="72"/>
      <c r="AA1815" s="77">
        <v>734</v>
      </c>
      <c r="AB1815" s="76" t="s">
        <v>50</v>
      </c>
      <c r="AC1815" s="77" t="s">
        <v>36</v>
      </c>
      <c r="AD1815" s="77" t="s">
        <v>36</v>
      </c>
      <c r="AE1815" s="77">
        <v>6</v>
      </c>
      <c r="AF1815" s="78" t="s">
        <v>105</v>
      </c>
      <c r="AG1815" s="72"/>
      <c r="AH1815" s="77" t="s">
        <v>69</v>
      </c>
      <c r="AI1815" s="76" t="s">
        <v>52</v>
      </c>
      <c r="AJ1815" s="76" t="s">
        <v>36</v>
      </c>
      <c r="AK1815" t="str">
        <f>_xlfn.CONCAT(PlayerList[[#This Row],[First Name]]," ",PlayerList[[#This Row],[Surname]])</f>
        <v>Roland Liu</v>
      </c>
      <c r="AM1815" s="71">
        <f>PlayerList[[#This Row],[Code]]*1</f>
        <v>17750</v>
      </c>
      <c r="AN1815" s="71" t="str">
        <f>VLOOKUP(PlayerList[[#This Row],[NZCF ID]],$AP$2:$AQ$3850,2,FALSE)</f>
        <v>M</v>
      </c>
      <c r="AP1815" s="71">
        <v>20545</v>
      </c>
      <c r="AQ1815" s="71" t="s">
        <v>29</v>
      </c>
    </row>
    <row r="1816" spans="13:43" x14ac:dyDescent="0.3">
      <c r="M1816" s="75">
        <v>19920</v>
      </c>
      <c r="N1816" s="72" t="s">
        <v>2190</v>
      </c>
      <c r="O1816" s="72" t="s">
        <v>1198</v>
      </c>
      <c r="P1816" s="73" t="s">
        <v>33</v>
      </c>
      <c r="Q1816" s="74">
        <v>2011</v>
      </c>
      <c r="R1816" s="73" t="s">
        <v>135</v>
      </c>
      <c r="S1816" s="72"/>
      <c r="T1816" s="77" t="s">
        <v>34</v>
      </c>
      <c r="U1816" s="76" t="s">
        <v>35</v>
      </c>
      <c r="V1816" s="77" t="s">
        <v>36</v>
      </c>
      <c r="W1816" s="77" t="s">
        <v>36</v>
      </c>
      <c r="X1816" s="77" t="s">
        <v>37</v>
      </c>
      <c r="Y1816" s="78" t="s">
        <v>38</v>
      </c>
      <c r="Z1816" s="72"/>
      <c r="AA1816" s="77">
        <v>695</v>
      </c>
      <c r="AB1816" s="76" t="s">
        <v>50</v>
      </c>
      <c r="AC1816" s="77" t="s">
        <v>36</v>
      </c>
      <c r="AD1816" s="77" t="s">
        <v>36</v>
      </c>
      <c r="AE1816" s="77">
        <v>9</v>
      </c>
      <c r="AF1816" s="78" t="s">
        <v>169</v>
      </c>
      <c r="AG1816" s="72"/>
      <c r="AH1816" s="77" t="s">
        <v>69</v>
      </c>
      <c r="AI1816" s="76" t="s">
        <v>52</v>
      </c>
      <c r="AJ1816" s="76" t="s">
        <v>36</v>
      </c>
      <c r="AK1816" t="str">
        <f>_xlfn.CONCAT(PlayerList[[#This Row],[First Name]]," ",PlayerList[[#This Row],[Surname]])</f>
        <v>Sophia Liu</v>
      </c>
      <c r="AM1816" s="71">
        <f>PlayerList[[#This Row],[Code]]*1</f>
        <v>19920</v>
      </c>
      <c r="AN1816" s="71" t="str">
        <f>VLOOKUP(PlayerList[[#This Row],[NZCF ID]],$AP$2:$AQ$3850,2,FALSE)</f>
        <v>F</v>
      </c>
      <c r="AP1816" s="71">
        <v>17750</v>
      </c>
      <c r="AQ1816" s="71" t="s">
        <v>29</v>
      </c>
    </row>
    <row r="1817" spans="13:43" x14ac:dyDescent="0.3">
      <c r="M1817" s="75">
        <v>16345</v>
      </c>
      <c r="N1817" s="72" t="s">
        <v>2190</v>
      </c>
      <c r="O1817" s="72" t="s">
        <v>4358</v>
      </c>
      <c r="P1817" s="73" t="s">
        <v>74</v>
      </c>
      <c r="Q1817" s="74">
        <v>2008</v>
      </c>
      <c r="R1817" s="73" t="s">
        <v>135</v>
      </c>
      <c r="S1817" s="72"/>
      <c r="T1817" s="77">
        <v>1219</v>
      </c>
      <c r="U1817" s="76" t="s">
        <v>35</v>
      </c>
      <c r="V1817" s="77" t="s">
        <v>36</v>
      </c>
      <c r="W1817" s="77" t="s">
        <v>36</v>
      </c>
      <c r="X1817" s="77">
        <v>36</v>
      </c>
      <c r="Y1817" s="78" t="s">
        <v>902</v>
      </c>
      <c r="Z1817" s="72"/>
      <c r="AA1817" s="77">
        <v>1380</v>
      </c>
      <c r="AB1817" s="76" t="s">
        <v>35</v>
      </c>
      <c r="AC1817" s="77" t="s">
        <v>36</v>
      </c>
      <c r="AD1817" s="77" t="s">
        <v>36</v>
      </c>
      <c r="AE1817" s="77">
        <v>39</v>
      </c>
      <c r="AF1817" s="78" t="s">
        <v>902</v>
      </c>
      <c r="AG1817" s="72"/>
      <c r="AH1817" s="77">
        <v>8614237</v>
      </c>
      <c r="AI1817" s="76" t="s">
        <v>52</v>
      </c>
      <c r="AJ1817" s="76" t="s">
        <v>36</v>
      </c>
      <c r="AK1817" t="str">
        <f>_xlfn.CONCAT(PlayerList[[#This Row],[First Name]]," ",PlayerList[[#This Row],[Surname]])</f>
        <v>Tracy Jiajie Liu</v>
      </c>
      <c r="AM1817" s="71">
        <f>PlayerList[[#This Row],[Code]]*1</f>
        <v>16345</v>
      </c>
      <c r="AN1817" s="71" t="str">
        <f>VLOOKUP(PlayerList[[#This Row],[NZCF ID]],$AP$2:$AQ$3850,2,FALSE)</f>
        <v>F</v>
      </c>
      <c r="AP1817" s="71">
        <v>19920</v>
      </c>
      <c r="AQ1817" s="71" t="s">
        <v>45</v>
      </c>
    </row>
    <row r="1818" spans="13:43" x14ac:dyDescent="0.3">
      <c r="M1818" s="75">
        <v>18015</v>
      </c>
      <c r="N1818" s="72" t="s">
        <v>2190</v>
      </c>
      <c r="O1818" s="72" t="s">
        <v>257</v>
      </c>
      <c r="P1818" s="73" t="s">
        <v>167</v>
      </c>
      <c r="Q1818" s="74">
        <v>2007</v>
      </c>
      <c r="R1818" s="73" t="s">
        <v>135</v>
      </c>
      <c r="S1818" s="72"/>
      <c r="T1818" s="77" t="s">
        <v>34</v>
      </c>
      <c r="U1818" s="76" t="s">
        <v>35</v>
      </c>
      <c r="V1818" s="77" t="s">
        <v>36</v>
      </c>
      <c r="W1818" s="77" t="s">
        <v>36</v>
      </c>
      <c r="X1818" s="77" t="s">
        <v>37</v>
      </c>
      <c r="Y1818" s="78" t="s">
        <v>38</v>
      </c>
      <c r="Z1818" s="72"/>
      <c r="AA1818" s="77">
        <v>595</v>
      </c>
      <c r="AB1818" s="76" t="s">
        <v>50</v>
      </c>
      <c r="AC1818" s="77" t="s">
        <v>36</v>
      </c>
      <c r="AD1818" s="77" t="s">
        <v>36</v>
      </c>
      <c r="AE1818" s="77">
        <v>6</v>
      </c>
      <c r="AF1818" s="78" t="s">
        <v>96</v>
      </c>
      <c r="AG1818" s="72"/>
      <c r="AH1818" s="77">
        <v>4316673</v>
      </c>
      <c r="AI1818" s="76" t="s">
        <v>52</v>
      </c>
      <c r="AJ1818" s="76" t="s">
        <v>36</v>
      </c>
      <c r="AK1818" t="str">
        <f>_xlfn.CONCAT(PlayerList[[#This Row],[First Name]]," ",PlayerList[[#This Row],[Surname]])</f>
        <v>Vincent Liu</v>
      </c>
      <c r="AM1818" s="71">
        <f>PlayerList[[#This Row],[Code]]*1</f>
        <v>18015</v>
      </c>
      <c r="AN1818" s="71" t="str">
        <f>VLOOKUP(PlayerList[[#This Row],[NZCF ID]],$AP$2:$AQ$3850,2,FALSE)</f>
        <v>M</v>
      </c>
      <c r="AP1818" s="71">
        <v>16345</v>
      </c>
      <c r="AQ1818" s="71" t="s">
        <v>45</v>
      </c>
    </row>
    <row r="1819" spans="13:43" x14ac:dyDescent="0.3">
      <c r="M1819" s="75">
        <v>17424</v>
      </c>
      <c r="N1819" s="72" t="s">
        <v>2190</v>
      </c>
      <c r="O1819" s="72" t="s">
        <v>2209</v>
      </c>
      <c r="P1819" s="73" t="s">
        <v>167</v>
      </c>
      <c r="Q1819" s="74">
        <v>2011</v>
      </c>
      <c r="R1819" s="73" t="s">
        <v>135</v>
      </c>
      <c r="S1819" s="72"/>
      <c r="T1819" s="77">
        <v>2006</v>
      </c>
      <c r="U1819" s="76" t="s">
        <v>35</v>
      </c>
      <c r="V1819" s="77">
        <v>4</v>
      </c>
      <c r="W1819" s="77">
        <v>20</v>
      </c>
      <c r="X1819" s="77">
        <v>366</v>
      </c>
      <c r="Y1819" s="78" t="s">
        <v>4167</v>
      </c>
      <c r="Z1819" s="72"/>
      <c r="AA1819" s="77">
        <v>1939</v>
      </c>
      <c r="AB1819" s="76" t="s">
        <v>35</v>
      </c>
      <c r="AC1819" s="77">
        <v>3</v>
      </c>
      <c r="AD1819" s="77">
        <v>14</v>
      </c>
      <c r="AE1819" s="77">
        <v>297</v>
      </c>
      <c r="AF1819" s="78" t="s">
        <v>4167</v>
      </c>
      <c r="AG1819" s="72"/>
      <c r="AH1819" s="77">
        <v>4313593</v>
      </c>
      <c r="AI1819" s="76" t="s">
        <v>52</v>
      </c>
      <c r="AJ1819" s="76" t="s">
        <v>364</v>
      </c>
      <c r="AK1819" t="str">
        <f>_xlfn.CONCAT(PlayerList[[#This Row],[First Name]]," ",PlayerList[[#This Row],[Surname]])</f>
        <v>William Rui Liu</v>
      </c>
      <c r="AM1819" s="71">
        <f>PlayerList[[#This Row],[Code]]*1</f>
        <v>17424</v>
      </c>
      <c r="AN1819" s="71" t="str">
        <f>VLOOKUP(PlayerList[[#This Row],[NZCF ID]],$AP$2:$AQ$3850,2,FALSE)</f>
        <v>M</v>
      </c>
      <c r="AP1819" s="71">
        <v>18015</v>
      </c>
      <c r="AQ1819" s="71" t="s">
        <v>29</v>
      </c>
    </row>
    <row r="1820" spans="13:43" x14ac:dyDescent="0.3">
      <c r="M1820" s="75">
        <v>18072</v>
      </c>
      <c r="N1820" s="72" t="s">
        <v>2190</v>
      </c>
      <c r="O1820" s="72" t="s">
        <v>2210</v>
      </c>
      <c r="P1820" s="73" t="s">
        <v>258</v>
      </c>
      <c r="Q1820" s="74">
        <v>2012</v>
      </c>
      <c r="R1820" s="73" t="s">
        <v>135</v>
      </c>
      <c r="S1820" s="72"/>
      <c r="T1820" s="77">
        <v>819</v>
      </c>
      <c r="U1820" s="76" t="s">
        <v>50</v>
      </c>
      <c r="V1820" s="77" t="s">
        <v>36</v>
      </c>
      <c r="W1820" s="77" t="s">
        <v>36</v>
      </c>
      <c r="X1820" s="77">
        <v>6</v>
      </c>
      <c r="Y1820" s="78" t="s">
        <v>219</v>
      </c>
      <c r="Z1820" s="72"/>
      <c r="AA1820" s="77">
        <v>1090</v>
      </c>
      <c r="AB1820" s="76" t="s">
        <v>35</v>
      </c>
      <c r="AC1820" s="77">
        <v>1</v>
      </c>
      <c r="AD1820" s="77">
        <v>6</v>
      </c>
      <c r="AE1820" s="77">
        <v>205</v>
      </c>
      <c r="AF1820" s="78" t="s">
        <v>4167</v>
      </c>
      <c r="AG1820" s="72"/>
      <c r="AH1820" s="77">
        <v>4320123</v>
      </c>
      <c r="AI1820" s="76" t="s">
        <v>52</v>
      </c>
      <c r="AJ1820" s="76" t="s">
        <v>36</v>
      </c>
      <c r="AK1820" t="str">
        <f>_xlfn.CONCAT(PlayerList[[#This Row],[First Name]]," ",PlayerList[[#This Row],[Surname]])</f>
        <v>Wilson Liu</v>
      </c>
      <c r="AM1820" s="71">
        <f>PlayerList[[#This Row],[Code]]*1</f>
        <v>18072</v>
      </c>
      <c r="AN1820" s="71" t="str">
        <f>VLOOKUP(PlayerList[[#This Row],[NZCF ID]],$AP$2:$AQ$3850,2,FALSE)</f>
        <v>M</v>
      </c>
      <c r="AP1820" s="71">
        <v>17424</v>
      </c>
      <c r="AQ1820" s="71" t="s">
        <v>29</v>
      </c>
    </row>
    <row r="1821" spans="13:43" x14ac:dyDescent="0.3">
      <c r="M1821" s="75">
        <v>15966</v>
      </c>
      <c r="N1821" s="72" t="s">
        <v>2190</v>
      </c>
      <c r="O1821" s="72" t="s">
        <v>4359</v>
      </c>
      <c r="P1821" s="73" t="s">
        <v>74</v>
      </c>
      <c r="Q1821" s="74">
        <v>2002</v>
      </c>
      <c r="R1821" s="73" t="s">
        <v>35</v>
      </c>
      <c r="S1821" s="72"/>
      <c r="T1821" s="77">
        <v>1626</v>
      </c>
      <c r="U1821" s="76" t="s">
        <v>35</v>
      </c>
      <c r="V1821" s="77" t="s">
        <v>36</v>
      </c>
      <c r="W1821" s="77" t="s">
        <v>36</v>
      </c>
      <c r="X1821" s="77">
        <v>186</v>
      </c>
      <c r="Y1821" s="78" t="s">
        <v>673</v>
      </c>
      <c r="Z1821" s="72"/>
      <c r="AA1821" s="77">
        <v>1496</v>
      </c>
      <c r="AB1821" s="76" t="s">
        <v>35</v>
      </c>
      <c r="AC1821" s="77" t="s">
        <v>36</v>
      </c>
      <c r="AD1821" s="77" t="s">
        <v>36</v>
      </c>
      <c r="AE1821" s="77">
        <v>77</v>
      </c>
      <c r="AF1821" s="78" t="s">
        <v>560</v>
      </c>
      <c r="AG1821" s="72"/>
      <c r="AH1821" s="77">
        <v>4307895</v>
      </c>
      <c r="AI1821" s="76" t="s">
        <v>52</v>
      </c>
      <c r="AJ1821" s="76" t="s">
        <v>36</v>
      </c>
      <c r="AK1821" t="str">
        <f>_xlfn.CONCAT(PlayerList[[#This Row],[First Name]]," ",PlayerList[[#This Row],[Surname]])</f>
        <v>Xinyang Liu</v>
      </c>
      <c r="AM1821" s="71">
        <f>PlayerList[[#This Row],[Code]]*1</f>
        <v>15966</v>
      </c>
      <c r="AN1821" s="71" t="str">
        <f>VLOOKUP(PlayerList[[#This Row],[NZCF ID]],$AP$2:$AQ$3850,2,FALSE)</f>
        <v>M</v>
      </c>
      <c r="AP1821" s="71">
        <v>18072</v>
      </c>
      <c r="AQ1821" s="71" t="s">
        <v>29</v>
      </c>
    </row>
    <row r="1822" spans="13:43" x14ac:dyDescent="0.3">
      <c r="M1822" s="75">
        <v>20577</v>
      </c>
      <c r="N1822" s="72" t="s">
        <v>2190</v>
      </c>
      <c r="O1822" s="72" t="s">
        <v>2211</v>
      </c>
      <c r="P1822" s="73" t="s">
        <v>33</v>
      </c>
      <c r="Q1822" s="74">
        <v>2012</v>
      </c>
      <c r="R1822" s="73" t="s">
        <v>135</v>
      </c>
      <c r="S1822" s="72"/>
      <c r="T1822" s="77" t="s">
        <v>34</v>
      </c>
      <c r="U1822" s="76" t="s">
        <v>35</v>
      </c>
      <c r="V1822" s="77" t="s">
        <v>36</v>
      </c>
      <c r="W1822" s="77" t="s">
        <v>36</v>
      </c>
      <c r="X1822" s="77" t="s">
        <v>37</v>
      </c>
      <c r="Y1822" s="78" t="s">
        <v>38</v>
      </c>
      <c r="Z1822" s="72"/>
      <c r="AA1822" s="77">
        <v>966</v>
      </c>
      <c r="AB1822" s="76" t="s">
        <v>50</v>
      </c>
      <c r="AC1822" s="77" t="s">
        <v>36</v>
      </c>
      <c r="AD1822" s="77" t="s">
        <v>36</v>
      </c>
      <c r="AE1822" s="77">
        <v>6</v>
      </c>
      <c r="AF1822" s="78" t="s">
        <v>61</v>
      </c>
      <c r="AG1822" s="72"/>
      <c r="AH1822" s="77">
        <v>4329279</v>
      </c>
      <c r="AI1822" s="76" t="s">
        <v>52</v>
      </c>
      <c r="AJ1822" s="76" t="s">
        <v>36</v>
      </c>
      <c r="AK1822" t="str">
        <f>_xlfn.CONCAT(PlayerList[[#This Row],[First Name]]," ",PlayerList[[#This Row],[Surname]])</f>
        <v>Xinze (Angelina) Liu</v>
      </c>
      <c r="AM1822" s="71">
        <f>PlayerList[[#This Row],[Code]]*1</f>
        <v>20577</v>
      </c>
      <c r="AN1822" s="71" t="str">
        <f>VLOOKUP(PlayerList[[#This Row],[NZCF ID]],$AP$2:$AQ$3850,2,FALSE)</f>
        <v>F</v>
      </c>
      <c r="AP1822" s="71">
        <v>15966</v>
      </c>
      <c r="AQ1822" s="71" t="s">
        <v>29</v>
      </c>
    </row>
    <row r="1823" spans="13:43" x14ac:dyDescent="0.3">
      <c r="M1823" s="75">
        <v>22854</v>
      </c>
      <c r="N1823" s="72" t="s">
        <v>2190</v>
      </c>
      <c r="O1823" s="72" t="s">
        <v>4360</v>
      </c>
      <c r="P1823" s="73" t="s">
        <v>33</v>
      </c>
      <c r="Q1823" s="74">
        <v>2012</v>
      </c>
      <c r="R1823" s="73" t="s">
        <v>135</v>
      </c>
      <c r="S1823" s="72"/>
      <c r="T1823" s="77" t="s">
        <v>34</v>
      </c>
      <c r="U1823" s="76" t="s">
        <v>35</v>
      </c>
      <c r="V1823" s="77" t="s">
        <v>36</v>
      </c>
      <c r="W1823" s="77" t="s">
        <v>36</v>
      </c>
      <c r="X1823" s="77" t="s">
        <v>37</v>
      </c>
      <c r="Y1823" s="78" t="s">
        <v>38</v>
      </c>
      <c r="Z1823" s="72"/>
      <c r="AA1823" s="77">
        <v>554</v>
      </c>
      <c r="AB1823" s="76" t="s">
        <v>50</v>
      </c>
      <c r="AC1823" s="77" t="s">
        <v>36</v>
      </c>
      <c r="AD1823" s="77" t="s">
        <v>36</v>
      </c>
      <c r="AE1823" s="77">
        <v>6</v>
      </c>
      <c r="AF1823" s="78" t="s">
        <v>84</v>
      </c>
      <c r="AG1823" s="72"/>
      <c r="AH1823" s="77" t="s">
        <v>69</v>
      </c>
      <c r="AI1823" s="76" t="s">
        <v>52</v>
      </c>
      <c r="AJ1823" s="76" t="s">
        <v>36</v>
      </c>
      <c r="AK1823" t="str">
        <f>_xlfn.CONCAT(PlayerList[[#This Row],[First Name]]," ",PlayerList[[#This Row],[Surname]])</f>
        <v>Yat Hei Liu</v>
      </c>
      <c r="AM1823" s="71">
        <f>PlayerList[[#This Row],[Code]]*1</f>
        <v>22854</v>
      </c>
      <c r="AN1823" s="71" t="str">
        <f>VLOOKUP(PlayerList[[#This Row],[NZCF ID]],$AP$2:$AQ$3850,2,FALSE)</f>
        <v>M</v>
      </c>
      <c r="AP1823" s="71">
        <v>20577</v>
      </c>
      <c r="AQ1823" s="71" t="s">
        <v>45</v>
      </c>
    </row>
    <row r="1824" spans="13:43" x14ac:dyDescent="0.3">
      <c r="M1824" s="75">
        <v>17700</v>
      </c>
      <c r="N1824" s="72" t="s">
        <v>2190</v>
      </c>
      <c r="O1824" s="72" t="s">
        <v>2212</v>
      </c>
      <c r="P1824" s="73" t="s">
        <v>258</v>
      </c>
      <c r="Q1824" s="74">
        <v>2012</v>
      </c>
      <c r="R1824" s="73" t="s">
        <v>135</v>
      </c>
      <c r="S1824" s="72"/>
      <c r="T1824" s="77" t="s">
        <v>34</v>
      </c>
      <c r="U1824" s="76" t="s">
        <v>35</v>
      </c>
      <c r="V1824" s="77" t="s">
        <v>36</v>
      </c>
      <c r="W1824" s="77" t="s">
        <v>36</v>
      </c>
      <c r="X1824" s="77" t="s">
        <v>37</v>
      </c>
      <c r="Y1824" s="78" t="s">
        <v>38</v>
      </c>
      <c r="Z1824" s="72"/>
      <c r="AA1824" s="77">
        <v>515</v>
      </c>
      <c r="AB1824" s="76" t="s">
        <v>35</v>
      </c>
      <c r="AC1824" s="77" t="s">
        <v>36</v>
      </c>
      <c r="AD1824" s="77" t="s">
        <v>36</v>
      </c>
      <c r="AE1824" s="77">
        <v>32</v>
      </c>
      <c r="AF1824" s="78" t="s">
        <v>51</v>
      </c>
      <c r="AG1824" s="72"/>
      <c r="AH1824" s="77">
        <v>4320131</v>
      </c>
      <c r="AI1824" s="76" t="s">
        <v>52</v>
      </c>
      <c r="AJ1824" s="76" t="s">
        <v>36</v>
      </c>
      <c r="AK1824" t="str">
        <f>_xlfn.CONCAT(PlayerList[[#This Row],[First Name]]," ",PlayerList[[#This Row],[Surname]])</f>
        <v>Yilin Liu</v>
      </c>
      <c r="AM1824" s="71">
        <f>PlayerList[[#This Row],[Code]]*1</f>
        <v>17700</v>
      </c>
      <c r="AN1824" s="71" t="str">
        <f>VLOOKUP(PlayerList[[#This Row],[NZCF ID]],$AP$2:$AQ$3850,2,FALSE)</f>
        <v>M</v>
      </c>
      <c r="AP1824" s="71">
        <v>22854</v>
      </c>
      <c r="AQ1824" s="71" t="s">
        <v>29</v>
      </c>
    </row>
    <row r="1825" spans="13:43" x14ac:dyDescent="0.3">
      <c r="M1825" s="75">
        <v>18613</v>
      </c>
      <c r="N1825" s="72" t="s">
        <v>2190</v>
      </c>
      <c r="O1825" s="72" t="s">
        <v>2213</v>
      </c>
      <c r="P1825" s="73" t="s">
        <v>33</v>
      </c>
      <c r="Q1825" s="74">
        <v>2014</v>
      </c>
      <c r="R1825" s="73" t="s">
        <v>135</v>
      </c>
      <c r="S1825" s="72"/>
      <c r="T1825" s="77" t="s">
        <v>34</v>
      </c>
      <c r="U1825" s="76" t="s">
        <v>35</v>
      </c>
      <c r="V1825" s="77" t="s">
        <v>36</v>
      </c>
      <c r="W1825" s="77" t="s">
        <v>36</v>
      </c>
      <c r="X1825" s="77" t="s">
        <v>37</v>
      </c>
      <c r="Y1825" s="78" t="s">
        <v>38</v>
      </c>
      <c r="Z1825" s="72"/>
      <c r="AA1825" s="77">
        <v>400</v>
      </c>
      <c r="AB1825" s="76" t="s">
        <v>50</v>
      </c>
      <c r="AC1825" s="77" t="s">
        <v>36</v>
      </c>
      <c r="AD1825" s="77" t="s">
        <v>36</v>
      </c>
      <c r="AE1825" s="77">
        <v>7</v>
      </c>
      <c r="AF1825" s="78" t="s">
        <v>51</v>
      </c>
      <c r="AG1825" s="72"/>
      <c r="AH1825" s="77" t="s">
        <v>69</v>
      </c>
      <c r="AI1825" s="76" t="s">
        <v>52</v>
      </c>
      <c r="AJ1825" s="76" t="s">
        <v>36</v>
      </c>
      <c r="AK1825" t="str">
        <f>_xlfn.CONCAT(PlayerList[[#This Row],[First Name]]," ",PlayerList[[#This Row],[Surname]])</f>
        <v>Ysabel Liu</v>
      </c>
      <c r="AM1825" s="71">
        <f>PlayerList[[#This Row],[Code]]*1</f>
        <v>18613</v>
      </c>
      <c r="AN1825" s="71" t="str">
        <f>VLOOKUP(PlayerList[[#This Row],[NZCF ID]],$AP$2:$AQ$3850,2,FALSE)</f>
        <v>F</v>
      </c>
      <c r="AP1825" s="71">
        <v>17700</v>
      </c>
      <c r="AQ1825" s="71" t="s">
        <v>29</v>
      </c>
    </row>
    <row r="1826" spans="13:43" x14ac:dyDescent="0.3">
      <c r="M1826" s="75">
        <v>18768</v>
      </c>
      <c r="N1826" s="72" t="s">
        <v>2190</v>
      </c>
      <c r="O1826" s="72" t="s">
        <v>2214</v>
      </c>
      <c r="P1826" s="73" t="s">
        <v>167</v>
      </c>
      <c r="Q1826" s="74">
        <v>2015</v>
      </c>
      <c r="R1826" s="73" t="s">
        <v>135</v>
      </c>
      <c r="S1826" s="72"/>
      <c r="T1826" s="77" t="s">
        <v>34</v>
      </c>
      <c r="U1826" s="76" t="s">
        <v>35</v>
      </c>
      <c r="V1826" s="77" t="s">
        <v>36</v>
      </c>
      <c r="W1826" s="77" t="s">
        <v>36</v>
      </c>
      <c r="X1826" s="77" t="s">
        <v>37</v>
      </c>
      <c r="Y1826" s="78" t="s">
        <v>38</v>
      </c>
      <c r="Z1826" s="72"/>
      <c r="AA1826" s="77">
        <v>360</v>
      </c>
      <c r="AB1826" s="76" t="s">
        <v>35</v>
      </c>
      <c r="AC1826" s="77" t="s">
        <v>36</v>
      </c>
      <c r="AD1826" s="77" t="s">
        <v>36</v>
      </c>
      <c r="AE1826" s="77">
        <v>27</v>
      </c>
      <c r="AF1826" s="78" t="s">
        <v>96</v>
      </c>
      <c r="AG1826" s="72"/>
      <c r="AH1826" s="77" t="s">
        <v>69</v>
      </c>
      <c r="AI1826" s="76" t="s">
        <v>52</v>
      </c>
      <c r="AJ1826" s="76" t="s">
        <v>36</v>
      </c>
      <c r="AK1826" t="str">
        <f>_xlfn.CONCAT(PlayerList[[#This Row],[First Name]]," ",PlayerList[[#This Row],[Surname]])</f>
        <v>Yuhan Mia Liu</v>
      </c>
      <c r="AM1826" s="71">
        <f>PlayerList[[#This Row],[Code]]*1</f>
        <v>18768</v>
      </c>
      <c r="AN1826" s="71" t="str">
        <f>VLOOKUP(PlayerList[[#This Row],[NZCF ID]],$AP$2:$AQ$3850,2,FALSE)</f>
        <v>F</v>
      </c>
      <c r="AP1826" s="71">
        <v>18613</v>
      </c>
      <c r="AQ1826" s="71" t="s">
        <v>45</v>
      </c>
    </row>
    <row r="1827" spans="13:43" x14ac:dyDescent="0.3">
      <c r="M1827" s="75">
        <v>22973</v>
      </c>
      <c r="N1827" s="72" t="s">
        <v>2190</v>
      </c>
      <c r="O1827" s="72" t="s">
        <v>4361</v>
      </c>
      <c r="P1827" s="73" t="s">
        <v>167</v>
      </c>
      <c r="Q1827" s="74">
        <v>2014</v>
      </c>
      <c r="R1827" s="73" t="s">
        <v>135</v>
      </c>
      <c r="S1827" s="72"/>
      <c r="T1827" s="77" t="s">
        <v>34</v>
      </c>
      <c r="U1827" s="76" t="s">
        <v>35</v>
      </c>
      <c r="V1827" s="77" t="s">
        <v>36</v>
      </c>
      <c r="W1827" s="77" t="s">
        <v>36</v>
      </c>
      <c r="X1827" s="77" t="s">
        <v>37</v>
      </c>
      <c r="Y1827" s="78" t="s">
        <v>38</v>
      </c>
      <c r="Z1827" s="72"/>
      <c r="AA1827" s="77">
        <v>708</v>
      </c>
      <c r="AB1827" s="76" t="s">
        <v>50</v>
      </c>
      <c r="AC1827" s="77">
        <v>1</v>
      </c>
      <c r="AD1827" s="77">
        <v>8</v>
      </c>
      <c r="AE1827" s="77">
        <v>8</v>
      </c>
      <c r="AF1827" s="78" t="s">
        <v>4167</v>
      </c>
      <c r="AG1827" s="72"/>
      <c r="AH1827" s="77" t="s">
        <v>69</v>
      </c>
      <c r="AI1827" s="76" t="s">
        <v>52</v>
      </c>
      <c r="AJ1827" s="76" t="s">
        <v>36</v>
      </c>
      <c r="AK1827" t="str">
        <f>_xlfn.CONCAT(PlayerList[[#This Row],[First Name]]," ",PlayerList[[#This Row],[Surname]])</f>
        <v>Zehao (Howard) Liu</v>
      </c>
      <c r="AM1827" s="71">
        <f>PlayerList[[#This Row],[Code]]*1</f>
        <v>22973</v>
      </c>
      <c r="AN1827" s="71" t="str">
        <f>VLOOKUP(PlayerList[[#This Row],[NZCF ID]],$AP$2:$AQ$3850,2,FALSE)</f>
        <v>M</v>
      </c>
      <c r="AP1827" s="71">
        <v>18768</v>
      </c>
      <c r="AQ1827" s="71" t="s">
        <v>45</v>
      </c>
    </row>
    <row r="1828" spans="13:43" x14ac:dyDescent="0.3">
      <c r="M1828" s="75">
        <v>17039</v>
      </c>
      <c r="N1828" s="72" t="s">
        <v>2190</v>
      </c>
      <c r="O1828" s="72" t="s">
        <v>2215</v>
      </c>
      <c r="P1828" s="73" t="s">
        <v>354</v>
      </c>
      <c r="Q1828" s="74">
        <v>2011</v>
      </c>
      <c r="R1828" s="73" t="s">
        <v>135</v>
      </c>
      <c r="S1828" s="72"/>
      <c r="T1828" s="77">
        <v>1716</v>
      </c>
      <c r="U1828" s="76" t="s">
        <v>35</v>
      </c>
      <c r="V1828" s="77" t="s">
        <v>36</v>
      </c>
      <c r="W1828" s="77" t="s">
        <v>36</v>
      </c>
      <c r="X1828" s="77">
        <v>159</v>
      </c>
      <c r="Y1828" s="78" t="s">
        <v>281</v>
      </c>
      <c r="Z1828" s="72"/>
      <c r="AA1828" s="77">
        <v>1513</v>
      </c>
      <c r="AB1828" s="76" t="s">
        <v>35</v>
      </c>
      <c r="AC1828" s="77" t="s">
        <v>36</v>
      </c>
      <c r="AD1828" s="77" t="s">
        <v>36</v>
      </c>
      <c r="AE1828" s="77">
        <v>143</v>
      </c>
      <c r="AF1828" s="78" t="s">
        <v>169</v>
      </c>
      <c r="AG1828" s="72"/>
      <c r="AH1828" s="77">
        <v>4312546</v>
      </c>
      <c r="AI1828" s="76" t="s">
        <v>52</v>
      </c>
      <c r="AJ1828" s="76" t="s">
        <v>36</v>
      </c>
      <c r="AK1828" t="str">
        <f>_xlfn.CONCAT(PlayerList[[#This Row],[First Name]]," ",PlayerList[[#This Row],[Surname]])</f>
        <v>Zikun Kenneth Liu</v>
      </c>
      <c r="AM1828" s="71">
        <f>PlayerList[[#This Row],[Code]]*1</f>
        <v>17039</v>
      </c>
      <c r="AN1828" s="71" t="str">
        <f>VLOOKUP(PlayerList[[#This Row],[NZCF ID]],$AP$2:$AQ$3850,2,FALSE)</f>
        <v>M</v>
      </c>
      <c r="AP1828" s="71">
        <v>22973</v>
      </c>
      <c r="AQ1828" s="71" t="s">
        <v>29</v>
      </c>
    </row>
    <row r="1829" spans="13:43" x14ac:dyDescent="0.3">
      <c r="M1829" s="75">
        <v>18438</v>
      </c>
      <c r="N1829" s="72" t="s">
        <v>2216</v>
      </c>
      <c r="O1829" s="72" t="s">
        <v>2217</v>
      </c>
      <c r="P1829" s="73" t="s">
        <v>161</v>
      </c>
      <c r="Q1829" s="74">
        <v>2012</v>
      </c>
      <c r="R1829" s="73" t="s">
        <v>135</v>
      </c>
      <c r="S1829" s="72"/>
      <c r="T1829" s="77">
        <v>1249</v>
      </c>
      <c r="U1829" s="76" t="s">
        <v>50</v>
      </c>
      <c r="V1829" s="77" t="s">
        <v>36</v>
      </c>
      <c r="W1829" s="77" t="s">
        <v>36</v>
      </c>
      <c r="X1829" s="77">
        <v>4</v>
      </c>
      <c r="Y1829" s="78" t="s">
        <v>51</v>
      </c>
      <c r="Z1829" s="72"/>
      <c r="AA1829" s="77" t="s">
        <v>37</v>
      </c>
      <c r="AB1829" s="76" t="s">
        <v>35</v>
      </c>
      <c r="AC1829" s="77" t="s">
        <v>36</v>
      </c>
      <c r="AD1829" s="77" t="s">
        <v>36</v>
      </c>
      <c r="AE1829" s="77" t="s">
        <v>37</v>
      </c>
      <c r="AF1829" s="78" t="s">
        <v>38</v>
      </c>
      <c r="AG1829" s="72"/>
      <c r="AH1829" s="77" t="s">
        <v>69</v>
      </c>
      <c r="AI1829" s="76" t="s">
        <v>52</v>
      </c>
      <c r="AJ1829" s="76" t="s">
        <v>36</v>
      </c>
      <c r="AK1829" t="str">
        <f>_xlfn.CONCAT(PlayerList[[#This Row],[First Name]]," ",PlayerList[[#This Row],[Surname]])</f>
        <v>Sanuli Liyanapathirana</v>
      </c>
      <c r="AM1829" s="71">
        <f>PlayerList[[#This Row],[Code]]*1</f>
        <v>18438</v>
      </c>
      <c r="AN1829" s="71" t="str">
        <f>VLOOKUP(PlayerList[[#This Row],[NZCF ID]],$AP$2:$AQ$3850,2,FALSE)</f>
        <v>M</v>
      </c>
      <c r="AP1829" s="71">
        <v>17039</v>
      </c>
      <c r="AQ1829" s="71" t="s">
        <v>29</v>
      </c>
    </row>
    <row r="1830" spans="13:43" x14ac:dyDescent="0.3">
      <c r="M1830" s="75">
        <v>19015</v>
      </c>
      <c r="N1830" s="72" t="s">
        <v>2218</v>
      </c>
      <c r="O1830" s="72" t="s">
        <v>2219</v>
      </c>
      <c r="P1830" s="73" t="s">
        <v>115</v>
      </c>
      <c r="Q1830" s="74">
        <v>1997</v>
      </c>
      <c r="R1830" s="73" t="s">
        <v>35</v>
      </c>
      <c r="S1830" s="72"/>
      <c r="T1830" s="77">
        <v>955</v>
      </c>
      <c r="U1830" s="76" t="s">
        <v>50</v>
      </c>
      <c r="V1830" s="77" t="s">
        <v>36</v>
      </c>
      <c r="W1830" s="77" t="s">
        <v>36</v>
      </c>
      <c r="X1830" s="77">
        <v>3</v>
      </c>
      <c r="Y1830" s="78" t="s">
        <v>154</v>
      </c>
      <c r="Z1830" s="72"/>
      <c r="AA1830" s="77" t="s">
        <v>37</v>
      </c>
      <c r="AB1830" s="76" t="s">
        <v>35</v>
      </c>
      <c r="AC1830" s="77" t="s">
        <v>36</v>
      </c>
      <c r="AD1830" s="77" t="s">
        <v>36</v>
      </c>
      <c r="AE1830" s="77" t="s">
        <v>37</v>
      </c>
      <c r="AF1830" s="78" t="s">
        <v>38</v>
      </c>
      <c r="AG1830" s="72"/>
      <c r="AH1830" s="77" t="s">
        <v>69</v>
      </c>
      <c r="AI1830" s="76" t="s">
        <v>52</v>
      </c>
      <c r="AJ1830" s="76" t="s">
        <v>36</v>
      </c>
      <c r="AK1830" t="str">
        <f>_xlfn.CONCAT(PlayerList[[#This Row],[First Name]]," ",PlayerList[[#This Row],[Surname]])</f>
        <v>Eva Lloyd</v>
      </c>
      <c r="AM1830" s="71">
        <f>PlayerList[[#This Row],[Code]]*1</f>
        <v>19015</v>
      </c>
      <c r="AN1830" s="71" t="str">
        <f>VLOOKUP(PlayerList[[#This Row],[NZCF ID]],$AP$2:$AQ$3850,2,FALSE)</f>
        <v>F</v>
      </c>
      <c r="AP1830" s="71">
        <v>18438</v>
      </c>
      <c r="AQ1830" s="71" t="s">
        <v>29</v>
      </c>
    </row>
    <row r="1831" spans="13:43" x14ac:dyDescent="0.3">
      <c r="M1831" s="75">
        <v>18098</v>
      </c>
      <c r="N1831" s="72" t="s">
        <v>2218</v>
      </c>
      <c r="O1831" s="72" t="s">
        <v>345</v>
      </c>
      <c r="P1831" s="73" t="s">
        <v>167</v>
      </c>
      <c r="Q1831" s="74">
        <v>1988</v>
      </c>
      <c r="R1831" s="73" t="s">
        <v>35</v>
      </c>
      <c r="S1831" s="72"/>
      <c r="T1831" s="77">
        <v>974</v>
      </c>
      <c r="U1831" s="76" t="s">
        <v>50</v>
      </c>
      <c r="V1831" s="77" t="s">
        <v>36</v>
      </c>
      <c r="W1831" s="77" t="s">
        <v>36</v>
      </c>
      <c r="X1831" s="77">
        <v>4</v>
      </c>
      <c r="Y1831" s="78" t="s">
        <v>90</v>
      </c>
      <c r="Z1831" s="72"/>
      <c r="AA1831" s="77" t="s">
        <v>37</v>
      </c>
      <c r="AB1831" s="76" t="s">
        <v>35</v>
      </c>
      <c r="AC1831" s="77" t="s">
        <v>36</v>
      </c>
      <c r="AD1831" s="77" t="s">
        <v>36</v>
      </c>
      <c r="AE1831" s="77" t="s">
        <v>37</v>
      </c>
      <c r="AF1831" s="78" t="s">
        <v>38</v>
      </c>
      <c r="AG1831" s="72"/>
      <c r="AH1831" s="77">
        <v>4317114</v>
      </c>
      <c r="AI1831" s="76" t="s">
        <v>52</v>
      </c>
      <c r="AJ1831" s="76" t="s">
        <v>36</v>
      </c>
      <c r="AK1831" t="str">
        <f>_xlfn.CONCAT(PlayerList[[#This Row],[First Name]]," ",PlayerList[[#This Row],[Surname]])</f>
        <v>Richard Lloyd</v>
      </c>
      <c r="AM1831" s="71">
        <f>PlayerList[[#This Row],[Code]]*1</f>
        <v>18098</v>
      </c>
      <c r="AN1831" s="71" t="str">
        <f>VLOOKUP(PlayerList[[#This Row],[NZCF ID]],$AP$2:$AQ$3850,2,FALSE)</f>
        <v>M</v>
      </c>
      <c r="AP1831" s="71">
        <v>19015</v>
      </c>
      <c r="AQ1831" s="71" t="s">
        <v>45</v>
      </c>
    </row>
    <row r="1832" spans="13:43" x14ac:dyDescent="0.3">
      <c r="M1832" s="75">
        <v>18014</v>
      </c>
      <c r="N1832" s="72" t="s">
        <v>2220</v>
      </c>
      <c r="O1832" s="72" t="s">
        <v>838</v>
      </c>
      <c r="P1832" s="73" t="s">
        <v>74</v>
      </c>
      <c r="Q1832" s="74">
        <v>2009</v>
      </c>
      <c r="R1832" s="73" t="s">
        <v>135</v>
      </c>
      <c r="S1832" s="72"/>
      <c r="T1832" s="77">
        <v>1417</v>
      </c>
      <c r="U1832" s="76" t="s">
        <v>35</v>
      </c>
      <c r="V1832" s="77" t="s">
        <v>36</v>
      </c>
      <c r="W1832" s="77" t="s">
        <v>36</v>
      </c>
      <c r="X1832" s="77">
        <v>47</v>
      </c>
      <c r="Y1832" s="78" t="s">
        <v>281</v>
      </c>
      <c r="Z1832" s="72"/>
      <c r="AA1832" s="77">
        <v>1161</v>
      </c>
      <c r="AB1832" s="76" t="s">
        <v>35</v>
      </c>
      <c r="AC1832" s="77" t="s">
        <v>36</v>
      </c>
      <c r="AD1832" s="77" t="s">
        <v>36</v>
      </c>
      <c r="AE1832" s="77">
        <v>63</v>
      </c>
      <c r="AF1832" s="78" t="s">
        <v>154</v>
      </c>
      <c r="AG1832" s="72"/>
      <c r="AH1832" s="77">
        <v>4316681</v>
      </c>
      <c r="AI1832" s="76" t="s">
        <v>52</v>
      </c>
      <c r="AJ1832" s="76" t="s">
        <v>36</v>
      </c>
      <c r="AK1832" t="str">
        <f>_xlfn.CONCAT(PlayerList[[#This Row],[First Name]]," ",PlayerList[[#This Row],[Surname]])</f>
        <v>Nikita Lobanov</v>
      </c>
      <c r="AM1832" s="71">
        <f>PlayerList[[#This Row],[Code]]*1</f>
        <v>18014</v>
      </c>
      <c r="AN1832" s="71" t="str">
        <f>VLOOKUP(PlayerList[[#This Row],[NZCF ID]],$AP$2:$AQ$3850,2,FALSE)</f>
        <v>M</v>
      </c>
      <c r="AP1832" s="71">
        <v>18098</v>
      </c>
      <c r="AQ1832" s="71" t="s">
        <v>29</v>
      </c>
    </row>
    <row r="1833" spans="13:43" x14ac:dyDescent="0.3">
      <c r="M1833" s="75">
        <v>18434</v>
      </c>
      <c r="N1833" s="72" t="s">
        <v>2221</v>
      </c>
      <c r="O1833" s="72" t="s">
        <v>761</v>
      </c>
      <c r="P1833" s="73" t="s">
        <v>115</v>
      </c>
      <c r="Q1833" s="74">
        <v>2003</v>
      </c>
      <c r="R1833" s="73" t="s">
        <v>35</v>
      </c>
      <c r="S1833" s="72"/>
      <c r="T1833" s="77">
        <v>1594</v>
      </c>
      <c r="U1833" s="76" t="s">
        <v>35</v>
      </c>
      <c r="V1833" s="77" t="s">
        <v>36</v>
      </c>
      <c r="W1833" s="77" t="s">
        <v>36</v>
      </c>
      <c r="X1833" s="77">
        <v>49</v>
      </c>
      <c r="Y1833" s="78" t="s">
        <v>60</v>
      </c>
      <c r="Z1833" s="72"/>
      <c r="AA1833" s="77">
        <v>1606</v>
      </c>
      <c r="AB1833" s="76" t="s">
        <v>35</v>
      </c>
      <c r="AC1833" s="77" t="s">
        <v>36</v>
      </c>
      <c r="AD1833" s="77" t="s">
        <v>36</v>
      </c>
      <c r="AE1833" s="77">
        <v>65</v>
      </c>
      <c r="AF1833" s="78" t="s">
        <v>39</v>
      </c>
      <c r="AG1833" s="72"/>
      <c r="AH1833" s="77">
        <v>4324277</v>
      </c>
      <c r="AI1833" s="76" t="s">
        <v>52</v>
      </c>
      <c r="AJ1833" s="76" t="s">
        <v>36</v>
      </c>
      <c r="AK1833" t="str">
        <f>_xlfn.CONCAT(PlayerList[[#This Row],[First Name]]," ",PlayerList[[#This Row],[Surname]])</f>
        <v>Oscar Lobb</v>
      </c>
      <c r="AM1833" s="71">
        <f>PlayerList[[#This Row],[Code]]*1</f>
        <v>18434</v>
      </c>
      <c r="AN1833" s="71" t="str">
        <f>VLOOKUP(PlayerList[[#This Row],[NZCF ID]],$AP$2:$AQ$3850,2,FALSE)</f>
        <v>M</v>
      </c>
      <c r="AP1833" s="71">
        <v>18014</v>
      </c>
      <c r="AQ1833" s="71" t="s">
        <v>29</v>
      </c>
    </row>
    <row r="1834" spans="13:43" x14ac:dyDescent="0.3">
      <c r="M1834" s="75">
        <v>18239</v>
      </c>
      <c r="N1834" s="72" t="s">
        <v>2222</v>
      </c>
      <c r="O1834" s="72" t="s">
        <v>59</v>
      </c>
      <c r="P1834" s="73" t="s">
        <v>354</v>
      </c>
      <c r="Q1834" s="74">
        <v>2013</v>
      </c>
      <c r="R1834" s="73" t="s">
        <v>135</v>
      </c>
      <c r="S1834" s="72"/>
      <c r="T1834" s="77" t="s">
        <v>34</v>
      </c>
      <c r="U1834" s="76" t="s">
        <v>35</v>
      </c>
      <c r="V1834" s="77" t="s">
        <v>36</v>
      </c>
      <c r="W1834" s="77" t="s">
        <v>36</v>
      </c>
      <c r="X1834" s="77" t="s">
        <v>37</v>
      </c>
      <c r="Y1834" s="78" t="s">
        <v>38</v>
      </c>
      <c r="Z1834" s="72"/>
      <c r="AA1834" s="77">
        <v>1014</v>
      </c>
      <c r="AB1834" s="76" t="s">
        <v>35</v>
      </c>
      <c r="AC1834" s="77" t="s">
        <v>36</v>
      </c>
      <c r="AD1834" s="77" t="s">
        <v>36</v>
      </c>
      <c r="AE1834" s="77">
        <v>36</v>
      </c>
      <c r="AF1834" s="78" t="s">
        <v>173</v>
      </c>
      <c r="AG1834" s="72"/>
      <c r="AH1834" s="77">
        <v>4319796</v>
      </c>
      <c r="AI1834" s="76" t="s">
        <v>52</v>
      </c>
      <c r="AJ1834" s="76" t="s">
        <v>36</v>
      </c>
      <c r="AK1834" t="str">
        <f>_xlfn.CONCAT(PlayerList[[#This Row],[First Name]]," ",PlayerList[[#This Row],[Surname]])</f>
        <v>Isaac Lobo</v>
      </c>
      <c r="AM1834" s="71">
        <f>PlayerList[[#This Row],[Code]]*1</f>
        <v>18239</v>
      </c>
      <c r="AN1834" s="71" t="str">
        <f>VLOOKUP(PlayerList[[#This Row],[NZCF ID]],$AP$2:$AQ$3850,2,FALSE)</f>
        <v>M</v>
      </c>
      <c r="AP1834" s="71">
        <v>18434</v>
      </c>
      <c r="AQ1834" s="71" t="s">
        <v>29</v>
      </c>
    </row>
    <row r="1835" spans="13:43" x14ac:dyDescent="0.3">
      <c r="M1835" s="75">
        <v>19032</v>
      </c>
      <c r="N1835" s="72" t="s">
        <v>2223</v>
      </c>
      <c r="O1835" s="72" t="s">
        <v>95</v>
      </c>
      <c r="P1835" s="73" t="s">
        <v>83</v>
      </c>
      <c r="Q1835" s="74">
        <v>2002</v>
      </c>
      <c r="R1835" s="73" t="s">
        <v>35</v>
      </c>
      <c r="S1835" s="72"/>
      <c r="T1835" s="77" t="s">
        <v>34</v>
      </c>
      <c r="U1835" s="76" t="s">
        <v>35</v>
      </c>
      <c r="V1835" s="77" t="s">
        <v>36</v>
      </c>
      <c r="W1835" s="77" t="s">
        <v>36</v>
      </c>
      <c r="X1835" s="77" t="s">
        <v>37</v>
      </c>
      <c r="Y1835" s="78" t="s">
        <v>38</v>
      </c>
      <c r="Z1835" s="72"/>
      <c r="AA1835" s="77">
        <v>1068</v>
      </c>
      <c r="AB1835" s="76" t="s">
        <v>50</v>
      </c>
      <c r="AC1835" s="77" t="s">
        <v>36</v>
      </c>
      <c r="AD1835" s="77" t="s">
        <v>36</v>
      </c>
      <c r="AE1835" s="77">
        <v>4</v>
      </c>
      <c r="AF1835" s="78" t="s">
        <v>154</v>
      </c>
      <c r="AG1835" s="72"/>
      <c r="AH1835" s="77" t="s">
        <v>69</v>
      </c>
      <c r="AI1835" s="76" t="s">
        <v>52</v>
      </c>
      <c r="AJ1835" s="76" t="s">
        <v>36</v>
      </c>
      <c r="AK1835" t="str">
        <f>_xlfn.CONCAT(PlayerList[[#This Row],[First Name]]," ",PlayerList[[#This Row],[Surname]])</f>
        <v>Henry Lockhart</v>
      </c>
      <c r="AM1835" s="71">
        <f>PlayerList[[#This Row],[Code]]*1</f>
        <v>19032</v>
      </c>
      <c r="AN1835" s="71" t="str">
        <f>VLOOKUP(PlayerList[[#This Row],[NZCF ID]],$AP$2:$AQ$3850,2,FALSE)</f>
        <v>M</v>
      </c>
      <c r="AP1835" s="71">
        <v>18239</v>
      </c>
      <c r="AQ1835" s="71" t="s">
        <v>29</v>
      </c>
    </row>
    <row r="1836" spans="13:43" x14ac:dyDescent="0.3">
      <c r="M1836" s="75">
        <v>15209</v>
      </c>
      <c r="N1836" s="72" t="s">
        <v>2224</v>
      </c>
      <c r="O1836" s="72" t="s">
        <v>2225</v>
      </c>
      <c r="P1836" s="73" t="s">
        <v>121</v>
      </c>
      <c r="Q1836" s="74">
        <v>1961</v>
      </c>
      <c r="R1836" s="73" t="s">
        <v>124</v>
      </c>
      <c r="S1836" s="72"/>
      <c r="T1836" s="77">
        <v>1414</v>
      </c>
      <c r="U1836" s="76" t="s">
        <v>35</v>
      </c>
      <c r="V1836" s="77" t="s">
        <v>36</v>
      </c>
      <c r="W1836" s="77" t="s">
        <v>36</v>
      </c>
      <c r="X1836" s="77">
        <v>43</v>
      </c>
      <c r="Y1836" s="78" t="s">
        <v>232</v>
      </c>
      <c r="Z1836" s="72"/>
      <c r="AA1836" s="77" t="s">
        <v>37</v>
      </c>
      <c r="AB1836" s="76" t="s">
        <v>35</v>
      </c>
      <c r="AC1836" s="77" t="s">
        <v>36</v>
      </c>
      <c r="AD1836" s="77" t="s">
        <v>36</v>
      </c>
      <c r="AE1836" s="77" t="s">
        <v>37</v>
      </c>
      <c r="AF1836" s="78" t="s">
        <v>38</v>
      </c>
      <c r="AG1836" s="72"/>
      <c r="AH1836" s="77" t="s">
        <v>69</v>
      </c>
      <c r="AI1836" s="76" t="s">
        <v>52</v>
      </c>
      <c r="AJ1836" s="76" t="s">
        <v>36</v>
      </c>
      <c r="AK1836" t="str">
        <f>_xlfn.CONCAT(PlayerList[[#This Row],[First Name]]," ",PlayerList[[#This Row],[Surname]])</f>
        <v>Vladimir Loginov</v>
      </c>
      <c r="AM1836" s="71">
        <f>PlayerList[[#This Row],[Code]]*1</f>
        <v>15209</v>
      </c>
      <c r="AN1836" s="71" t="str">
        <f>VLOOKUP(PlayerList[[#This Row],[NZCF ID]],$AP$2:$AQ$3850,2,FALSE)</f>
        <v>M</v>
      </c>
      <c r="AP1836" s="71">
        <v>19032</v>
      </c>
      <c r="AQ1836" s="71" t="s">
        <v>29</v>
      </c>
    </row>
    <row r="1837" spans="13:43" x14ac:dyDescent="0.3">
      <c r="M1837" s="75">
        <v>21162</v>
      </c>
      <c r="N1837" s="72" t="s">
        <v>2226</v>
      </c>
      <c r="O1837" s="72" t="s">
        <v>2227</v>
      </c>
      <c r="P1837" s="73" t="s">
        <v>161</v>
      </c>
      <c r="Q1837" s="74">
        <v>2014</v>
      </c>
      <c r="R1837" s="73" t="s">
        <v>135</v>
      </c>
      <c r="S1837" s="72"/>
      <c r="T1837" s="77">
        <v>829</v>
      </c>
      <c r="U1837" s="76" t="s">
        <v>50</v>
      </c>
      <c r="V1837" s="77" t="s">
        <v>36</v>
      </c>
      <c r="W1837" s="77" t="s">
        <v>36</v>
      </c>
      <c r="X1837" s="77">
        <v>5</v>
      </c>
      <c r="Y1837" s="78" t="s">
        <v>84</v>
      </c>
      <c r="Z1837" s="72"/>
      <c r="AA1837" s="77" t="s">
        <v>37</v>
      </c>
      <c r="AB1837" s="76" t="s">
        <v>35</v>
      </c>
      <c r="AC1837" s="77" t="s">
        <v>36</v>
      </c>
      <c r="AD1837" s="77" t="s">
        <v>36</v>
      </c>
      <c r="AE1837" s="77" t="s">
        <v>37</v>
      </c>
      <c r="AF1837" s="78" t="s">
        <v>38</v>
      </c>
      <c r="AG1837" s="72"/>
      <c r="AH1837" s="77" t="s">
        <v>69</v>
      </c>
      <c r="AI1837" s="76" t="s">
        <v>52</v>
      </c>
      <c r="AJ1837" s="76" t="s">
        <v>36</v>
      </c>
      <c r="AK1837" t="str">
        <f>_xlfn.CONCAT(PlayerList[[#This Row],[First Name]]," ",PlayerList[[#This Row],[Surname]])</f>
        <v>Neeton Lok</v>
      </c>
      <c r="AM1837" s="71">
        <f>PlayerList[[#This Row],[Code]]*1</f>
        <v>21162</v>
      </c>
      <c r="AN1837" s="71" t="str">
        <f>VLOOKUP(PlayerList[[#This Row],[NZCF ID]],$AP$2:$AQ$3850,2,FALSE)</f>
        <v>M</v>
      </c>
      <c r="AP1837" s="71">
        <v>15209</v>
      </c>
      <c r="AQ1837" s="71" t="s">
        <v>29</v>
      </c>
    </row>
    <row r="1838" spans="13:43" x14ac:dyDescent="0.3">
      <c r="M1838" s="75">
        <v>17239</v>
      </c>
      <c r="N1838" s="72" t="s">
        <v>2228</v>
      </c>
      <c r="O1838" s="72" t="s">
        <v>1242</v>
      </c>
      <c r="P1838" s="73" t="s">
        <v>83</v>
      </c>
      <c r="Q1838" s="74">
        <v>2008</v>
      </c>
      <c r="R1838" s="73" t="s">
        <v>135</v>
      </c>
      <c r="S1838" s="72"/>
      <c r="T1838" s="77">
        <v>1886</v>
      </c>
      <c r="U1838" s="76" t="s">
        <v>35</v>
      </c>
      <c r="V1838" s="77">
        <v>1</v>
      </c>
      <c r="W1838" s="77">
        <v>6</v>
      </c>
      <c r="X1838" s="77">
        <v>149</v>
      </c>
      <c r="Y1838" s="78" t="s">
        <v>4167</v>
      </c>
      <c r="Z1838" s="72"/>
      <c r="AA1838" s="77">
        <v>1878</v>
      </c>
      <c r="AB1838" s="76" t="s">
        <v>35</v>
      </c>
      <c r="AC1838" s="77">
        <v>1</v>
      </c>
      <c r="AD1838" s="77">
        <v>6</v>
      </c>
      <c r="AE1838" s="77">
        <v>166</v>
      </c>
      <c r="AF1838" s="78" t="s">
        <v>4167</v>
      </c>
      <c r="AG1838" s="72"/>
      <c r="AH1838" s="77">
        <v>4313186</v>
      </c>
      <c r="AI1838" s="76" t="s">
        <v>52</v>
      </c>
      <c r="AJ1838" s="76" t="s">
        <v>36</v>
      </c>
      <c r="AK1838" t="str">
        <f>_xlfn.CONCAT(PlayerList[[#This Row],[First Name]]," ",PlayerList[[#This Row],[Surname]])</f>
        <v>Kayden Loke</v>
      </c>
      <c r="AM1838" s="71">
        <f>PlayerList[[#This Row],[Code]]*1</f>
        <v>17239</v>
      </c>
      <c r="AN1838" s="71" t="str">
        <f>VLOOKUP(PlayerList[[#This Row],[NZCF ID]],$AP$2:$AQ$3850,2,FALSE)</f>
        <v>M</v>
      </c>
      <c r="AP1838" s="71">
        <v>21162</v>
      </c>
      <c r="AQ1838" s="71" t="s">
        <v>29</v>
      </c>
    </row>
    <row r="1839" spans="13:43" x14ac:dyDescent="0.3">
      <c r="M1839" s="75">
        <v>18384</v>
      </c>
      <c r="N1839" s="72" t="s">
        <v>2229</v>
      </c>
      <c r="O1839" s="72" t="s">
        <v>2230</v>
      </c>
      <c r="P1839" s="73" t="s">
        <v>49</v>
      </c>
      <c r="Q1839" s="74">
        <v>2012</v>
      </c>
      <c r="R1839" s="73" t="s">
        <v>135</v>
      </c>
      <c r="S1839" s="72"/>
      <c r="T1839" s="77">
        <v>624</v>
      </c>
      <c r="U1839" s="76" t="s">
        <v>50</v>
      </c>
      <c r="V1839" s="77" t="s">
        <v>36</v>
      </c>
      <c r="W1839" s="77" t="s">
        <v>36</v>
      </c>
      <c r="X1839" s="77">
        <v>7</v>
      </c>
      <c r="Y1839" s="78" t="s">
        <v>96</v>
      </c>
      <c r="Z1839" s="72"/>
      <c r="AA1839" s="77">
        <v>561</v>
      </c>
      <c r="AB1839" s="76" t="s">
        <v>50</v>
      </c>
      <c r="AC1839" s="77" t="s">
        <v>36</v>
      </c>
      <c r="AD1839" s="77" t="s">
        <v>36</v>
      </c>
      <c r="AE1839" s="77">
        <v>7</v>
      </c>
      <c r="AF1839" s="78" t="s">
        <v>51</v>
      </c>
      <c r="AG1839" s="72"/>
      <c r="AH1839" s="77">
        <v>4324080</v>
      </c>
      <c r="AI1839" s="76" t="s">
        <v>52</v>
      </c>
      <c r="AJ1839" s="76" t="s">
        <v>36</v>
      </c>
      <c r="AK1839" t="str">
        <f>_xlfn.CONCAT(PlayerList[[#This Row],[First Name]]," ",PlayerList[[#This Row],[Surname]])</f>
        <v>Hana Lomberg</v>
      </c>
      <c r="AM1839" s="71">
        <f>PlayerList[[#This Row],[Code]]*1</f>
        <v>18384</v>
      </c>
      <c r="AN1839" s="71" t="str">
        <f>VLOOKUP(PlayerList[[#This Row],[NZCF ID]],$AP$2:$AQ$3850,2,FALSE)</f>
        <v>F</v>
      </c>
      <c r="AP1839" s="71">
        <v>17239</v>
      </c>
      <c r="AQ1839" s="71" t="s">
        <v>29</v>
      </c>
    </row>
    <row r="1840" spans="13:43" x14ac:dyDescent="0.3">
      <c r="M1840" s="75">
        <v>18385</v>
      </c>
      <c r="N1840" s="72" t="s">
        <v>2229</v>
      </c>
      <c r="O1840" s="72" t="s">
        <v>2231</v>
      </c>
      <c r="P1840" s="73" t="s">
        <v>49</v>
      </c>
      <c r="Q1840" s="74">
        <v>2014</v>
      </c>
      <c r="R1840" s="73" t="s">
        <v>135</v>
      </c>
      <c r="S1840" s="72"/>
      <c r="T1840" s="77" t="s">
        <v>34</v>
      </c>
      <c r="U1840" s="76" t="s">
        <v>35</v>
      </c>
      <c r="V1840" s="77" t="s">
        <v>36</v>
      </c>
      <c r="W1840" s="77" t="s">
        <v>36</v>
      </c>
      <c r="X1840" s="77" t="s">
        <v>37</v>
      </c>
      <c r="Y1840" s="78" t="s">
        <v>38</v>
      </c>
      <c r="Z1840" s="72"/>
      <c r="AA1840" s="77">
        <v>400</v>
      </c>
      <c r="AB1840" s="76" t="s">
        <v>50</v>
      </c>
      <c r="AC1840" s="77" t="s">
        <v>36</v>
      </c>
      <c r="AD1840" s="77" t="s">
        <v>36</v>
      </c>
      <c r="AE1840" s="77">
        <v>7</v>
      </c>
      <c r="AF1840" s="78" t="s">
        <v>51</v>
      </c>
      <c r="AG1840" s="72"/>
      <c r="AH1840" s="77" t="s">
        <v>69</v>
      </c>
      <c r="AI1840" s="76" t="s">
        <v>52</v>
      </c>
      <c r="AJ1840" s="76" t="s">
        <v>36</v>
      </c>
      <c r="AK1840" t="str">
        <f>_xlfn.CONCAT(PlayerList[[#This Row],[First Name]]," ",PlayerList[[#This Row],[Surname]])</f>
        <v>Serena Lomberg</v>
      </c>
      <c r="AM1840" s="71">
        <f>PlayerList[[#This Row],[Code]]*1</f>
        <v>18385</v>
      </c>
      <c r="AN1840" s="71" t="str">
        <f>VLOOKUP(PlayerList[[#This Row],[NZCF ID]],$AP$2:$AQ$3850,2,FALSE)</f>
        <v>F</v>
      </c>
      <c r="AP1840" s="71">
        <v>18384</v>
      </c>
      <c r="AQ1840" s="71" t="s">
        <v>45</v>
      </c>
    </row>
    <row r="1841" spans="13:43" x14ac:dyDescent="0.3">
      <c r="M1841" s="75">
        <v>18143</v>
      </c>
      <c r="N1841" s="72" t="s">
        <v>2229</v>
      </c>
      <c r="O1841" s="72" t="s">
        <v>2232</v>
      </c>
      <c r="P1841" s="73" t="s">
        <v>49</v>
      </c>
      <c r="Q1841" s="74">
        <v>1985</v>
      </c>
      <c r="R1841" s="73" t="s">
        <v>35</v>
      </c>
      <c r="S1841" s="72"/>
      <c r="T1841" s="77">
        <v>1183</v>
      </c>
      <c r="U1841" s="76" t="s">
        <v>50</v>
      </c>
      <c r="V1841" s="77" t="s">
        <v>36</v>
      </c>
      <c r="W1841" s="77" t="s">
        <v>36</v>
      </c>
      <c r="X1841" s="77">
        <v>14</v>
      </c>
      <c r="Y1841" s="78" t="s">
        <v>96</v>
      </c>
      <c r="Z1841" s="72"/>
      <c r="AA1841" s="77">
        <v>1147</v>
      </c>
      <c r="AB1841" s="76" t="s">
        <v>35</v>
      </c>
      <c r="AC1841" s="77" t="s">
        <v>36</v>
      </c>
      <c r="AD1841" s="77" t="s">
        <v>36</v>
      </c>
      <c r="AE1841" s="77">
        <v>21</v>
      </c>
      <c r="AF1841" s="78" t="s">
        <v>169</v>
      </c>
      <c r="AG1841" s="72"/>
      <c r="AH1841" s="77">
        <v>4317521</v>
      </c>
      <c r="AI1841" s="76" t="s">
        <v>52</v>
      </c>
      <c r="AJ1841" s="76" t="s">
        <v>36</v>
      </c>
      <c r="AK1841" t="str">
        <f>_xlfn.CONCAT(PlayerList[[#This Row],[First Name]]," ",PlayerList[[#This Row],[Surname]])</f>
        <v>Sundeia Lomberg</v>
      </c>
      <c r="AM1841" s="71">
        <f>PlayerList[[#This Row],[Code]]*1</f>
        <v>18143</v>
      </c>
      <c r="AN1841" s="71" t="str">
        <f>VLOOKUP(PlayerList[[#This Row],[NZCF ID]],$AP$2:$AQ$3850,2,FALSE)</f>
        <v>F</v>
      </c>
      <c r="AP1841" s="71">
        <v>18385</v>
      </c>
      <c r="AQ1841" s="71" t="s">
        <v>45</v>
      </c>
    </row>
    <row r="1842" spans="13:43" x14ac:dyDescent="0.3">
      <c r="M1842" s="75">
        <v>16692</v>
      </c>
      <c r="N1842" s="72" t="s">
        <v>2233</v>
      </c>
      <c r="O1842" s="72" t="s">
        <v>1767</v>
      </c>
      <c r="P1842" s="73" t="s">
        <v>33</v>
      </c>
      <c r="Q1842" s="74">
        <v>2007</v>
      </c>
      <c r="R1842" s="73" t="s">
        <v>135</v>
      </c>
      <c r="S1842" s="72"/>
      <c r="T1842" s="77" t="s">
        <v>34</v>
      </c>
      <c r="U1842" s="76" t="s">
        <v>35</v>
      </c>
      <c r="V1842" s="77" t="s">
        <v>36</v>
      </c>
      <c r="W1842" s="77" t="s">
        <v>36</v>
      </c>
      <c r="X1842" s="77" t="s">
        <v>37</v>
      </c>
      <c r="Y1842" s="78" t="s">
        <v>38</v>
      </c>
      <c r="Z1842" s="72"/>
      <c r="AA1842" s="77">
        <v>471</v>
      </c>
      <c r="AB1842" s="76" t="s">
        <v>35</v>
      </c>
      <c r="AC1842" s="77" t="s">
        <v>36</v>
      </c>
      <c r="AD1842" s="77" t="s">
        <v>36</v>
      </c>
      <c r="AE1842" s="77">
        <v>29</v>
      </c>
      <c r="AF1842" s="78" t="s">
        <v>673</v>
      </c>
      <c r="AG1842" s="72"/>
      <c r="AH1842" s="77" t="s">
        <v>69</v>
      </c>
      <c r="AI1842" s="76" t="s">
        <v>52</v>
      </c>
      <c r="AJ1842" s="76" t="s">
        <v>36</v>
      </c>
      <c r="AK1842" t="str">
        <f>_xlfn.CONCAT(PlayerList[[#This Row],[First Name]]," ",PlayerList[[#This Row],[Surname]])</f>
        <v>Jeffrey Long</v>
      </c>
      <c r="AM1842" s="71">
        <f>PlayerList[[#This Row],[Code]]*1</f>
        <v>16692</v>
      </c>
      <c r="AN1842" s="71" t="str">
        <f>VLOOKUP(PlayerList[[#This Row],[NZCF ID]],$AP$2:$AQ$3850,2,FALSE)</f>
        <v>M</v>
      </c>
      <c r="AP1842" s="71">
        <v>18143</v>
      </c>
      <c r="AQ1842" s="71" t="s">
        <v>45</v>
      </c>
    </row>
    <row r="1843" spans="13:43" x14ac:dyDescent="0.3">
      <c r="M1843" s="75">
        <v>17819</v>
      </c>
      <c r="N1843" s="72" t="s">
        <v>2233</v>
      </c>
      <c r="O1843" s="72" t="s">
        <v>756</v>
      </c>
      <c r="P1843" s="73" t="s">
        <v>33</v>
      </c>
      <c r="Q1843" s="74">
        <v>2006</v>
      </c>
      <c r="R1843" s="73" t="s">
        <v>135</v>
      </c>
      <c r="S1843" s="72"/>
      <c r="T1843" s="77" t="s">
        <v>34</v>
      </c>
      <c r="U1843" s="76" t="s">
        <v>35</v>
      </c>
      <c r="V1843" s="77" t="s">
        <v>36</v>
      </c>
      <c r="W1843" s="77" t="s">
        <v>36</v>
      </c>
      <c r="X1843" s="77" t="s">
        <v>37</v>
      </c>
      <c r="Y1843" s="78" t="s">
        <v>38</v>
      </c>
      <c r="Z1843" s="72"/>
      <c r="AA1843" s="77">
        <v>614</v>
      </c>
      <c r="AB1843" s="76" t="s">
        <v>50</v>
      </c>
      <c r="AC1843" s="77" t="s">
        <v>36</v>
      </c>
      <c r="AD1843" s="77" t="s">
        <v>36</v>
      </c>
      <c r="AE1843" s="77">
        <v>6</v>
      </c>
      <c r="AF1843" s="78" t="s">
        <v>105</v>
      </c>
      <c r="AG1843" s="72"/>
      <c r="AH1843" s="77" t="s">
        <v>69</v>
      </c>
      <c r="AI1843" s="76" t="s">
        <v>52</v>
      </c>
      <c r="AJ1843" s="76" t="s">
        <v>36</v>
      </c>
      <c r="AK1843" t="str">
        <f>_xlfn.CONCAT(PlayerList[[#This Row],[First Name]]," ",PlayerList[[#This Row],[Surname]])</f>
        <v>Lucy Long</v>
      </c>
      <c r="AM1843" s="71">
        <f>PlayerList[[#This Row],[Code]]*1</f>
        <v>17819</v>
      </c>
      <c r="AN1843" s="71" t="str">
        <f>VLOOKUP(PlayerList[[#This Row],[NZCF ID]],$AP$2:$AQ$3850,2,FALSE)</f>
        <v>F</v>
      </c>
      <c r="AP1843" s="71">
        <v>16692</v>
      </c>
      <c r="AQ1843" s="71" t="s">
        <v>29</v>
      </c>
    </row>
    <row r="1844" spans="13:43" x14ac:dyDescent="0.3">
      <c r="M1844" s="75">
        <v>20088</v>
      </c>
      <c r="N1844" s="72" t="s">
        <v>2234</v>
      </c>
      <c r="O1844" s="72" t="s">
        <v>1412</v>
      </c>
      <c r="P1844" s="73" t="s">
        <v>161</v>
      </c>
      <c r="Q1844" s="74">
        <v>2017</v>
      </c>
      <c r="R1844" s="73" t="s">
        <v>135</v>
      </c>
      <c r="S1844" s="72"/>
      <c r="T1844" s="77" t="s">
        <v>34</v>
      </c>
      <c r="U1844" s="76" t="s">
        <v>35</v>
      </c>
      <c r="V1844" s="77" t="s">
        <v>36</v>
      </c>
      <c r="W1844" s="77" t="s">
        <v>36</v>
      </c>
      <c r="X1844" s="77" t="s">
        <v>37</v>
      </c>
      <c r="Y1844" s="78" t="s">
        <v>38</v>
      </c>
      <c r="Z1844" s="72"/>
      <c r="AA1844" s="77">
        <v>625</v>
      </c>
      <c r="AB1844" s="76" t="s">
        <v>50</v>
      </c>
      <c r="AC1844" s="77" t="s">
        <v>36</v>
      </c>
      <c r="AD1844" s="77" t="s">
        <v>36</v>
      </c>
      <c r="AE1844" s="77">
        <v>5</v>
      </c>
      <c r="AF1844" s="78" t="s">
        <v>75</v>
      </c>
      <c r="AG1844" s="72"/>
      <c r="AH1844" s="77" t="s">
        <v>69</v>
      </c>
      <c r="AI1844" s="76" t="s">
        <v>52</v>
      </c>
      <c r="AJ1844" s="76" t="s">
        <v>36</v>
      </c>
      <c r="AK1844" t="str">
        <f>_xlfn.CONCAT(PlayerList[[#This Row],[First Name]]," ",PlayerList[[#This Row],[Surname]])</f>
        <v>Ada Loo</v>
      </c>
      <c r="AM1844" s="71">
        <f>PlayerList[[#This Row],[Code]]*1</f>
        <v>20088</v>
      </c>
      <c r="AN1844" s="71" t="str">
        <f>VLOOKUP(PlayerList[[#This Row],[NZCF ID]],$AP$2:$AQ$3850,2,FALSE)</f>
        <v>F</v>
      </c>
      <c r="AP1844" s="71">
        <v>17819</v>
      </c>
      <c r="AQ1844" s="71" t="s">
        <v>45</v>
      </c>
    </row>
    <row r="1845" spans="13:43" x14ac:dyDescent="0.3">
      <c r="M1845" s="75">
        <v>20087</v>
      </c>
      <c r="N1845" s="72" t="s">
        <v>2234</v>
      </c>
      <c r="O1845" s="72" t="s">
        <v>2235</v>
      </c>
      <c r="P1845" s="73" t="s">
        <v>161</v>
      </c>
      <c r="Q1845" s="74">
        <v>2018</v>
      </c>
      <c r="R1845" s="73" t="s">
        <v>135</v>
      </c>
      <c r="S1845" s="72"/>
      <c r="T1845" s="77" t="s">
        <v>34</v>
      </c>
      <c r="U1845" s="76" t="s">
        <v>35</v>
      </c>
      <c r="V1845" s="77" t="s">
        <v>36</v>
      </c>
      <c r="W1845" s="77" t="s">
        <v>36</v>
      </c>
      <c r="X1845" s="77" t="s">
        <v>37</v>
      </c>
      <c r="Y1845" s="78" t="s">
        <v>38</v>
      </c>
      <c r="Z1845" s="72"/>
      <c r="AA1845" s="77">
        <v>794</v>
      </c>
      <c r="AB1845" s="76" t="s">
        <v>50</v>
      </c>
      <c r="AC1845" s="77" t="s">
        <v>36</v>
      </c>
      <c r="AD1845" s="77" t="s">
        <v>36</v>
      </c>
      <c r="AE1845" s="77">
        <v>5</v>
      </c>
      <c r="AF1845" s="78" t="s">
        <v>75</v>
      </c>
      <c r="AG1845" s="72"/>
      <c r="AH1845" s="77" t="s">
        <v>69</v>
      </c>
      <c r="AI1845" s="76" t="s">
        <v>52</v>
      </c>
      <c r="AJ1845" s="76" t="s">
        <v>36</v>
      </c>
      <c r="AK1845" t="str">
        <f>_xlfn.CONCAT(PlayerList[[#This Row],[First Name]]," ",PlayerList[[#This Row],[Surname]])</f>
        <v>Ari Loo</v>
      </c>
      <c r="AM1845" s="71">
        <f>PlayerList[[#This Row],[Code]]*1</f>
        <v>20087</v>
      </c>
      <c r="AN1845" s="71" t="str">
        <f>VLOOKUP(PlayerList[[#This Row],[NZCF ID]],$AP$2:$AQ$3850,2,FALSE)</f>
        <v>M</v>
      </c>
      <c r="AP1845" s="71">
        <v>20088</v>
      </c>
      <c r="AQ1845" s="71" t="s">
        <v>45</v>
      </c>
    </row>
    <row r="1846" spans="13:43" x14ac:dyDescent="0.3">
      <c r="M1846" s="75">
        <v>13430</v>
      </c>
      <c r="N1846" s="72" t="s">
        <v>2234</v>
      </c>
      <c r="O1846" s="72" t="s">
        <v>2236</v>
      </c>
      <c r="P1846" s="73" t="s">
        <v>252</v>
      </c>
      <c r="Q1846" s="74">
        <v>1987</v>
      </c>
      <c r="R1846" s="73" t="s">
        <v>35</v>
      </c>
      <c r="S1846" s="72"/>
      <c r="T1846" s="77" t="s">
        <v>34</v>
      </c>
      <c r="U1846" s="76" t="s">
        <v>35</v>
      </c>
      <c r="V1846" s="77" t="s">
        <v>36</v>
      </c>
      <c r="W1846" s="77" t="s">
        <v>36</v>
      </c>
      <c r="X1846" s="77" t="s">
        <v>37</v>
      </c>
      <c r="Y1846" s="78" t="s">
        <v>38</v>
      </c>
      <c r="Z1846" s="72"/>
      <c r="AA1846" s="77">
        <v>712</v>
      </c>
      <c r="AB1846" s="76" t="s">
        <v>50</v>
      </c>
      <c r="AC1846" s="77" t="s">
        <v>36</v>
      </c>
      <c r="AD1846" s="77" t="s">
        <v>36</v>
      </c>
      <c r="AE1846" s="77">
        <v>5</v>
      </c>
      <c r="AF1846" s="78" t="s">
        <v>209</v>
      </c>
      <c r="AG1846" s="72"/>
      <c r="AH1846" s="77">
        <v>4314212</v>
      </c>
      <c r="AI1846" s="76" t="s">
        <v>52</v>
      </c>
      <c r="AJ1846" s="76" t="s">
        <v>36</v>
      </c>
      <c r="AK1846" t="str">
        <f>_xlfn.CONCAT(PlayerList[[#This Row],[First Name]]," ",PlayerList[[#This Row],[Surname]])</f>
        <v>Junzhong Loo</v>
      </c>
      <c r="AM1846" s="71">
        <f>PlayerList[[#This Row],[Code]]*1</f>
        <v>13430</v>
      </c>
      <c r="AN1846" s="71" t="str">
        <f>VLOOKUP(PlayerList[[#This Row],[NZCF ID]],$AP$2:$AQ$3850,2,FALSE)</f>
        <v>M</v>
      </c>
      <c r="AP1846" s="71">
        <v>20087</v>
      </c>
      <c r="AQ1846" s="71" t="s">
        <v>29</v>
      </c>
    </row>
    <row r="1847" spans="13:43" x14ac:dyDescent="0.3">
      <c r="M1847" s="75">
        <v>11058</v>
      </c>
      <c r="N1847" s="72" t="s">
        <v>2237</v>
      </c>
      <c r="O1847" s="72" t="s">
        <v>2238</v>
      </c>
      <c r="P1847" s="73" t="s">
        <v>499</v>
      </c>
      <c r="Q1847" s="74">
        <v>1960</v>
      </c>
      <c r="R1847" s="73" t="s">
        <v>119</v>
      </c>
      <c r="S1847" s="72"/>
      <c r="T1847" s="77">
        <v>1366</v>
      </c>
      <c r="U1847" s="76" t="s">
        <v>35</v>
      </c>
      <c r="V1847" s="77" t="s">
        <v>36</v>
      </c>
      <c r="W1847" s="77" t="s">
        <v>36</v>
      </c>
      <c r="X1847" s="77">
        <v>31</v>
      </c>
      <c r="Y1847" s="78" t="s">
        <v>96</v>
      </c>
      <c r="Z1847" s="72"/>
      <c r="AA1847" s="77">
        <v>1400</v>
      </c>
      <c r="AB1847" s="76" t="s">
        <v>35</v>
      </c>
      <c r="AC1847" s="77" t="s">
        <v>36</v>
      </c>
      <c r="AD1847" s="77" t="s">
        <v>36</v>
      </c>
      <c r="AE1847" s="77">
        <v>17</v>
      </c>
      <c r="AF1847" s="78" t="s">
        <v>96</v>
      </c>
      <c r="AG1847" s="72"/>
      <c r="AH1847" s="77">
        <v>4324170</v>
      </c>
      <c r="AI1847" s="76" t="s">
        <v>52</v>
      </c>
      <c r="AJ1847" s="76" t="s">
        <v>36</v>
      </c>
      <c r="AK1847" t="str">
        <f>_xlfn.CONCAT(PlayerList[[#This Row],[First Name]]," ",PlayerList[[#This Row],[Surname]])</f>
        <v>Rick Loos</v>
      </c>
      <c r="AM1847" s="71">
        <f>PlayerList[[#This Row],[Code]]*1</f>
        <v>11058</v>
      </c>
      <c r="AN1847" s="71" t="str">
        <f>VLOOKUP(PlayerList[[#This Row],[NZCF ID]],$AP$2:$AQ$3850,2,FALSE)</f>
        <v>M</v>
      </c>
      <c r="AP1847" s="71">
        <v>13430</v>
      </c>
      <c r="AQ1847" s="71" t="s">
        <v>29</v>
      </c>
    </row>
    <row r="1848" spans="13:43" x14ac:dyDescent="0.3">
      <c r="M1848" s="75">
        <v>16817</v>
      </c>
      <c r="N1848" s="72" t="s">
        <v>2239</v>
      </c>
      <c r="O1848" s="72" t="s">
        <v>2240</v>
      </c>
      <c r="P1848" s="73" t="s">
        <v>115</v>
      </c>
      <c r="Q1848" s="74">
        <v>1958</v>
      </c>
      <c r="R1848" s="73" t="s">
        <v>119</v>
      </c>
      <c r="S1848" s="72"/>
      <c r="T1848" s="77">
        <v>1354</v>
      </c>
      <c r="U1848" s="76" t="s">
        <v>35</v>
      </c>
      <c r="V1848" s="77">
        <v>2</v>
      </c>
      <c r="W1848" s="77">
        <v>9</v>
      </c>
      <c r="X1848" s="77">
        <v>179</v>
      </c>
      <c r="Y1848" s="78" t="s">
        <v>4167</v>
      </c>
      <c r="Z1848" s="72"/>
      <c r="AA1848" s="77">
        <v>1226</v>
      </c>
      <c r="AB1848" s="76" t="s">
        <v>35</v>
      </c>
      <c r="AC1848" s="77" t="s">
        <v>36</v>
      </c>
      <c r="AD1848" s="77" t="s">
        <v>36</v>
      </c>
      <c r="AE1848" s="77">
        <v>165</v>
      </c>
      <c r="AF1848" s="78" t="s">
        <v>84</v>
      </c>
      <c r="AG1848" s="72"/>
      <c r="AH1848" s="77">
        <v>4310942</v>
      </c>
      <c r="AI1848" s="76" t="s">
        <v>52</v>
      </c>
      <c r="AJ1848" s="76" t="s">
        <v>36</v>
      </c>
      <c r="AK1848" t="str">
        <f>_xlfn.CONCAT(PlayerList[[#This Row],[First Name]]," ",PlayerList[[#This Row],[Surname]])</f>
        <v>Alf Loretan</v>
      </c>
      <c r="AM1848" s="71">
        <f>PlayerList[[#This Row],[Code]]*1</f>
        <v>16817</v>
      </c>
      <c r="AN1848" s="71" t="str">
        <f>VLOOKUP(PlayerList[[#This Row],[NZCF ID]],$AP$2:$AQ$3850,2,FALSE)</f>
        <v>M</v>
      </c>
      <c r="AP1848" s="71">
        <v>11058</v>
      </c>
      <c r="AQ1848" s="71" t="s">
        <v>29</v>
      </c>
    </row>
    <row r="1849" spans="13:43" x14ac:dyDescent="0.3">
      <c r="M1849" s="75">
        <v>20367</v>
      </c>
      <c r="N1849" s="72" t="s">
        <v>1222</v>
      </c>
      <c r="O1849" s="72" t="s">
        <v>2241</v>
      </c>
      <c r="P1849" s="73" t="s">
        <v>33</v>
      </c>
      <c r="Q1849" s="74">
        <v>2015</v>
      </c>
      <c r="R1849" s="73" t="s">
        <v>135</v>
      </c>
      <c r="S1849" s="72"/>
      <c r="T1849" s="77" t="s">
        <v>34</v>
      </c>
      <c r="U1849" s="76" t="s">
        <v>35</v>
      </c>
      <c r="V1849" s="77" t="s">
        <v>36</v>
      </c>
      <c r="W1849" s="77" t="s">
        <v>36</v>
      </c>
      <c r="X1849" s="77" t="s">
        <v>37</v>
      </c>
      <c r="Y1849" s="78" t="s">
        <v>38</v>
      </c>
      <c r="Z1849" s="72"/>
      <c r="AA1849" s="77">
        <v>400</v>
      </c>
      <c r="AB1849" s="76" t="s">
        <v>50</v>
      </c>
      <c r="AC1849" s="77" t="s">
        <v>36</v>
      </c>
      <c r="AD1849" s="77" t="s">
        <v>36</v>
      </c>
      <c r="AE1849" s="77">
        <v>6</v>
      </c>
      <c r="AF1849" s="78" t="s">
        <v>150</v>
      </c>
      <c r="AG1849" s="72"/>
      <c r="AH1849" s="77" t="s">
        <v>69</v>
      </c>
      <c r="AI1849" s="76" t="s">
        <v>52</v>
      </c>
      <c r="AJ1849" s="76" t="s">
        <v>36</v>
      </c>
      <c r="AK1849" t="str">
        <f>_xlfn.CONCAT(PlayerList[[#This Row],[First Name]]," ",PlayerList[[#This Row],[Surname]])</f>
        <v>Yizhou (Isaac) Lou</v>
      </c>
      <c r="AM1849" s="71">
        <f>PlayerList[[#This Row],[Code]]*1</f>
        <v>20367</v>
      </c>
      <c r="AN1849" s="71" t="str">
        <f>VLOOKUP(PlayerList[[#This Row],[NZCF ID]],$AP$2:$AQ$3850,2,FALSE)</f>
        <v>M</v>
      </c>
      <c r="AP1849" s="71">
        <v>16817</v>
      </c>
      <c r="AQ1849" s="71" t="s">
        <v>29</v>
      </c>
    </row>
    <row r="1850" spans="13:43" x14ac:dyDescent="0.3">
      <c r="M1850" s="75">
        <v>18998</v>
      </c>
      <c r="N1850" s="72" t="s">
        <v>2242</v>
      </c>
      <c r="O1850" s="72" t="s">
        <v>733</v>
      </c>
      <c r="P1850" s="73" t="s">
        <v>178</v>
      </c>
      <c r="Q1850" s="74">
        <v>1987</v>
      </c>
      <c r="R1850" s="73" t="s">
        <v>35</v>
      </c>
      <c r="S1850" s="72"/>
      <c r="T1850" s="77">
        <v>1326</v>
      </c>
      <c r="U1850" s="76" t="s">
        <v>35</v>
      </c>
      <c r="V1850" s="77" t="s">
        <v>36</v>
      </c>
      <c r="W1850" s="77" t="s">
        <v>36</v>
      </c>
      <c r="X1850" s="77">
        <v>20</v>
      </c>
      <c r="Y1850" s="78" t="s">
        <v>75</v>
      </c>
      <c r="Z1850" s="72"/>
      <c r="AA1850" s="77">
        <v>1335</v>
      </c>
      <c r="AB1850" s="76" t="s">
        <v>50</v>
      </c>
      <c r="AC1850" s="77" t="s">
        <v>36</v>
      </c>
      <c r="AD1850" s="77" t="s">
        <v>36</v>
      </c>
      <c r="AE1850" s="77">
        <v>9</v>
      </c>
      <c r="AF1850" s="78" t="s">
        <v>169</v>
      </c>
      <c r="AG1850" s="72"/>
      <c r="AH1850" s="77">
        <v>4325907</v>
      </c>
      <c r="AI1850" s="76" t="s">
        <v>52</v>
      </c>
      <c r="AJ1850" s="76" t="s">
        <v>36</v>
      </c>
      <c r="AK1850" t="str">
        <f>_xlfn.CONCAT(PlayerList[[#This Row],[First Name]]," ",PlayerList[[#This Row],[Surname]])</f>
        <v>Ashley Louden</v>
      </c>
      <c r="AM1850" s="71">
        <f>PlayerList[[#This Row],[Code]]*1</f>
        <v>18998</v>
      </c>
      <c r="AN1850" s="71" t="str">
        <f>VLOOKUP(PlayerList[[#This Row],[NZCF ID]],$AP$2:$AQ$3850,2,FALSE)</f>
        <v>M</v>
      </c>
      <c r="AP1850" s="71">
        <v>20367</v>
      </c>
      <c r="AQ1850" s="71" t="s">
        <v>29</v>
      </c>
    </row>
    <row r="1851" spans="13:43" x14ac:dyDescent="0.3">
      <c r="M1851" s="75">
        <v>15329</v>
      </c>
      <c r="N1851" s="72" t="s">
        <v>4362</v>
      </c>
      <c r="O1851" s="72" t="s">
        <v>1058</v>
      </c>
      <c r="P1851" s="73" t="s">
        <v>115</v>
      </c>
      <c r="Q1851" s="74">
        <v>2001</v>
      </c>
      <c r="R1851" s="73" t="s">
        <v>35</v>
      </c>
      <c r="S1851" s="72"/>
      <c r="T1851" s="77">
        <v>1559</v>
      </c>
      <c r="U1851" s="76" t="s">
        <v>35</v>
      </c>
      <c r="V1851" s="77" t="s">
        <v>36</v>
      </c>
      <c r="W1851" s="77" t="s">
        <v>36</v>
      </c>
      <c r="X1851" s="77">
        <v>92</v>
      </c>
      <c r="Y1851" s="78" t="s">
        <v>530</v>
      </c>
      <c r="Z1851" s="72"/>
      <c r="AA1851" s="77">
        <v>1516</v>
      </c>
      <c r="AB1851" s="76" t="s">
        <v>35</v>
      </c>
      <c r="AC1851" s="77" t="s">
        <v>36</v>
      </c>
      <c r="AD1851" s="77" t="s">
        <v>36</v>
      </c>
      <c r="AE1851" s="77">
        <v>123</v>
      </c>
      <c r="AF1851" s="78" t="s">
        <v>673</v>
      </c>
      <c r="AG1851" s="72"/>
      <c r="AH1851" s="77">
        <v>4305280</v>
      </c>
      <c r="AI1851" s="76" t="s">
        <v>52</v>
      </c>
      <c r="AJ1851" s="76" t="s">
        <v>36</v>
      </c>
      <c r="AK1851" t="str">
        <f>_xlfn.CONCAT(PlayerList[[#This Row],[First Name]]," ",PlayerList[[#This Row],[Surname]])</f>
        <v>Max Lough</v>
      </c>
      <c r="AM1851" s="71">
        <f>PlayerList[[#This Row],[Code]]*1</f>
        <v>15329</v>
      </c>
      <c r="AN1851" s="71" t="str">
        <f>VLOOKUP(PlayerList[[#This Row],[NZCF ID]],$AP$2:$AQ$3850,2,FALSE)</f>
        <v>M</v>
      </c>
      <c r="AP1851" s="71">
        <v>18998</v>
      </c>
      <c r="AQ1851" s="71" t="s">
        <v>29</v>
      </c>
    </row>
    <row r="1852" spans="13:43" x14ac:dyDescent="0.3">
      <c r="M1852" s="75">
        <v>15977</v>
      </c>
      <c r="N1852" s="72" t="s">
        <v>2243</v>
      </c>
      <c r="O1852" s="72" t="s">
        <v>2219</v>
      </c>
      <c r="P1852" s="73" t="s">
        <v>178</v>
      </c>
      <c r="Q1852" s="74">
        <v>1970</v>
      </c>
      <c r="R1852" s="73" t="s">
        <v>124</v>
      </c>
      <c r="S1852" s="72"/>
      <c r="T1852" s="77">
        <v>1464</v>
      </c>
      <c r="U1852" s="76" t="s">
        <v>35</v>
      </c>
      <c r="V1852" s="77">
        <v>1</v>
      </c>
      <c r="W1852" s="77">
        <v>3</v>
      </c>
      <c r="X1852" s="77">
        <v>316</v>
      </c>
      <c r="Y1852" s="78" t="s">
        <v>4167</v>
      </c>
      <c r="Z1852" s="72"/>
      <c r="AA1852" s="77">
        <v>1231</v>
      </c>
      <c r="AB1852" s="76" t="s">
        <v>35</v>
      </c>
      <c r="AC1852" s="77">
        <v>1</v>
      </c>
      <c r="AD1852" s="77">
        <v>6</v>
      </c>
      <c r="AE1852" s="77">
        <v>121</v>
      </c>
      <c r="AF1852" s="78" t="s">
        <v>4167</v>
      </c>
      <c r="AG1852" s="72"/>
      <c r="AH1852" s="77">
        <v>4305469</v>
      </c>
      <c r="AI1852" s="76" t="s">
        <v>52</v>
      </c>
      <c r="AJ1852" s="76" t="s">
        <v>1199</v>
      </c>
      <c r="AK1852" t="str">
        <f>_xlfn.CONCAT(PlayerList[[#This Row],[First Name]]," ",PlayerList[[#This Row],[Surname]])</f>
        <v>Eva Lourenco</v>
      </c>
      <c r="AM1852" s="71">
        <f>PlayerList[[#This Row],[Code]]*1</f>
        <v>15977</v>
      </c>
      <c r="AN1852" s="71" t="str">
        <f>VLOOKUP(PlayerList[[#This Row],[NZCF ID]],$AP$2:$AQ$3850,2,FALSE)</f>
        <v>F</v>
      </c>
      <c r="AP1852" s="71">
        <v>15329</v>
      </c>
      <c r="AQ1852" s="71" t="s">
        <v>29</v>
      </c>
    </row>
    <row r="1853" spans="13:43" x14ac:dyDescent="0.3">
      <c r="M1853" s="75">
        <v>20478</v>
      </c>
      <c r="N1853" s="72" t="s">
        <v>2244</v>
      </c>
      <c r="O1853" s="72" t="s">
        <v>2245</v>
      </c>
      <c r="P1853" s="73" t="s">
        <v>33</v>
      </c>
      <c r="Q1853" s="74">
        <v>2013</v>
      </c>
      <c r="R1853" s="73" t="s">
        <v>135</v>
      </c>
      <c r="S1853" s="72"/>
      <c r="T1853" s="77" t="s">
        <v>34</v>
      </c>
      <c r="U1853" s="76" t="s">
        <v>35</v>
      </c>
      <c r="V1853" s="77" t="s">
        <v>36</v>
      </c>
      <c r="W1853" s="77" t="s">
        <v>36</v>
      </c>
      <c r="X1853" s="77" t="s">
        <v>37</v>
      </c>
      <c r="Y1853" s="78" t="s">
        <v>38</v>
      </c>
      <c r="Z1853" s="72"/>
      <c r="AA1853" s="77">
        <v>565</v>
      </c>
      <c r="AB1853" s="76" t="s">
        <v>50</v>
      </c>
      <c r="AC1853" s="77" t="s">
        <v>36</v>
      </c>
      <c r="AD1853" s="77" t="s">
        <v>36</v>
      </c>
      <c r="AE1853" s="77">
        <v>7</v>
      </c>
      <c r="AF1853" s="78" t="s">
        <v>150</v>
      </c>
      <c r="AG1853" s="72"/>
      <c r="AH1853" s="77" t="s">
        <v>69</v>
      </c>
      <c r="AI1853" s="76" t="s">
        <v>52</v>
      </c>
      <c r="AJ1853" s="76" t="s">
        <v>36</v>
      </c>
      <c r="AK1853" t="str">
        <f>_xlfn.CONCAT(PlayerList[[#This Row],[First Name]]," ",PlayerList[[#This Row],[Surname]])</f>
        <v>Louie Lovelace</v>
      </c>
      <c r="AM1853" s="71">
        <f>PlayerList[[#This Row],[Code]]*1</f>
        <v>20478</v>
      </c>
      <c r="AN1853" s="71" t="str">
        <f>VLOOKUP(PlayerList[[#This Row],[NZCF ID]],$AP$2:$AQ$3850,2,FALSE)</f>
        <v>M</v>
      </c>
      <c r="AP1853" s="71">
        <v>15977</v>
      </c>
      <c r="AQ1853" s="71" t="s">
        <v>45</v>
      </c>
    </row>
    <row r="1854" spans="13:43" x14ac:dyDescent="0.3">
      <c r="M1854" s="75">
        <v>20999</v>
      </c>
      <c r="N1854" s="72" t="s">
        <v>2246</v>
      </c>
      <c r="O1854" s="72" t="s">
        <v>2247</v>
      </c>
      <c r="P1854" s="73" t="s">
        <v>33</v>
      </c>
      <c r="Q1854" s="74">
        <v>2016</v>
      </c>
      <c r="R1854" s="73" t="s">
        <v>135</v>
      </c>
      <c r="S1854" s="72"/>
      <c r="T1854" s="77" t="s">
        <v>34</v>
      </c>
      <c r="U1854" s="76" t="s">
        <v>35</v>
      </c>
      <c r="V1854" s="77" t="s">
        <v>36</v>
      </c>
      <c r="W1854" s="77" t="s">
        <v>36</v>
      </c>
      <c r="X1854" s="77" t="s">
        <v>37</v>
      </c>
      <c r="Y1854" s="78" t="s">
        <v>38</v>
      </c>
      <c r="Z1854" s="72"/>
      <c r="AA1854" s="77">
        <v>400</v>
      </c>
      <c r="AB1854" s="76" t="s">
        <v>50</v>
      </c>
      <c r="AC1854" s="77" t="s">
        <v>36</v>
      </c>
      <c r="AD1854" s="77" t="s">
        <v>36</v>
      </c>
      <c r="AE1854" s="77">
        <v>18</v>
      </c>
      <c r="AF1854" s="78" t="s">
        <v>84</v>
      </c>
      <c r="AG1854" s="72"/>
      <c r="AH1854" s="77" t="s">
        <v>69</v>
      </c>
      <c r="AI1854" s="76" t="s">
        <v>52</v>
      </c>
      <c r="AJ1854" s="76" t="s">
        <v>36</v>
      </c>
      <c r="AK1854" t="str">
        <f>_xlfn.CONCAT(PlayerList[[#This Row],[First Name]]," ",PlayerList[[#This Row],[Surname]])</f>
        <v>Yu Jie Low</v>
      </c>
      <c r="AM1854" s="71">
        <f>PlayerList[[#This Row],[Code]]*1</f>
        <v>20999</v>
      </c>
      <c r="AN1854" s="71" t="str">
        <f>VLOOKUP(PlayerList[[#This Row],[NZCF ID]],$AP$2:$AQ$3850,2,FALSE)</f>
        <v>M</v>
      </c>
      <c r="AP1854" s="71">
        <v>20478</v>
      </c>
      <c r="AQ1854" s="71" t="s">
        <v>29</v>
      </c>
    </row>
    <row r="1855" spans="13:43" x14ac:dyDescent="0.3">
      <c r="M1855" s="75">
        <v>18713</v>
      </c>
      <c r="N1855" s="72" t="s">
        <v>2248</v>
      </c>
      <c r="O1855" s="72" t="s">
        <v>1238</v>
      </c>
      <c r="P1855" s="73" t="s">
        <v>49</v>
      </c>
      <c r="Q1855" s="74">
        <v>1974</v>
      </c>
      <c r="R1855" s="73" t="s">
        <v>124</v>
      </c>
      <c r="S1855" s="72"/>
      <c r="T1855" s="77" t="s">
        <v>34</v>
      </c>
      <c r="U1855" s="76" t="s">
        <v>35</v>
      </c>
      <c r="V1855" s="77" t="s">
        <v>36</v>
      </c>
      <c r="W1855" s="77" t="s">
        <v>36</v>
      </c>
      <c r="X1855" s="77" t="s">
        <v>37</v>
      </c>
      <c r="Y1855" s="78" t="s">
        <v>38</v>
      </c>
      <c r="Z1855" s="72"/>
      <c r="AA1855" s="77">
        <v>1280</v>
      </c>
      <c r="AB1855" s="76" t="s">
        <v>50</v>
      </c>
      <c r="AC1855" s="77" t="s">
        <v>36</v>
      </c>
      <c r="AD1855" s="77" t="s">
        <v>36</v>
      </c>
      <c r="AE1855" s="77">
        <v>6</v>
      </c>
      <c r="AF1855" s="78" t="s">
        <v>173</v>
      </c>
      <c r="AG1855" s="72"/>
      <c r="AH1855" s="77">
        <v>4321367</v>
      </c>
      <c r="AI1855" s="76" t="s">
        <v>52</v>
      </c>
      <c r="AJ1855" s="76" t="s">
        <v>36</v>
      </c>
      <c r="AK1855" t="str">
        <f>_xlfn.CONCAT(PlayerList[[#This Row],[First Name]]," ",PlayerList[[#This Row],[Surname]])</f>
        <v>Philip Lower</v>
      </c>
      <c r="AM1855" s="71">
        <f>PlayerList[[#This Row],[Code]]*1</f>
        <v>18713</v>
      </c>
      <c r="AN1855" s="71" t="str">
        <f>VLOOKUP(PlayerList[[#This Row],[NZCF ID]],$AP$2:$AQ$3850,2,FALSE)</f>
        <v>M</v>
      </c>
      <c r="AP1855" s="71">
        <v>20999</v>
      </c>
      <c r="AQ1855" s="71" t="s">
        <v>29</v>
      </c>
    </row>
    <row r="1856" spans="13:43" x14ac:dyDescent="0.3">
      <c r="M1856" s="75">
        <v>18556</v>
      </c>
      <c r="N1856" s="72" t="s">
        <v>2249</v>
      </c>
      <c r="O1856" s="72" t="s">
        <v>421</v>
      </c>
      <c r="P1856" s="73" t="s">
        <v>442</v>
      </c>
      <c r="Q1856" s="74">
        <v>2007</v>
      </c>
      <c r="R1856" s="73" t="s">
        <v>135</v>
      </c>
      <c r="S1856" s="72"/>
      <c r="T1856" s="77" t="s">
        <v>34</v>
      </c>
      <c r="U1856" s="76" t="s">
        <v>35</v>
      </c>
      <c r="V1856" s="77" t="s">
        <v>36</v>
      </c>
      <c r="W1856" s="77" t="s">
        <v>36</v>
      </c>
      <c r="X1856" s="77" t="s">
        <v>37</v>
      </c>
      <c r="Y1856" s="78" t="s">
        <v>38</v>
      </c>
      <c r="Z1856" s="72"/>
      <c r="AA1856" s="77">
        <v>1384</v>
      </c>
      <c r="AB1856" s="76" t="s">
        <v>50</v>
      </c>
      <c r="AC1856" s="77" t="s">
        <v>36</v>
      </c>
      <c r="AD1856" s="77" t="s">
        <v>36</v>
      </c>
      <c r="AE1856" s="77">
        <v>14</v>
      </c>
      <c r="AF1856" s="78" t="s">
        <v>96</v>
      </c>
      <c r="AG1856" s="72"/>
      <c r="AH1856" s="77" t="s">
        <v>69</v>
      </c>
      <c r="AI1856" s="76" t="s">
        <v>52</v>
      </c>
      <c r="AJ1856" s="76" t="s">
        <v>36</v>
      </c>
      <c r="AK1856" t="str">
        <f>_xlfn.CONCAT(PlayerList[[#This Row],[First Name]]," ",PlayerList[[#This Row],[Surname]])</f>
        <v>Daniel Loy</v>
      </c>
      <c r="AM1856" s="71">
        <f>PlayerList[[#This Row],[Code]]*1</f>
        <v>18556</v>
      </c>
      <c r="AN1856" s="71" t="str">
        <f>VLOOKUP(PlayerList[[#This Row],[NZCF ID]],$AP$2:$AQ$3850,2,FALSE)</f>
        <v>M</v>
      </c>
      <c r="AP1856" s="71">
        <v>18713</v>
      </c>
      <c r="AQ1856" s="71" t="s">
        <v>29</v>
      </c>
    </row>
    <row r="1857" spans="13:43" x14ac:dyDescent="0.3">
      <c r="M1857" s="75">
        <v>17195</v>
      </c>
      <c r="N1857" s="72" t="s">
        <v>2249</v>
      </c>
      <c r="O1857" s="72" t="s">
        <v>2250</v>
      </c>
      <c r="P1857" s="73" t="s">
        <v>442</v>
      </c>
      <c r="Q1857" s="74">
        <v>2004</v>
      </c>
      <c r="R1857" s="73" t="s">
        <v>35</v>
      </c>
      <c r="S1857" s="72"/>
      <c r="T1857" s="77" t="s">
        <v>34</v>
      </c>
      <c r="U1857" s="76" t="s">
        <v>35</v>
      </c>
      <c r="V1857" s="77" t="s">
        <v>36</v>
      </c>
      <c r="W1857" s="77" t="s">
        <v>36</v>
      </c>
      <c r="X1857" s="77" t="s">
        <v>37</v>
      </c>
      <c r="Y1857" s="78" t="s">
        <v>38</v>
      </c>
      <c r="Z1857" s="72"/>
      <c r="AA1857" s="77">
        <v>1312</v>
      </c>
      <c r="AB1857" s="76" t="s">
        <v>50</v>
      </c>
      <c r="AC1857" s="77" t="s">
        <v>36</v>
      </c>
      <c r="AD1857" s="77" t="s">
        <v>36</v>
      </c>
      <c r="AE1857" s="77">
        <v>7</v>
      </c>
      <c r="AF1857" s="78" t="s">
        <v>51</v>
      </c>
      <c r="AG1857" s="72"/>
      <c r="AH1857" s="77">
        <v>4311957</v>
      </c>
      <c r="AI1857" s="76" t="s">
        <v>52</v>
      </c>
      <c r="AJ1857" s="76" t="s">
        <v>36</v>
      </c>
      <c r="AK1857" t="str">
        <f>_xlfn.CONCAT(PlayerList[[#This Row],[First Name]]," ",PlayerList[[#This Row],[Surname]])</f>
        <v>Nathanael Loy</v>
      </c>
      <c r="AM1857" s="71">
        <f>PlayerList[[#This Row],[Code]]*1</f>
        <v>17195</v>
      </c>
      <c r="AN1857" s="71" t="str">
        <f>VLOOKUP(PlayerList[[#This Row],[NZCF ID]],$AP$2:$AQ$3850,2,FALSE)</f>
        <v>M</v>
      </c>
      <c r="AP1857" s="71">
        <v>18556</v>
      </c>
      <c r="AQ1857" s="71" t="s">
        <v>29</v>
      </c>
    </row>
    <row r="1858" spans="13:43" x14ac:dyDescent="0.3">
      <c r="M1858" s="75">
        <v>18300</v>
      </c>
      <c r="N1858" s="72" t="s">
        <v>2251</v>
      </c>
      <c r="O1858" s="72" t="s">
        <v>2252</v>
      </c>
      <c r="P1858" s="73" t="s">
        <v>258</v>
      </c>
      <c r="Q1858" s="74">
        <v>2014</v>
      </c>
      <c r="R1858" s="73" t="s">
        <v>135</v>
      </c>
      <c r="S1858" s="72"/>
      <c r="T1858" s="77" t="s">
        <v>34</v>
      </c>
      <c r="U1858" s="76" t="s">
        <v>35</v>
      </c>
      <c r="V1858" s="77" t="s">
        <v>36</v>
      </c>
      <c r="W1858" s="77" t="s">
        <v>36</v>
      </c>
      <c r="X1858" s="77" t="s">
        <v>37</v>
      </c>
      <c r="Y1858" s="78" t="s">
        <v>38</v>
      </c>
      <c r="Z1858" s="72"/>
      <c r="AA1858" s="77">
        <v>400</v>
      </c>
      <c r="AB1858" s="76" t="s">
        <v>50</v>
      </c>
      <c r="AC1858" s="77" t="s">
        <v>36</v>
      </c>
      <c r="AD1858" s="77" t="s">
        <v>36</v>
      </c>
      <c r="AE1858" s="77">
        <v>5</v>
      </c>
      <c r="AF1858" s="78" t="s">
        <v>68</v>
      </c>
      <c r="AG1858" s="72"/>
      <c r="AH1858" s="77">
        <v>4318307</v>
      </c>
      <c r="AI1858" s="76" t="s">
        <v>52</v>
      </c>
      <c r="AJ1858" s="76" t="s">
        <v>36</v>
      </c>
      <c r="AK1858" t="str">
        <f>_xlfn.CONCAT(PlayerList[[#This Row],[First Name]]," ",PlayerList[[#This Row],[Surname]])</f>
        <v>Annabel Lu</v>
      </c>
      <c r="AM1858" s="71">
        <f>PlayerList[[#This Row],[Code]]*1</f>
        <v>18300</v>
      </c>
      <c r="AN1858" s="71" t="str">
        <f>VLOOKUP(PlayerList[[#This Row],[NZCF ID]],$AP$2:$AQ$3850,2,FALSE)</f>
        <v>F</v>
      </c>
      <c r="AP1858" s="71">
        <v>17195</v>
      </c>
      <c r="AQ1858" s="71" t="s">
        <v>29</v>
      </c>
    </row>
    <row r="1859" spans="13:43" x14ac:dyDescent="0.3">
      <c r="M1859" s="75">
        <v>17786</v>
      </c>
      <c r="N1859" s="72" t="s">
        <v>2251</v>
      </c>
      <c r="O1859" s="72" t="s">
        <v>2253</v>
      </c>
      <c r="P1859" s="73" t="s">
        <v>33</v>
      </c>
      <c r="Q1859" s="74">
        <v>2012</v>
      </c>
      <c r="R1859" s="73" t="s">
        <v>135</v>
      </c>
      <c r="S1859" s="72"/>
      <c r="T1859" s="77" t="s">
        <v>34</v>
      </c>
      <c r="U1859" s="76" t="s">
        <v>35</v>
      </c>
      <c r="V1859" s="77" t="s">
        <v>36</v>
      </c>
      <c r="W1859" s="77" t="s">
        <v>36</v>
      </c>
      <c r="X1859" s="77" t="s">
        <v>37</v>
      </c>
      <c r="Y1859" s="78" t="s">
        <v>38</v>
      </c>
      <c r="Z1859" s="72"/>
      <c r="AA1859" s="77">
        <v>400</v>
      </c>
      <c r="AB1859" s="76" t="s">
        <v>50</v>
      </c>
      <c r="AC1859" s="77" t="s">
        <v>36</v>
      </c>
      <c r="AD1859" s="77" t="s">
        <v>36</v>
      </c>
      <c r="AE1859" s="77">
        <v>5</v>
      </c>
      <c r="AF1859" s="78" t="s">
        <v>105</v>
      </c>
      <c r="AG1859" s="72"/>
      <c r="AH1859" s="77" t="s">
        <v>69</v>
      </c>
      <c r="AI1859" s="76" t="s">
        <v>52</v>
      </c>
      <c r="AJ1859" s="76" t="s">
        <v>36</v>
      </c>
      <c r="AK1859" t="str">
        <f>_xlfn.CONCAT(PlayerList[[#This Row],[First Name]]," ",PlayerList[[#This Row],[Surname]])</f>
        <v>Apple Lu</v>
      </c>
      <c r="AM1859" s="71">
        <f>PlayerList[[#This Row],[Code]]*1</f>
        <v>17786</v>
      </c>
      <c r="AN1859" s="71" t="str">
        <f>VLOOKUP(PlayerList[[#This Row],[NZCF ID]],$AP$2:$AQ$3850,2,FALSE)</f>
        <v>M</v>
      </c>
      <c r="AP1859" s="71">
        <v>18300</v>
      </c>
      <c r="AQ1859" s="71" t="s">
        <v>45</v>
      </c>
    </row>
    <row r="1860" spans="13:43" x14ac:dyDescent="0.3">
      <c r="M1860" s="75">
        <v>16142</v>
      </c>
      <c r="N1860" s="72" t="s">
        <v>2251</v>
      </c>
      <c r="O1860" s="72" t="s">
        <v>4363</v>
      </c>
      <c r="P1860" s="73" t="s">
        <v>33</v>
      </c>
      <c r="Q1860" s="74">
        <v>2007</v>
      </c>
      <c r="R1860" s="73" t="s">
        <v>135</v>
      </c>
      <c r="S1860" s="72"/>
      <c r="T1860" s="77" t="s">
        <v>34</v>
      </c>
      <c r="U1860" s="76" t="s">
        <v>35</v>
      </c>
      <c r="V1860" s="77" t="s">
        <v>36</v>
      </c>
      <c r="W1860" s="77" t="s">
        <v>36</v>
      </c>
      <c r="X1860" s="77" t="s">
        <v>37</v>
      </c>
      <c r="Y1860" s="78" t="s">
        <v>38</v>
      </c>
      <c r="Z1860" s="72"/>
      <c r="AA1860" s="77">
        <v>663</v>
      </c>
      <c r="AB1860" s="76" t="s">
        <v>35</v>
      </c>
      <c r="AC1860" s="77" t="s">
        <v>36</v>
      </c>
      <c r="AD1860" s="77" t="s">
        <v>36</v>
      </c>
      <c r="AE1860" s="77">
        <v>36</v>
      </c>
      <c r="AF1860" s="78" t="s">
        <v>2433</v>
      </c>
      <c r="AG1860" s="72"/>
      <c r="AH1860" s="77">
        <v>4306619</v>
      </c>
      <c r="AI1860" s="76" t="s">
        <v>52</v>
      </c>
      <c r="AJ1860" s="76" t="s">
        <v>36</v>
      </c>
      <c r="AK1860" t="str">
        <f>_xlfn.CONCAT(PlayerList[[#This Row],[First Name]]," ",PlayerList[[#This Row],[Surname]])</f>
        <v>Bailin Lu</v>
      </c>
      <c r="AM1860" s="71">
        <f>PlayerList[[#This Row],[Code]]*1</f>
        <v>16142</v>
      </c>
      <c r="AN1860" s="71" t="str">
        <f>VLOOKUP(PlayerList[[#This Row],[NZCF ID]],$AP$2:$AQ$3850,2,FALSE)</f>
        <v>M</v>
      </c>
      <c r="AP1860" s="71">
        <v>17786</v>
      </c>
      <c r="AQ1860" s="71" t="s">
        <v>29</v>
      </c>
    </row>
    <row r="1861" spans="13:43" x14ac:dyDescent="0.3">
      <c r="M1861" s="75">
        <v>16846</v>
      </c>
      <c r="N1861" s="72" t="s">
        <v>2251</v>
      </c>
      <c r="O1861" s="72" t="s">
        <v>714</v>
      </c>
      <c r="P1861" s="73" t="s">
        <v>74</v>
      </c>
      <c r="Q1861" s="74">
        <v>2007</v>
      </c>
      <c r="R1861" s="73" t="s">
        <v>135</v>
      </c>
      <c r="S1861" s="72"/>
      <c r="T1861" s="77">
        <v>1424</v>
      </c>
      <c r="U1861" s="76" t="s">
        <v>35</v>
      </c>
      <c r="V1861" s="77" t="s">
        <v>36</v>
      </c>
      <c r="W1861" s="77" t="s">
        <v>36</v>
      </c>
      <c r="X1861" s="77">
        <v>73</v>
      </c>
      <c r="Y1861" s="78" t="s">
        <v>154</v>
      </c>
      <c r="Z1861" s="72"/>
      <c r="AA1861" s="77">
        <v>1138</v>
      </c>
      <c r="AB1861" s="76" t="s">
        <v>35</v>
      </c>
      <c r="AC1861" s="77" t="s">
        <v>36</v>
      </c>
      <c r="AD1861" s="77" t="s">
        <v>36</v>
      </c>
      <c r="AE1861" s="77">
        <v>154</v>
      </c>
      <c r="AF1861" s="78" t="s">
        <v>51</v>
      </c>
      <c r="AG1861" s="72"/>
      <c r="AH1861" s="77">
        <v>4311523</v>
      </c>
      <c r="AI1861" s="76" t="s">
        <v>52</v>
      </c>
      <c r="AJ1861" s="76" t="s">
        <v>36</v>
      </c>
      <c r="AK1861" t="str">
        <f>_xlfn.CONCAT(PlayerList[[#This Row],[First Name]]," ",PlayerList[[#This Row],[Surname]])</f>
        <v>Charles Lu</v>
      </c>
      <c r="AM1861" s="71">
        <f>PlayerList[[#This Row],[Code]]*1</f>
        <v>16846</v>
      </c>
      <c r="AN1861" s="71" t="str">
        <f>VLOOKUP(PlayerList[[#This Row],[NZCF ID]],$AP$2:$AQ$3850,2,FALSE)</f>
        <v>M</v>
      </c>
      <c r="AP1861" s="71">
        <v>16142</v>
      </c>
      <c r="AQ1861" s="71" t="s">
        <v>29</v>
      </c>
    </row>
    <row r="1862" spans="13:43" x14ac:dyDescent="0.3">
      <c r="M1862" s="75">
        <v>18596</v>
      </c>
      <c r="N1862" s="72" t="s">
        <v>2251</v>
      </c>
      <c r="O1862" s="72" t="s">
        <v>2254</v>
      </c>
      <c r="P1862" s="73" t="s">
        <v>33</v>
      </c>
      <c r="Q1862" s="74">
        <v>2013</v>
      </c>
      <c r="R1862" s="73" t="s">
        <v>135</v>
      </c>
      <c r="S1862" s="72"/>
      <c r="T1862" s="77" t="s">
        <v>34</v>
      </c>
      <c r="U1862" s="76" t="s">
        <v>35</v>
      </c>
      <c r="V1862" s="77" t="s">
        <v>36</v>
      </c>
      <c r="W1862" s="77" t="s">
        <v>36</v>
      </c>
      <c r="X1862" s="77" t="s">
        <v>37</v>
      </c>
      <c r="Y1862" s="78" t="s">
        <v>38</v>
      </c>
      <c r="Z1862" s="72"/>
      <c r="AA1862" s="77">
        <v>279</v>
      </c>
      <c r="AB1862" s="76" t="s">
        <v>35</v>
      </c>
      <c r="AC1862" s="77" t="s">
        <v>36</v>
      </c>
      <c r="AD1862" s="77" t="s">
        <v>36</v>
      </c>
      <c r="AE1862" s="77">
        <v>26</v>
      </c>
      <c r="AF1862" s="78" t="s">
        <v>154</v>
      </c>
      <c r="AG1862" s="72"/>
      <c r="AH1862" s="77" t="s">
        <v>69</v>
      </c>
      <c r="AI1862" s="76" t="s">
        <v>52</v>
      </c>
      <c r="AJ1862" s="76" t="s">
        <v>36</v>
      </c>
      <c r="AK1862" t="str">
        <f>_xlfn.CONCAT(PlayerList[[#This Row],[First Name]]," ",PlayerList[[#This Row],[Surname]])</f>
        <v>Chelsea Sijia Lu</v>
      </c>
      <c r="AM1862" s="71">
        <f>PlayerList[[#This Row],[Code]]*1</f>
        <v>18596</v>
      </c>
      <c r="AN1862" s="71" t="str">
        <f>VLOOKUP(PlayerList[[#This Row],[NZCF ID]],$AP$2:$AQ$3850,2,FALSE)</f>
        <v>M</v>
      </c>
      <c r="AP1862" s="71">
        <v>16846</v>
      </c>
      <c r="AQ1862" s="71" t="s">
        <v>29</v>
      </c>
    </row>
    <row r="1863" spans="13:43" x14ac:dyDescent="0.3">
      <c r="M1863" s="75">
        <v>20815</v>
      </c>
      <c r="N1863" s="72" t="s">
        <v>2251</v>
      </c>
      <c r="O1863" s="72" t="s">
        <v>1359</v>
      </c>
      <c r="P1863" s="73" t="s">
        <v>83</v>
      </c>
      <c r="Q1863" s="74">
        <v>2010</v>
      </c>
      <c r="R1863" s="73" t="s">
        <v>135</v>
      </c>
      <c r="S1863" s="72"/>
      <c r="T1863" s="77">
        <v>1328</v>
      </c>
      <c r="U1863" s="76" t="s">
        <v>50</v>
      </c>
      <c r="V1863" s="77" t="s">
        <v>36</v>
      </c>
      <c r="W1863" s="77" t="s">
        <v>36</v>
      </c>
      <c r="X1863" s="77">
        <v>12</v>
      </c>
      <c r="Y1863" s="78" t="s">
        <v>60</v>
      </c>
      <c r="Z1863" s="72"/>
      <c r="AA1863" s="77">
        <v>990</v>
      </c>
      <c r="AB1863" s="76" t="s">
        <v>50</v>
      </c>
      <c r="AC1863" s="77" t="s">
        <v>36</v>
      </c>
      <c r="AD1863" s="77" t="s">
        <v>36</v>
      </c>
      <c r="AE1863" s="77">
        <v>4</v>
      </c>
      <c r="AF1863" s="78" t="s">
        <v>60</v>
      </c>
      <c r="AG1863" s="72"/>
      <c r="AH1863" s="77">
        <v>4330986</v>
      </c>
      <c r="AI1863" s="76" t="s">
        <v>52</v>
      </c>
      <c r="AJ1863" s="76" t="s">
        <v>36</v>
      </c>
      <c r="AK1863" t="str">
        <f>_xlfn.CONCAT(PlayerList[[#This Row],[First Name]]," ",PlayerList[[#This Row],[Surname]])</f>
        <v>Eason Lu</v>
      </c>
      <c r="AM1863" s="71">
        <f>PlayerList[[#This Row],[Code]]*1</f>
        <v>20815</v>
      </c>
      <c r="AN1863" s="71" t="str">
        <f>VLOOKUP(PlayerList[[#This Row],[NZCF ID]],$AP$2:$AQ$3850,2,FALSE)</f>
        <v>M</v>
      </c>
      <c r="AP1863" s="71">
        <v>18596</v>
      </c>
      <c r="AQ1863" s="71" t="s">
        <v>29</v>
      </c>
    </row>
    <row r="1864" spans="13:43" x14ac:dyDescent="0.3">
      <c r="M1864" s="75">
        <v>18851</v>
      </c>
      <c r="N1864" s="72" t="s">
        <v>2251</v>
      </c>
      <c r="O1864" s="72" t="s">
        <v>2255</v>
      </c>
      <c r="P1864" s="73" t="s">
        <v>33</v>
      </c>
      <c r="Q1864" s="74">
        <v>2007</v>
      </c>
      <c r="R1864" s="73" t="s">
        <v>135</v>
      </c>
      <c r="S1864" s="72"/>
      <c r="T1864" s="77" t="s">
        <v>34</v>
      </c>
      <c r="U1864" s="76" t="s">
        <v>35</v>
      </c>
      <c r="V1864" s="77" t="s">
        <v>36</v>
      </c>
      <c r="W1864" s="77" t="s">
        <v>36</v>
      </c>
      <c r="X1864" s="77" t="s">
        <v>37</v>
      </c>
      <c r="Y1864" s="78" t="s">
        <v>38</v>
      </c>
      <c r="Z1864" s="72"/>
      <c r="AA1864" s="77">
        <v>582</v>
      </c>
      <c r="AB1864" s="76" t="s">
        <v>50</v>
      </c>
      <c r="AC1864" s="77" t="s">
        <v>36</v>
      </c>
      <c r="AD1864" s="77" t="s">
        <v>36</v>
      </c>
      <c r="AE1864" s="77">
        <v>6</v>
      </c>
      <c r="AF1864" s="78" t="s">
        <v>173</v>
      </c>
      <c r="AG1864" s="72"/>
      <c r="AH1864" s="77" t="s">
        <v>69</v>
      </c>
      <c r="AI1864" s="76" t="s">
        <v>52</v>
      </c>
      <c r="AJ1864" s="76" t="s">
        <v>36</v>
      </c>
      <c r="AK1864" t="str">
        <f>_xlfn.CONCAT(PlayerList[[#This Row],[First Name]]," ",PlayerList[[#This Row],[Surname]])</f>
        <v>Haowen Lu</v>
      </c>
      <c r="AM1864" s="71">
        <f>PlayerList[[#This Row],[Code]]*1</f>
        <v>18851</v>
      </c>
      <c r="AN1864" s="71" t="str">
        <f>VLOOKUP(PlayerList[[#This Row],[NZCF ID]],$AP$2:$AQ$3850,2,FALSE)</f>
        <v>M</v>
      </c>
      <c r="AP1864" s="71">
        <v>20815</v>
      </c>
      <c r="AQ1864" s="71" t="s">
        <v>29</v>
      </c>
    </row>
    <row r="1865" spans="13:43" x14ac:dyDescent="0.3">
      <c r="M1865" s="75">
        <v>17939</v>
      </c>
      <c r="N1865" s="72" t="s">
        <v>2251</v>
      </c>
      <c r="O1865" s="72" t="s">
        <v>2256</v>
      </c>
      <c r="P1865" s="73" t="s">
        <v>33</v>
      </c>
      <c r="Q1865" s="74">
        <v>2009</v>
      </c>
      <c r="R1865" s="73" t="s">
        <v>135</v>
      </c>
      <c r="S1865" s="72"/>
      <c r="T1865" s="77" t="s">
        <v>34</v>
      </c>
      <c r="U1865" s="76" t="s">
        <v>35</v>
      </c>
      <c r="V1865" s="77" t="s">
        <v>36</v>
      </c>
      <c r="W1865" s="77" t="s">
        <v>36</v>
      </c>
      <c r="X1865" s="77" t="s">
        <v>37</v>
      </c>
      <c r="Y1865" s="78" t="s">
        <v>38</v>
      </c>
      <c r="Z1865" s="72"/>
      <c r="AA1865" s="77">
        <v>400</v>
      </c>
      <c r="AB1865" s="76" t="s">
        <v>50</v>
      </c>
      <c r="AC1865" s="77" t="s">
        <v>36</v>
      </c>
      <c r="AD1865" s="77" t="s">
        <v>36</v>
      </c>
      <c r="AE1865" s="77">
        <v>7</v>
      </c>
      <c r="AF1865" s="78" t="s">
        <v>90</v>
      </c>
      <c r="AG1865" s="72"/>
      <c r="AH1865" s="77">
        <v>4315995</v>
      </c>
      <c r="AI1865" s="76" t="s">
        <v>52</v>
      </c>
      <c r="AJ1865" s="76" t="s">
        <v>36</v>
      </c>
      <c r="AK1865" t="str">
        <f>_xlfn.CONCAT(PlayerList[[#This Row],[First Name]]," ",PlayerList[[#This Row],[Surname]])</f>
        <v>Jeremiah Zenghan Lu</v>
      </c>
      <c r="AM1865" s="71">
        <f>PlayerList[[#This Row],[Code]]*1</f>
        <v>17939</v>
      </c>
      <c r="AN1865" s="71" t="str">
        <f>VLOOKUP(PlayerList[[#This Row],[NZCF ID]],$AP$2:$AQ$3850,2,FALSE)</f>
        <v>M</v>
      </c>
      <c r="AP1865" s="71">
        <v>18851</v>
      </c>
      <c r="AQ1865" s="71" t="s">
        <v>29</v>
      </c>
    </row>
    <row r="1866" spans="13:43" x14ac:dyDescent="0.3">
      <c r="M1866" s="75">
        <v>16513</v>
      </c>
      <c r="N1866" s="72" t="s">
        <v>2251</v>
      </c>
      <c r="O1866" s="72" t="s">
        <v>141</v>
      </c>
      <c r="P1866" s="73" t="s">
        <v>354</v>
      </c>
      <c r="Q1866" s="74">
        <v>2007</v>
      </c>
      <c r="R1866" s="73" t="s">
        <v>135</v>
      </c>
      <c r="S1866" s="72"/>
      <c r="T1866" s="77">
        <v>1006</v>
      </c>
      <c r="U1866" s="76" t="s">
        <v>35</v>
      </c>
      <c r="V1866" s="77" t="s">
        <v>36</v>
      </c>
      <c r="W1866" s="77" t="s">
        <v>36</v>
      </c>
      <c r="X1866" s="77">
        <v>26</v>
      </c>
      <c r="Y1866" s="78" t="s">
        <v>90</v>
      </c>
      <c r="Z1866" s="72"/>
      <c r="AA1866" s="77">
        <v>873</v>
      </c>
      <c r="AB1866" s="76" t="s">
        <v>35</v>
      </c>
      <c r="AC1866" s="77" t="s">
        <v>36</v>
      </c>
      <c r="AD1866" s="77" t="s">
        <v>36</v>
      </c>
      <c r="AE1866" s="77">
        <v>92</v>
      </c>
      <c r="AF1866" s="78" t="s">
        <v>209</v>
      </c>
      <c r="AG1866" s="72"/>
      <c r="AH1866" s="77">
        <v>4308905</v>
      </c>
      <c r="AI1866" s="76" t="s">
        <v>52</v>
      </c>
      <c r="AJ1866" s="76" t="s">
        <v>36</v>
      </c>
      <c r="AK1866" t="str">
        <f>_xlfn.CONCAT(PlayerList[[#This Row],[First Name]]," ",PlayerList[[#This Row],[Surname]])</f>
        <v>Michael Lu</v>
      </c>
      <c r="AM1866" s="71">
        <f>PlayerList[[#This Row],[Code]]*1</f>
        <v>16513</v>
      </c>
      <c r="AN1866" s="71" t="str">
        <f>VLOOKUP(PlayerList[[#This Row],[NZCF ID]],$AP$2:$AQ$3850,2,FALSE)</f>
        <v>M</v>
      </c>
      <c r="AP1866" s="71">
        <v>17939</v>
      </c>
      <c r="AQ1866" s="71" t="s">
        <v>29</v>
      </c>
    </row>
    <row r="1867" spans="13:43" x14ac:dyDescent="0.3">
      <c r="M1867" s="75">
        <v>17062</v>
      </c>
      <c r="N1867" s="72" t="s">
        <v>2251</v>
      </c>
      <c r="O1867" s="72" t="s">
        <v>4364</v>
      </c>
      <c r="P1867" s="73" t="s">
        <v>33</v>
      </c>
      <c r="Q1867" s="74" t="s">
        <v>37</v>
      </c>
      <c r="R1867" s="73" t="s">
        <v>35</v>
      </c>
      <c r="S1867" s="72"/>
      <c r="T1867" s="77" t="s">
        <v>34</v>
      </c>
      <c r="U1867" s="76" t="s">
        <v>35</v>
      </c>
      <c r="V1867" s="77" t="s">
        <v>36</v>
      </c>
      <c r="W1867" s="77" t="s">
        <v>36</v>
      </c>
      <c r="X1867" s="77" t="s">
        <v>37</v>
      </c>
      <c r="Y1867" s="78" t="s">
        <v>38</v>
      </c>
      <c r="Z1867" s="72"/>
      <c r="AA1867" s="77">
        <v>526</v>
      </c>
      <c r="AB1867" s="76" t="s">
        <v>35</v>
      </c>
      <c r="AC1867" s="77" t="s">
        <v>36</v>
      </c>
      <c r="AD1867" s="77" t="s">
        <v>36</v>
      </c>
      <c r="AE1867" s="77">
        <v>28</v>
      </c>
      <c r="AF1867" s="78" t="s">
        <v>673</v>
      </c>
      <c r="AG1867" s="72"/>
      <c r="AH1867" s="77" t="s">
        <v>69</v>
      </c>
      <c r="AI1867" s="76" t="s">
        <v>52</v>
      </c>
      <c r="AJ1867" s="76" t="s">
        <v>36</v>
      </c>
      <c r="AK1867" t="str">
        <f>_xlfn.CONCAT(PlayerList[[#This Row],[First Name]]," ",PlayerList[[#This Row],[Surname]])</f>
        <v>Miqi Lu</v>
      </c>
      <c r="AM1867" s="71">
        <f>PlayerList[[#This Row],[Code]]*1</f>
        <v>17062</v>
      </c>
      <c r="AN1867" s="71" t="str">
        <f>VLOOKUP(PlayerList[[#This Row],[NZCF ID]],$AP$2:$AQ$3850,2,FALSE)</f>
        <v>M</v>
      </c>
      <c r="AP1867" s="71">
        <v>16513</v>
      </c>
      <c r="AQ1867" s="71" t="s">
        <v>29</v>
      </c>
    </row>
    <row r="1868" spans="13:43" x14ac:dyDescent="0.3">
      <c r="M1868" s="75">
        <v>20784</v>
      </c>
      <c r="N1868" s="72" t="s">
        <v>2251</v>
      </c>
      <c r="O1868" s="72" t="s">
        <v>2257</v>
      </c>
      <c r="P1868" s="73" t="s">
        <v>33</v>
      </c>
      <c r="Q1868" s="74">
        <v>2014</v>
      </c>
      <c r="R1868" s="73" t="s">
        <v>135</v>
      </c>
      <c r="S1868" s="72"/>
      <c r="T1868" s="77" t="s">
        <v>34</v>
      </c>
      <c r="U1868" s="76" t="s">
        <v>35</v>
      </c>
      <c r="V1868" s="77" t="s">
        <v>36</v>
      </c>
      <c r="W1868" s="77" t="s">
        <v>36</v>
      </c>
      <c r="X1868" s="77" t="s">
        <v>37</v>
      </c>
      <c r="Y1868" s="78" t="s">
        <v>38</v>
      </c>
      <c r="Z1868" s="72"/>
      <c r="AA1868" s="77">
        <v>559</v>
      </c>
      <c r="AB1868" s="76" t="s">
        <v>35</v>
      </c>
      <c r="AC1868" s="77">
        <v>2</v>
      </c>
      <c r="AD1868" s="77">
        <v>12</v>
      </c>
      <c r="AE1868" s="77">
        <v>52</v>
      </c>
      <c r="AF1868" s="78" t="s">
        <v>4167</v>
      </c>
      <c r="AG1868" s="72"/>
      <c r="AH1868" s="77">
        <v>4332890</v>
      </c>
      <c r="AI1868" s="76" t="s">
        <v>52</v>
      </c>
      <c r="AJ1868" s="76" t="s">
        <v>36</v>
      </c>
      <c r="AK1868" t="str">
        <f>_xlfn.CONCAT(PlayerList[[#This Row],[First Name]]," ",PlayerList[[#This Row],[Surname]])</f>
        <v>Oscar Yuxin Lu</v>
      </c>
      <c r="AM1868" s="71">
        <f>PlayerList[[#This Row],[Code]]*1</f>
        <v>20784</v>
      </c>
      <c r="AN1868" s="71" t="str">
        <f>VLOOKUP(PlayerList[[#This Row],[NZCF ID]],$AP$2:$AQ$3850,2,FALSE)</f>
        <v>M</v>
      </c>
      <c r="AP1868" s="71">
        <v>17062</v>
      </c>
      <c r="AQ1868" s="71" t="s">
        <v>29</v>
      </c>
    </row>
    <row r="1869" spans="13:43" x14ac:dyDescent="0.3">
      <c r="M1869" s="75">
        <v>21167</v>
      </c>
      <c r="N1869" s="72" t="s">
        <v>2251</v>
      </c>
      <c r="O1869" s="72" t="s">
        <v>2258</v>
      </c>
      <c r="P1869" s="73" t="s">
        <v>115</v>
      </c>
      <c r="Q1869" s="74">
        <v>2012</v>
      </c>
      <c r="R1869" s="73" t="s">
        <v>135</v>
      </c>
      <c r="S1869" s="72"/>
      <c r="T1869" s="77">
        <v>974</v>
      </c>
      <c r="U1869" s="76" t="s">
        <v>50</v>
      </c>
      <c r="V1869" s="77" t="s">
        <v>36</v>
      </c>
      <c r="W1869" s="77" t="s">
        <v>36</v>
      </c>
      <c r="X1869" s="77">
        <v>4</v>
      </c>
      <c r="Y1869" s="78" t="s">
        <v>84</v>
      </c>
      <c r="Z1869" s="72"/>
      <c r="AA1869" s="77" t="s">
        <v>37</v>
      </c>
      <c r="AB1869" s="76" t="s">
        <v>35</v>
      </c>
      <c r="AC1869" s="77" t="s">
        <v>36</v>
      </c>
      <c r="AD1869" s="77" t="s">
        <v>36</v>
      </c>
      <c r="AE1869" s="77" t="s">
        <v>37</v>
      </c>
      <c r="AF1869" s="78" t="s">
        <v>38</v>
      </c>
      <c r="AG1869" s="72"/>
      <c r="AH1869" s="77">
        <v>4332288</v>
      </c>
      <c r="AI1869" s="76" t="s">
        <v>52</v>
      </c>
      <c r="AJ1869" s="76" t="s">
        <v>36</v>
      </c>
      <c r="AK1869" t="str">
        <f>_xlfn.CONCAT(PlayerList[[#This Row],[First Name]]," ",PlayerList[[#This Row],[Surname]])</f>
        <v>Oumaier Lu</v>
      </c>
      <c r="AM1869" s="71">
        <f>PlayerList[[#This Row],[Code]]*1</f>
        <v>21167</v>
      </c>
      <c r="AN1869" s="71" t="str">
        <f>VLOOKUP(PlayerList[[#This Row],[NZCF ID]],$AP$2:$AQ$3850,2,FALSE)</f>
        <v>M</v>
      </c>
      <c r="AP1869" s="71">
        <v>20784</v>
      </c>
      <c r="AQ1869" s="71" t="s">
        <v>29</v>
      </c>
    </row>
    <row r="1870" spans="13:43" x14ac:dyDescent="0.3">
      <c r="M1870" s="75">
        <v>17487</v>
      </c>
      <c r="N1870" s="72" t="s">
        <v>2251</v>
      </c>
      <c r="O1870" s="72" t="s">
        <v>345</v>
      </c>
      <c r="P1870" s="73" t="s">
        <v>252</v>
      </c>
      <c r="Q1870" s="74">
        <v>2001</v>
      </c>
      <c r="R1870" s="73" t="s">
        <v>35</v>
      </c>
      <c r="S1870" s="72"/>
      <c r="T1870" s="77" t="s">
        <v>34</v>
      </c>
      <c r="U1870" s="76" t="s">
        <v>35</v>
      </c>
      <c r="V1870" s="77" t="s">
        <v>36</v>
      </c>
      <c r="W1870" s="77" t="s">
        <v>36</v>
      </c>
      <c r="X1870" s="77" t="s">
        <v>37</v>
      </c>
      <c r="Y1870" s="78" t="s">
        <v>38</v>
      </c>
      <c r="Z1870" s="72"/>
      <c r="AA1870" s="77">
        <v>1196</v>
      </c>
      <c r="AB1870" s="76" t="s">
        <v>50</v>
      </c>
      <c r="AC1870" s="77" t="s">
        <v>36</v>
      </c>
      <c r="AD1870" s="77" t="s">
        <v>36</v>
      </c>
      <c r="AE1870" s="77">
        <v>18</v>
      </c>
      <c r="AF1870" s="78" t="s">
        <v>232</v>
      </c>
      <c r="AG1870" s="72"/>
      <c r="AH1870" s="77">
        <v>4314239</v>
      </c>
      <c r="AI1870" s="76" t="s">
        <v>52</v>
      </c>
      <c r="AJ1870" s="76" t="s">
        <v>36</v>
      </c>
      <c r="AK1870" t="str">
        <f>_xlfn.CONCAT(PlayerList[[#This Row],[First Name]]," ",PlayerList[[#This Row],[Surname]])</f>
        <v>Richard Lu</v>
      </c>
      <c r="AM1870" s="71">
        <f>PlayerList[[#This Row],[Code]]*1</f>
        <v>17487</v>
      </c>
      <c r="AN1870" s="71" t="str">
        <f>VLOOKUP(PlayerList[[#This Row],[NZCF ID]],$AP$2:$AQ$3850,2,FALSE)</f>
        <v>M</v>
      </c>
      <c r="AP1870" s="71">
        <v>21167</v>
      </c>
      <c r="AQ1870" s="71" t="s">
        <v>29</v>
      </c>
    </row>
    <row r="1871" spans="13:43" x14ac:dyDescent="0.3">
      <c r="M1871" s="75">
        <v>17797</v>
      </c>
      <c r="N1871" s="72" t="s">
        <v>2251</v>
      </c>
      <c r="O1871" s="72" t="s">
        <v>2259</v>
      </c>
      <c r="P1871" s="73" t="s">
        <v>716</v>
      </c>
      <c r="Q1871" s="74">
        <v>2004</v>
      </c>
      <c r="R1871" s="73" t="s">
        <v>35</v>
      </c>
      <c r="S1871" s="72"/>
      <c r="T1871" s="77" t="s">
        <v>34</v>
      </c>
      <c r="U1871" s="76" t="s">
        <v>35</v>
      </c>
      <c r="V1871" s="77" t="s">
        <v>36</v>
      </c>
      <c r="W1871" s="77" t="s">
        <v>36</v>
      </c>
      <c r="X1871" s="77" t="s">
        <v>37</v>
      </c>
      <c r="Y1871" s="78" t="s">
        <v>38</v>
      </c>
      <c r="Z1871" s="72"/>
      <c r="AA1871" s="77">
        <v>1157</v>
      </c>
      <c r="AB1871" s="76" t="s">
        <v>50</v>
      </c>
      <c r="AC1871" s="77" t="s">
        <v>36</v>
      </c>
      <c r="AD1871" s="77" t="s">
        <v>36</v>
      </c>
      <c r="AE1871" s="77">
        <v>6</v>
      </c>
      <c r="AF1871" s="78" t="s">
        <v>105</v>
      </c>
      <c r="AG1871" s="72"/>
      <c r="AH1871" s="77" t="s">
        <v>69</v>
      </c>
      <c r="AI1871" s="76" t="s">
        <v>52</v>
      </c>
      <c r="AJ1871" s="76" t="s">
        <v>36</v>
      </c>
      <c r="AK1871" t="str">
        <f>_xlfn.CONCAT(PlayerList[[#This Row],[First Name]]," ",PlayerList[[#This Row],[Surname]])</f>
        <v>Tommy Lu</v>
      </c>
      <c r="AM1871" s="71">
        <f>PlayerList[[#This Row],[Code]]*1</f>
        <v>17797</v>
      </c>
      <c r="AN1871" s="71" t="str">
        <f>VLOOKUP(PlayerList[[#This Row],[NZCF ID]],$AP$2:$AQ$3850,2,FALSE)</f>
        <v>M</v>
      </c>
      <c r="AP1871" s="71">
        <v>17487</v>
      </c>
      <c r="AQ1871" s="71" t="s">
        <v>29</v>
      </c>
    </row>
    <row r="1872" spans="13:43" x14ac:dyDescent="0.3">
      <c r="M1872" s="75">
        <v>20029</v>
      </c>
      <c r="N1872" s="72" t="s">
        <v>2251</v>
      </c>
      <c r="O1872" s="72" t="s">
        <v>2260</v>
      </c>
      <c r="P1872" s="73" t="s">
        <v>33</v>
      </c>
      <c r="Q1872" s="74">
        <v>2015</v>
      </c>
      <c r="R1872" s="73" t="s">
        <v>135</v>
      </c>
      <c r="S1872" s="72"/>
      <c r="T1872" s="77" t="s">
        <v>34</v>
      </c>
      <c r="U1872" s="76" t="s">
        <v>35</v>
      </c>
      <c r="V1872" s="77" t="s">
        <v>36</v>
      </c>
      <c r="W1872" s="77" t="s">
        <v>36</v>
      </c>
      <c r="X1872" s="77" t="s">
        <v>37</v>
      </c>
      <c r="Y1872" s="78" t="s">
        <v>38</v>
      </c>
      <c r="Z1872" s="72"/>
      <c r="AA1872" s="77">
        <v>553</v>
      </c>
      <c r="AB1872" s="76" t="s">
        <v>35</v>
      </c>
      <c r="AC1872" s="77">
        <v>1</v>
      </c>
      <c r="AD1872" s="77">
        <v>6</v>
      </c>
      <c r="AE1872" s="77">
        <v>113</v>
      </c>
      <c r="AF1872" s="78" t="s">
        <v>4167</v>
      </c>
      <c r="AG1872" s="72"/>
      <c r="AH1872" s="77">
        <v>4326180</v>
      </c>
      <c r="AI1872" s="76" t="s">
        <v>52</v>
      </c>
      <c r="AJ1872" s="76" t="s">
        <v>36</v>
      </c>
      <c r="AK1872" t="str">
        <f>_xlfn.CONCAT(PlayerList[[#This Row],[First Name]]," ",PlayerList[[#This Row],[Surname]])</f>
        <v>Vincent Xinyi Lu</v>
      </c>
      <c r="AM1872" s="71">
        <f>PlayerList[[#This Row],[Code]]*1</f>
        <v>20029</v>
      </c>
      <c r="AN1872" s="71" t="str">
        <f>VLOOKUP(PlayerList[[#This Row],[NZCF ID]],$AP$2:$AQ$3850,2,FALSE)</f>
        <v>M</v>
      </c>
      <c r="AP1872" s="71">
        <v>17797</v>
      </c>
      <c r="AQ1872" s="71" t="s">
        <v>29</v>
      </c>
    </row>
    <row r="1873" spans="13:43" x14ac:dyDescent="0.3">
      <c r="M1873" s="75">
        <v>18118</v>
      </c>
      <c r="N1873" s="72" t="s">
        <v>2251</v>
      </c>
      <c r="O1873" s="72" t="s">
        <v>2261</v>
      </c>
      <c r="P1873" s="73" t="s">
        <v>167</v>
      </c>
      <c r="Q1873" s="74">
        <v>2013</v>
      </c>
      <c r="R1873" s="73" t="s">
        <v>135</v>
      </c>
      <c r="S1873" s="72"/>
      <c r="T1873" s="77">
        <v>1778</v>
      </c>
      <c r="U1873" s="76" t="s">
        <v>35</v>
      </c>
      <c r="V1873" s="77">
        <v>1</v>
      </c>
      <c r="W1873" s="77">
        <v>2</v>
      </c>
      <c r="X1873" s="77">
        <v>287</v>
      </c>
      <c r="Y1873" s="78" t="s">
        <v>4167</v>
      </c>
      <c r="Z1873" s="72"/>
      <c r="AA1873" s="77">
        <v>1455</v>
      </c>
      <c r="AB1873" s="76" t="s">
        <v>35</v>
      </c>
      <c r="AC1873" s="77" t="s">
        <v>36</v>
      </c>
      <c r="AD1873" s="77" t="s">
        <v>36</v>
      </c>
      <c r="AE1873" s="77">
        <v>234</v>
      </c>
      <c r="AF1873" s="78" t="s">
        <v>84</v>
      </c>
      <c r="AG1873" s="72"/>
      <c r="AH1873" s="77">
        <v>4317076</v>
      </c>
      <c r="AI1873" s="76" t="s">
        <v>52</v>
      </c>
      <c r="AJ1873" s="76" t="s">
        <v>1199</v>
      </c>
      <c r="AK1873" t="str">
        <f>_xlfn.CONCAT(PlayerList[[#This Row],[First Name]]," ",PlayerList[[#This Row],[Surname]])</f>
        <v>Xiahan (Luna) Lu</v>
      </c>
      <c r="AM1873" s="71">
        <f>PlayerList[[#This Row],[Code]]*1</f>
        <v>18118</v>
      </c>
      <c r="AN1873" s="71" t="str">
        <f>VLOOKUP(PlayerList[[#This Row],[NZCF ID]],$AP$2:$AQ$3850,2,FALSE)</f>
        <v>F</v>
      </c>
      <c r="AP1873" s="71">
        <v>20029</v>
      </c>
      <c r="AQ1873" s="71" t="s">
        <v>29</v>
      </c>
    </row>
    <row r="1874" spans="13:43" x14ac:dyDescent="0.3">
      <c r="M1874" s="75">
        <v>20133</v>
      </c>
      <c r="N1874" s="72" t="s">
        <v>2251</v>
      </c>
      <c r="O1874" s="72" t="s">
        <v>2212</v>
      </c>
      <c r="P1874" s="73" t="s">
        <v>74</v>
      </c>
      <c r="Q1874" s="74">
        <v>2010</v>
      </c>
      <c r="R1874" s="73" t="s">
        <v>135</v>
      </c>
      <c r="S1874" s="72"/>
      <c r="T1874" s="77">
        <v>1080</v>
      </c>
      <c r="U1874" s="76" t="s">
        <v>50</v>
      </c>
      <c r="V1874" s="77" t="s">
        <v>36</v>
      </c>
      <c r="W1874" s="77" t="s">
        <v>36</v>
      </c>
      <c r="X1874" s="77">
        <v>5</v>
      </c>
      <c r="Y1874" s="78" t="s">
        <v>60</v>
      </c>
      <c r="Z1874" s="72"/>
      <c r="AA1874" s="77">
        <v>985</v>
      </c>
      <c r="AB1874" s="76" t="s">
        <v>50</v>
      </c>
      <c r="AC1874" s="77" t="s">
        <v>36</v>
      </c>
      <c r="AD1874" s="77" t="s">
        <v>36</v>
      </c>
      <c r="AE1874" s="77">
        <v>12</v>
      </c>
      <c r="AF1874" s="78" t="s">
        <v>150</v>
      </c>
      <c r="AG1874" s="72"/>
      <c r="AH1874" s="77">
        <v>4326822</v>
      </c>
      <c r="AI1874" s="76" t="s">
        <v>52</v>
      </c>
      <c r="AJ1874" s="76" t="s">
        <v>36</v>
      </c>
      <c r="AK1874" t="str">
        <f>_xlfn.CONCAT(PlayerList[[#This Row],[First Name]]," ",PlayerList[[#This Row],[Surname]])</f>
        <v>Yilin Lu</v>
      </c>
      <c r="AM1874" s="71">
        <f>PlayerList[[#This Row],[Code]]*1</f>
        <v>20133</v>
      </c>
      <c r="AN1874" s="71" t="str">
        <f>VLOOKUP(PlayerList[[#This Row],[NZCF ID]],$AP$2:$AQ$3850,2,FALSE)</f>
        <v>M</v>
      </c>
      <c r="AP1874" s="71">
        <v>18118</v>
      </c>
      <c r="AQ1874" s="71" t="s">
        <v>45</v>
      </c>
    </row>
    <row r="1875" spans="13:43" x14ac:dyDescent="0.3">
      <c r="M1875" s="75">
        <v>20471</v>
      </c>
      <c r="N1875" s="72" t="s">
        <v>2262</v>
      </c>
      <c r="O1875" s="72" t="s">
        <v>2263</v>
      </c>
      <c r="P1875" s="73" t="s">
        <v>252</v>
      </c>
      <c r="Q1875" s="74">
        <v>2013</v>
      </c>
      <c r="R1875" s="73" t="s">
        <v>135</v>
      </c>
      <c r="S1875" s="72"/>
      <c r="T1875" s="77">
        <v>662</v>
      </c>
      <c r="U1875" s="76" t="s">
        <v>50</v>
      </c>
      <c r="V1875" s="77" t="s">
        <v>36</v>
      </c>
      <c r="W1875" s="77" t="s">
        <v>36</v>
      </c>
      <c r="X1875" s="77">
        <v>4</v>
      </c>
      <c r="Y1875" s="78" t="s">
        <v>61</v>
      </c>
      <c r="Z1875" s="72"/>
      <c r="AA1875" s="77">
        <v>619</v>
      </c>
      <c r="AB1875" s="76" t="s">
        <v>50</v>
      </c>
      <c r="AC1875" s="77" t="s">
        <v>36</v>
      </c>
      <c r="AD1875" s="77" t="s">
        <v>36</v>
      </c>
      <c r="AE1875" s="77">
        <v>5</v>
      </c>
      <c r="AF1875" s="78" t="s">
        <v>150</v>
      </c>
      <c r="AG1875" s="72"/>
      <c r="AH1875" s="77" t="s">
        <v>69</v>
      </c>
      <c r="AI1875" s="76" t="s">
        <v>52</v>
      </c>
      <c r="AJ1875" s="76" t="s">
        <v>36</v>
      </c>
      <c r="AK1875" t="str">
        <f>_xlfn.CONCAT(PlayerList[[#This Row],[First Name]]," ",PlayerList[[#This Row],[Surname]])</f>
        <v>Landen Luamanuvae</v>
      </c>
      <c r="AM1875" s="71">
        <f>PlayerList[[#This Row],[Code]]*1</f>
        <v>20471</v>
      </c>
      <c r="AN1875" s="71" t="str">
        <f>VLOOKUP(PlayerList[[#This Row],[NZCF ID]],$AP$2:$AQ$3850,2,FALSE)</f>
        <v>M</v>
      </c>
      <c r="AP1875" s="71">
        <v>20133</v>
      </c>
      <c r="AQ1875" s="71" t="s">
        <v>29</v>
      </c>
    </row>
    <row r="1876" spans="13:43" x14ac:dyDescent="0.3">
      <c r="M1876" s="75">
        <v>17640</v>
      </c>
      <c r="N1876" s="72" t="s">
        <v>2264</v>
      </c>
      <c r="O1876" s="72" t="s">
        <v>2265</v>
      </c>
      <c r="P1876" s="73" t="s">
        <v>335</v>
      </c>
      <c r="Q1876" s="74">
        <v>1986</v>
      </c>
      <c r="R1876" s="73" t="s">
        <v>35</v>
      </c>
      <c r="S1876" s="72"/>
      <c r="T1876" s="77">
        <v>1340</v>
      </c>
      <c r="U1876" s="76" t="s">
        <v>50</v>
      </c>
      <c r="V1876" s="77" t="s">
        <v>36</v>
      </c>
      <c r="W1876" s="77" t="s">
        <v>36</v>
      </c>
      <c r="X1876" s="77">
        <v>4</v>
      </c>
      <c r="Y1876" s="78" t="s">
        <v>209</v>
      </c>
      <c r="Z1876" s="72"/>
      <c r="AA1876" s="77" t="s">
        <v>37</v>
      </c>
      <c r="AB1876" s="76" t="s">
        <v>35</v>
      </c>
      <c r="AC1876" s="77" t="s">
        <v>36</v>
      </c>
      <c r="AD1876" s="77" t="s">
        <v>36</v>
      </c>
      <c r="AE1876" s="77" t="s">
        <v>37</v>
      </c>
      <c r="AF1876" s="78" t="s">
        <v>38</v>
      </c>
      <c r="AG1876" s="72"/>
      <c r="AH1876" s="77" t="s">
        <v>69</v>
      </c>
      <c r="AI1876" s="76" t="s">
        <v>52</v>
      </c>
      <c r="AJ1876" s="76" t="s">
        <v>36</v>
      </c>
      <c r="AK1876" t="str">
        <f>_xlfn.CONCAT(PlayerList[[#This Row],[First Name]]," ",PlayerList[[#This Row],[Surname]])</f>
        <v>Aled Luffmann</v>
      </c>
      <c r="AM1876" s="71">
        <f>PlayerList[[#This Row],[Code]]*1</f>
        <v>17640</v>
      </c>
      <c r="AN1876" s="71" t="str">
        <f>VLOOKUP(PlayerList[[#This Row],[NZCF ID]],$AP$2:$AQ$3850,2,FALSE)</f>
        <v>M</v>
      </c>
      <c r="AP1876" s="71">
        <v>20471</v>
      </c>
      <c r="AQ1876" s="71" t="s">
        <v>29</v>
      </c>
    </row>
    <row r="1877" spans="13:43" x14ac:dyDescent="0.3">
      <c r="M1877" s="75">
        <v>15495</v>
      </c>
      <c r="N1877" s="72" t="s">
        <v>4365</v>
      </c>
      <c r="O1877" s="72" t="s">
        <v>4366</v>
      </c>
      <c r="P1877" s="73" t="s">
        <v>187</v>
      </c>
      <c r="Q1877" s="74">
        <v>1999</v>
      </c>
      <c r="R1877" s="73" t="s">
        <v>35</v>
      </c>
      <c r="S1877" s="72"/>
      <c r="T1877" s="77" t="s">
        <v>34</v>
      </c>
      <c r="U1877" s="76" t="s">
        <v>35</v>
      </c>
      <c r="V1877" s="77" t="s">
        <v>36</v>
      </c>
      <c r="W1877" s="77" t="s">
        <v>36</v>
      </c>
      <c r="X1877" s="77" t="s">
        <v>37</v>
      </c>
      <c r="Y1877" s="78" t="s">
        <v>38</v>
      </c>
      <c r="Z1877" s="72"/>
      <c r="AA1877" s="77">
        <v>1485</v>
      </c>
      <c r="AB1877" s="76" t="s">
        <v>35</v>
      </c>
      <c r="AC1877" s="77" t="s">
        <v>36</v>
      </c>
      <c r="AD1877" s="77" t="s">
        <v>36</v>
      </c>
      <c r="AE1877" s="77">
        <v>78</v>
      </c>
      <c r="AF1877" s="78" t="s">
        <v>1045</v>
      </c>
      <c r="AG1877" s="72"/>
      <c r="AH1877" s="77">
        <v>4305477</v>
      </c>
      <c r="AI1877" s="76" t="s">
        <v>52</v>
      </c>
      <c r="AJ1877" s="76" t="s">
        <v>36</v>
      </c>
      <c r="AK1877" t="str">
        <f>_xlfn.CONCAT(PlayerList[[#This Row],[First Name]]," ",PlayerList[[#This Row],[Surname]])</f>
        <v>Paraone Luiten-Apirana</v>
      </c>
      <c r="AM1877" s="71">
        <f>PlayerList[[#This Row],[Code]]*1</f>
        <v>15495</v>
      </c>
      <c r="AN1877" s="71" t="str">
        <f>VLOOKUP(PlayerList[[#This Row],[NZCF ID]],$AP$2:$AQ$3850,2,FALSE)</f>
        <v>M</v>
      </c>
      <c r="AP1877" s="71">
        <v>17640</v>
      </c>
      <c r="AQ1877" s="71" t="s">
        <v>29</v>
      </c>
    </row>
    <row r="1878" spans="13:43" x14ac:dyDescent="0.3">
      <c r="M1878" s="75">
        <v>20483</v>
      </c>
      <c r="N1878" s="72" t="s">
        <v>705</v>
      </c>
      <c r="O1878" s="72" t="s">
        <v>2266</v>
      </c>
      <c r="P1878" s="73" t="s">
        <v>33</v>
      </c>
      <c r="Q1878" s="74">
        <v>2015</v>
      </c>
      <c r="R1878" s="73" t="s">
        <v>135</v>
      </c>
      <c r="S1878" s="72"/>
      <c r="T1878" s="77" t="s">
        <v>34</v>
      </c>
      <c r="U1878" s="76" t="s">
        <v>35</v>
      </c>
      <c r="V1878" s="77" t="s">
        <v>36</v>
      </c>
      <c r="W1878" s="77" t="s">
        <v>36</v>
      </c>
      <c r="X1878" s="77" t="s">
        <v>37</v>
      </c>
      <c r="Y1878" s="78" t="s">
        <v>38</v>
      </c>
      <c r="Z1878" s="72"/>
      <c r="AA1878" s="77">
        <v>670</v>
      </c>
      <c r="AB1878" s="76" t="s">
        <v>50</v>
      </c>
      <c r="AC1878" s="77" t="s">
        <v>36</v>
      </c>
      <c r="AD1878" s="77" t="s">
        <v>36</v>
      </c>
      <c r="AE1878" s="77">
        <v>7</v>
      </c>
      <c r="AF1878" s="78" t="s">
        <v>150</v>
      </c>
      <c r="AG1878" s="72"/>
      <c r="AH1878" s="77" t="s">
        <v>69</v>
      </c>
      <c r="AI1878" s="76" t="s">
        <v>52</v>
      </c>
      <c r="AJ1878" s="76" t="s">
        <v>36</v>
      </c>
      <c r="AK1878" t="str">
        <f>_xlfn.CONCAT(PlayerList[[#This Row],[First Name]]," ",PlayerList[[#This Row],[Surname]])</f>
        <v>Rongomaiira Luke</v>
      </c>
      <c r="AM1878" s="71">
        <f>PlayerList[[#This Row],[Code]]*1</f>
        <v>20483</v>
      </c>
      <c r="AN1878" s="71" t="str">
        <f>VLOOKUP(PlayerList[[#This Row],[NZCF ID]],$AP$2:$AQ$3850,2,FALSE)</f>
        <v>M</v>
      </c>
      <c r="AP1878" s="71">
        <v>15495</v>
      </c>
      <c r="AQ1878" s="71" t="s">
        <v>29</v>
      </c>
    </row>
    <row r="1879" spans="13:43" x14ac:dyDescent="0.3">
      <c r="M1879" s="75">
        <v>16257</v>
      </c>
      <c r="N1879" s="72" t="s">
        <v>2267</v>
      </c>
      <c r="O1879" s="72" t="s">
        <v>4367</v>
      </c>
      <c r="P1879" s="73" t="s">
        <v>161</v>
      </c>
      <c r="Q1879" s="74">
        <v>2004</v>
      </c>
      <c r="R1879" s="73" t="s">
        <v>35</v>
      </c>
      <c r="S1879" s="72"/>
      <c r="T1879" s="77">
        <v>1405</v>
      </c>
      <c r="U1879" s="76" t="s">
        <v>35</v>
      </c>
      <c r="V1879" s="77" t="s">
        <v>36</v>
      </c>
      <c r="W1879" s="77" t="s">
        <v>36</v>
      </c>
      <c r="X1879" s="77">
        <v>93</v>
      </c>
      <c r="Y1879" s="78" t="s">
        <v>530</v>
      </c>
      <c r="Z1879" s="72"/>
      <c r="AA1879" s="77">
        <v>1262</v>
      </c>
      <c r="AB1879" s="76" t="s">
        <v>35</v>
      </c>
      <c r="AC1879" s="77" t="s">
        <v>36</v>
      </c>
      <c r="AD1879" s="77" t="s">
        <v>36</v>
      </c>
      <c r="AE1879" s="77">
        <v>25</v>
      </c>
      <c r="AF1879" s="78" t="s">
        <v>673</v>
      </c>
      <c r="AG1879" s="72"/>
      <c r="AH1879" s="77">
        <v>4307445</v>
      </c>
      <c r="AI1879" s="76" t="s">
        <v>52</v>
      </c>
      <c r="AJ1879" s="76" t="s">
        <v>36</v>
      </c>
      <c r="AK1879" t="str">
        <f>_xlfn.CONCAT(PlayerList[[#This Row],[First Name]]," ",PlayerList[[#This Row],[Surname]])</f>
        <v>Bryce Lukey</v>
      </c>
      <c r="AM1879" s="71">
        <f>PlayerList[[#This Row],[Code]]*1</f>
        <v>16257</v>
      </c>
      <c r="AN1879" s="71" t="str">
        <f>VLOOKUP(PlayerList[[#This Row],[NZCF ID]],$AP$2:$AQ$3850,2,FALSE)</f>
        <v>M</v>
      </c>
      <c r="AP1879" s="71">
        <v>20483</v>
      </c>
      <c r="AQ1879" s="71" t="s">
        <v>29</v>
      </c>
    </row>
    <row r="1880" spans="13:43" x14ac:dyDescent="0.3">
      <c r="M1880" s="75">
        <v>10696</v>
      </c>
      <c r="N1880" s="72" t="s">
        <v>2267</v>
      </c>
      <c r="O1880" s="72" t="s">
        <v>2268</v>
      </c>
      <c r="P1880" s="73" t="s">
        <v>161</v>
      </c>
      <c r="Q1880" s="74">
        <v>1968</v>
      </c>
      <c r="R1880" s="73" t="s">
        <v>124</v>
      </c>
      <c r="S1880" s="72"/>
      <c r="T1880" s="77">
        <v>2102</v>
      </c>
      <c r="U1880" s="76" t="s">
        <v>35</v>
      </c>
      <c r="V1880" s="77" t="s">
        <v>36</v>
      </c>
      <c r="W1880" s="77" t="s">
        <v>36</v>
      </c>
      <c r="X1880" s="77">
        <v>1091</v>
      </c>
      <c r="Y1880" s="78" t="s">
        <v>60</v>
      </c>
      <c r="Z1880" s="72"/>
      <c r="AA1880" s="77">
        <v>2150</v>
      </c>
      <c r="AB1880" s="76" t="s">
        <v>35</v>
      </c>
      <c r="AC1880" s="77" t="s">
        <v>36</v>
      </c>
      <c r="AD1880" s="77" t="s">
        <v>36</v>
      </c>
      <c r="AE1880" s="77">
        <v>341</v>
      </c>
      <c r="AF1880" s="78" t="s">
        <v>39</v>
      </c>
      <c r="AG1880" s="72"/>
      <c r="AH1880" s="77">
        <v>4300386</v>
      </c>
      <c r="AI1880" s="76" t="s">
        <v>52</v>
      </c>
      <c r="AJ1880" s="76" t="s">
        <v>263</v>
      </c>
      <c r="AK1880" t="str">
        <f>_xlfn.CONCAT(PlayerList[[#This Row],[First Name]]," ",PlayerList[[#This Row],[Surname]])</f>
        <v>Stephen G Lukey</v>
      </c>
      <c r="AM1880" s="71">
        <f>PlayerList[[#This Row],[Code]]*1</f>
        <v>10696</v>
      </c>
      <c r="AN1880" s="71" t="str">
        <f>VLOOKUP(PlayerList[[#This Row],[NZCF ID]],$AP$2:$AQ$3850,2,FALSE)</f>
        <v>M</v>
      </c>
      <c r="AP1880" s="71">
        <v>16257</v>
      </c>
      <c r="AQ1880" s="71" t="s">
        <v>29</v>
      </c>
    </row>
    <row r="1881" spans="13:43" x14ac:dyDescent="0.3">
      <c r="M1881" s="75">
        <v>18040</v>
      </c>
      <c r="N1881" s="72" t="s">
        <v>2269</v>
      </c>
      <c r="O1881" s="72" t="s">
        <v>396</v>
      </c>
      <c r="P1881" s="73" t="s">
        <v>115</v>
      </c>
      <c r="Q1881" s="74">
        <v>1987</v>
      </c>
      <c r="R1881" s="73" t="s">
        <v>35</v>
      </c>
      <c r="S1881" s="72"/>
      <c r="T1881" s="77" t="s">
        <v>34</v>
      </c>
      <c r="U1881" s="76" t="s">
        <v>35</v>
      </c>
      <c r="V1881" s="77" t="s">
        <v>36</v>
      </c>
      <c r="W1881" s="77" t="s">
        <v>36</v>
      </c>
      <c r="X1881" s="77" t="s">
        <v>37</v>
      </c>
      <c r="Y1881" s="78" t="s">
        <v>38</v>
      </c>
      <c r="Z1881" s="72"/>
      <c r="AA1881" s="77">
        <v>1433</v>
      </c>
      <c r="AB1881" s="76" t="s">
        <v>50</v>
      </c>
      <c r="AC1881" s="77" t="s">
        <v>36</v>
      </c>
      <c r="AD1881" s="77" t="s">
        <v>36</v>
      </c>
      <c r="AE1881" s="77">
        <v>7</v>
      </c>
      <c r="AF1881" s="78" t="s">
        <v>219</v>
      </c>
      <c r="AG1881" s="72"/>
      <c r="AH1881" s="77" t="s">
        <v>69</v>
      </c>
      <c r="AI1881" s="76" t="s">
        <v>52</v>
      </c>
      <c r="AJ1881" s="76" t="s">
        <v>36</v>
      </c>
      <c r="AK1881" t="str">
        <f>_xlfn.CONCAT(PlayerList[[#This Row],[First Name]]," ",PlayerList[[#This Row],[Surname]])</f>
        <v>Joshua Lukic</v>
      </c>
      <c r="AM1881" s="71">
        <f>PlayerList[[#This Row],[Code]]*1</f>
        <v>18040</v>
      </c>
      <c r="AN1881" s="71" t="str">
        <f>VLOOKUP(PlayerList[[#This Row],[NZCF ID]],$AP$2:$AQ$3850,2,FALSE)</f>
        <v>M</v>
      </c>
      <c r="AP1881" s="71">
        <v>10696</v>
      </c>
      <c r="AQ1881" s="71" t="s">
        <v>29</v>
      </c>
    </row>
    <row r="1882" spans="13:43" x14ac:dyDescent="0.3">
      <c r="M1882" s="75">
        <v>18284</v>
      </c>
      <c r="N1882" s="72" t="s">
        <v>2270</v>
      </c>
      <c r="O1882" s="72" t="s">
        <v>2271</v>
      </c>
      <c r="P1882" s="73" t="s">
        <v>190</v>
      </c>
      <c r="Q1882" s="74">
        <v>2005</v>
      </c>
      <c r="R1882" s="73" t="s">
        <v>135</v>
      </c>
      <c r="S1882" s="72"/>
      <c r="T1882" s="77" t="s">
        <v>34</v>
      </c>
      <c r="U1882" s="76" t="s">
        <v>35</v>
      </c>
      <c r="V1882" s="77" t="s">
        <v>36</v>
      </c>
      <c r="W1882" s="77" t="s">
        <v>36</v>
      </c>
      <c r="X1882" s="77" t="s">
        <v>37</v>
      </c>
      <c r="Y1882" s="78" t="s">
        <v>38</v>
      </c>
      <c r="Z1882" s="72"/>
      <c r="AA1882" s="77">
        <v>1485</v>
      </c>
      <c r="AB1882" s="76" t="s">
        <v>50</v>
      </c>
      <c r="AC1882" s="77" t="s">
        <v>36</v>
      </c>
      <c r="AD1882" s="77" t="s">
        <v>36</v>
      </c>
      <c r="AE1882" s="77">
        <v>6</v>
      </c>
      <c r="AF1882" s="78" t="s">
        <v>68</v>
      </c>
      <c r="AG1882" s="72"/>
      <c r="AH1882" s="77" t="s">
        <v>69</v>
      </c>
      <c r="AI1882" s="76" t="s">
        <v>52</v>
      </c>
      <c r="AJ1882" s="76" t="s">
        <v>36</v>
      </c>
      <c r="AK1882" t="str">
        <f>_xlfn.CONCAT(PlayerList[[#This Row],[First Name]]," ",PlayerList[[#This Row],[Surname]])</f>
        <v>Forrest Lung</v>
      </c>
      <c r="AM1882" s="71">
        <f>PlayerList[[#This Row],[Code]]*1</f>
        <v>18284</v>
      </c>
      <c r="AN1882" s="71" t="str">
        <f>VLOOKUP(PlayerList[[#This Row],[NZCF ID]],$AP$2:$AQ$3850,2,FALSE)</f>
        <v>M</v>
      </c>
      <c r="AP1882" s="71">
        <v>18040</v>
      </c>
      <c r="AQ1882" s="71" t="s">
        <v>29</v>
      </c>
    </row>
    <row r="1883" spans="13:43" x14ac:dyDescent="0.3">
      <c r="M1883" s="75">
        <v>18788</v>
      </c>
      <c r="N1883" s="72" t="s">
        <v>2272</v>
      </c>
      <c r="O1883" s="72" t="s">
        <v>1322</v>
      </c>
      <c r="P1883" s="73" t="s">
        <v>33</v>
      </c>
      <c r="Q1883" s="74">
        <v>2013</v>
      </c>
      <c r="R1883" s="73" t="s">
        <v>135</v>
      </c>
      <c r="S1883" s="72"/>
      <c r="T1883" s="77" t="s">
        <v>34</v>
      </c>
      <c r="U1883" s="76" t="s">
        <v>35</v>
      </c>
      <c r="V1883" s="77" t="s">
        <v>36</v>
      </c>
      <c r="W1883" s="77" t="s">
        <v>36</v>
      </c>
      <c r="X1883" s="77" t="s">
        <v>37</v>
      </c>
      <c r="Y1883" s="78" t="s">
        <v>38</v>
      </c>
      <c r="Z1883" s="72"/>
      <c r="AA1883" s="77">
        <v>440</v>
      </c>
      <c r="AB1883" s="76" t="s">
        <v>35</v>
      </c>
      <c r="AC1883" s="77" t="s">
        <v>36</v>
      </c>
      <c r="AD1883" s="77" t="s">
        <v>36</v>
      </c>
      <c r="AE1883" s="77">
        <v>21</v>
      </c>
      <c r="AF1883" s="78" t="s">
        <v>96</v>
      </c>
      <c r="AG1883" s="72"/>
      <c r="AH1883" s="77" t="s">
        <v>69</v>
      </c>
      <c r="AI1883" s="76" t="s">
        <v>52</v>
      </c>
      <c r="AJ1883" s="76" t="s">
        <v>36</v>
      </c>
      <c r="AK1883" t="str">
        <f>_xlfn.CONCAT(PlayerList[[#This Row],[First Name]]," ",PlayerList[[#This Row],[Surname]])</f>
        <v>Brian Luo</v>
      </c>
      <c r="AM1883" s="71">
        <f>PlayerList[[#This Row],[Code]]*1</f>
        <v>18788</v>
      </c>
      <c r="AN1883" s="71" t="str">
        <f>VLOOKUP(PlayerList[[#This Row],[NZCF ID]],$AP$2:$AQ$3850,2,FALSE)</f>
        <v>M</v>
      </c>
      <c r="AP1883" s="71">
        <v>18284</v>
      </c>
      <c r="AQ1883" s="71" t="s">
        <v>29</v>
      </c>
    </row>
    <row r="1884" spans="13:43" x14ac:dyDescent="0.3">
      <c r="M1884" s="75">
        <v>15932</v>
      </c>
      <c r="N1884" s="72" t="s">
        <v>2272</v>
      </c>
      <c r="O1884" s="72" t="s">
        <v>2731</v>
      </c>
      <c r="P1884" s="73" t="s">
        <v>167</v>
      </c>
      <c r="Q1884" s="74">
        <v>2004</v>
      </c>
      <c r="R1884" s="73" t="s">
        <v>35</v>
      </c>
      <c r="S1884" s="72"/>
      <c r="T1884" s="77" t="s">
        <v>34</v>
      </c>
      <c r="U1884" s="76" t="s">
        <v>35</v>
      </c>
      <c r="V1884" s="77" t="s">
        <v>36</v>
      </c>
      <c r="W1884" s="77" t="s">
        <v>36</v>
      </c>
      <c r="X1884" s="77" t="s">
        <v>37</v>
      </c>
      <c r="Y1884" s="78" t="s">
        <v>38</v>
      </c>
      <c r="Z1884" s="72"/>
      <c r="AA1884" s="77">
        <v>992</v>
      </c>
      <c r="AB1884" s="76" t="s">
        <v>35</v>
      </c>
      <c r="AC1884" s="77" t="s">
        <v>36</v>
      </c>
      <c r="AD1884" s="77" t="s">
        <v>36</v>
      </c>
      <c r="AE1884" s="77">
        <v>66</v>
      </c>
      <c r="AF1884" s="78" t="s">
        <v>2121</v>
      </c>
      <c r="AG1884" s="72"/>
      <c r="AH1884" s="77">
        <v>4309430</v>
      </c>
      <c r="AI1884" s="76" t="s">
        <v>52</v>
      </c>
      <c r="AJ1884" s="76" t="s">
        <v>36</v>
      </c>
      <c r="AK1884" t="str">
        <f>_xlfn.CONCAT(PlayerList[[#This Row],[First Name]]," ",PlayerList[[#This Row],[Surname]])</f>
        <v>Jessica Luo</v>
      </c>
      <c r="AM1884" s="71">
        <f>PlayerList[[#This Row],[Code]]*1</f>
        <v>15932</v>
      </c>
      <c r="AN1884" s="71" t="str">
        <f>VLOOKUP(PlayerList[[#This Row],[NZCF ID]],$AP$2:$AQ$3850,2,FALSE)</f>
        <v>F</v>
      </c>
      <c r="AP1884" s="71">
        <v>18788</v>
      </c>
      <c r="AQ1884" s="71" t="s">
        <v>29</v>
      </c>
    </row>
    <row r="1885" spans="13:43" x14ac:dyDescent="0.3">
      <c r="M1885" s="75">
        <v>19609</v>
      </c>
      <c r="N1885" s="72" t="s">
        <v>2272</v>
      </c>
      <c r="O1885" s="72" t="s">
        <v>2273</v>
      </c>
      <c r="P1885" s="73" t="s">
        <v>33</v>
      </c>
      <c r="Q1885" s="74">
        <v>2016</v>
      </c>
      <c r="R1885" s="73" t="s">
        <v>135</v>
      </c>
      <c r="S1885" s="72"/>
      <c r="T1885" s="77">
        <v>688</v>
      </c>
      <c r="U1885" s="76" t="s">
        <v>50</v>
      </c>
      <c r="V1885" s="77" t="s">
        <v>36</v>
      </c>
      <c r="W1885" s="77" t="s">
        <v>36</v>
      </c>
      <c r="X1885" s="77">
        <v>6</v>
      </c>
      <c r="Y1885" s="78" t="s">
        <v>60</v>
      </c>
      <c r="Z1885" s="72"/>
      <c r="AA1885" s="77">
        <v>518</v>
      </c>
      <c r="AB1885" s="76" t="s">
        <v>50</v>
      </c>
      <c r="AC1885" s="77" t="s">
        <v>36</v>
      </c>
      <c r="AD1885" s="77" t="s">
        <v>36</v>
      </c>
      <c r="AE1885" s="77">
        <v>19</v>
      </c>
      <c r="AF1885" s="78" t="s">
        <v>84</v>
      </c>
      <c r="AG1885" s="72"/>
      <c r="AH1885" s="77" t="s">
        <v>69</v>
      </c>
      <c r="AI1885" s="76" t="s">
        <v>52</v>
      </c>
      <c r="AJ1885" s="76" t="s">
        <v>36</v>
      </c>
      <c r="AK1885" t="str">
        <f>_xlfn.CONCAT(PlayerList[[#This Row],[First Name]]," ",PlayerList[[#This Row],[Surname]])</f>
        <v>Kane Ruike Luo</v>
      </c>
      <c r="AM1885" s="71">
        <f>PlayerList[[#This Row],[Code]]*1</f>
        <v>19609</v>
      </c>
      <c r="AN1885" s="71" t="str">
        <f>VLOOKUP(PlayerList[[#This Row],[NZCF ID]],$AP$2:$AQ$3850,2,FALSE)</f>
        <v>M</v>
      </c>
      <c r="AP1885" s="71">
        <v>15932</v>
      </c>
      <c r="AQ1885" s="71" t="s">
        <v>45</v>
      </c>
    </row>
    <row r="1886" spans="13:43" x14ac:dyDescent="0.3">
      <c r="M1886" s="75">
        <v>19057</v>
      </c>
      <c r="N1886" s="72" t="s">
        <v>2272</v>
      </c>
      <c r="O1886" s="72" t="s">
        <v>2274</v>
      </c>
      <c r="P1886" s="73" t="s">
        <v>33</v>
      </c>
      <c r="Q1886" s="74">
        <v>2017</v>
      </c>
      <c r="R1886" s="73" t="s">
        <v>135</v>
      </c>
      <c r="S1886" s="72"/>
      <c r="T1886" s="77" t="s">
        <v>34</v>
      </c>
      <c r="U1886" s="76" t="s">
        <v>35</v>
      </c>
      <c r="V1886" s="77" t="s">
        <v>36</v>
      </c>
      <c r="W1886" s="77" t="s">
        <v>36</v>
      </c>
      <c r="X1886" s="77" t="s">
        <v>37</v>
      </c>
      <c r="Y1886" s="78" t="s">
        <v>38</v>
      </c>
      <c r="Z1886" s="72"/>
      <c r="AA1886" s="77">
        <v>400</v>
      </c>
      <c r="AB1886" s="76" t="s">
        <v>50</v>
      </c>
      <c r="AC1886" s="77" t="s">
        <v>36</v>
      </c>
      <c r="AD1886" s="77" t="s">
        <v>36</v>
      </c>
      <c r="AE1886" s="77">
        <v>7</v>
      </c>
      <c r="AF1886" s="78" t="s">
        <v>154</v>
      </c>
      <c r="AG1886" s="72"/>
      <c r="AH1886" s="77" t="s">
        <v>69</v>
      </c>
      <c r="AI1886" s="76" t="s">
        <v>52</v>
      </c>
      <c r="AJ1886" s="76" t="s">
        <v>36</v>
      </c>
      <c r="AK1886" t="str">
        <f>_xlfn.CONCAT(PlayerList[[#This Row],[First Name]]," ",PlayerList[[#This Row],[Surname]])</f>
        <v>Katrina Luo</v>
      </c>
      <c r="AM1886" s="71">
        <f>PlayerList[[#This Row],[Code]]*1</f>
        <v>19057</v>
      </c>
      <c r="AN1886" s="71" t="str">
        <f>VLOOKUP(PlayerList[[#This Row],[NZCF ID]],$AP$2:$AQ$3850,2,FALSE)</f>
        <v>F</v>
      </c>
      <c r="AP1886" s="71">
        <v>19609</v>
      </c>
      <c r="AQ1886" s="71" t="s">
        <v>29</v>
      </c>
    </row>
    <row r="1887" spans="13:43" x14ac:dyDescent="0.3">
      <c r="M1887" s="75">
        <v>16211</v>
      </c>
      <c r="N1887" s="72" t="s">
        <v>2272</v>
      </c>
      <c r="O1887" s="72" t="s">
        <v>1058</v>
      </c>
      <c r="P1887" s="73" t="s">
        <v>354</v>
      </c>
      <c r="Q1887" s="74">
        <v>2006</v>
      </c>
      <c r="R1887" s="73" t="s">
        <v>135</v>
      </c>
      <c r="S1887" s="72"/>
      <c r="T1887" s="77">
        <v>911</v>
      </c>
      <c r="U1887" s="76" t="s">
        <v>35</v>
      </c>
      <c r="V1887" s="77" t="s">
        <v>36</v>
      </c>
      <c r="W1887" s="77" t="s">
        <v>36</v>
      </c>
      <c r="X1887" s="77">
        <v>67</v>
      </c>
      <c r="Y1887" s="78" t="s">
        <v>90</v>
      </c>
      <c r="Z1887" s="72"/>
      <c r="AA1887" s="77">
        <v>873</v>
      </c>
      <c r="AB1887" s="76" t="s">
        <v>35</v>
      </c>
      <c r="AC1887" s="77" t="s">
        <v>36</v>
      </c>
      <c r="AD1887" s="77" t="s">
        <v>36</v>
      </c>
      <c r="AE1887" s="77">
        <v>150</v>
      </c>
      <c r="AF1887" s="78" t="s">
        <v>68</v>
      </c>
      <c r="AG1887" s="72"/>
      <c r="AH1887" s="77">
        <v>4306635</v>
      </c>
      <c r="AI1887" s="76" t="s">
        <v>52</v>
      </c>
      <c r="AJ1887" s="76" t="s">
        <v>36</v>
      </c>
      <c r="AK1887" t="str">
        <f>_xlfn.CONCAT(PlayerList[[#This Row],[First Name]]," ",PlayerList[[#This Row],[Surname]])</f>
        <v>Max Luo</v>
      </c>
      <c r="AM1887" s="71">
        <f>PlayerList[[#This Row],[Code]]*1</f>
        <v>16211</v>
      </c>
      <c r="AN1887" s="71" t="str">
        <f>VLOOKUP(PlayerList[[#This Row],[NZCF ID]],$AP$2:$AQ$3850,2,FALSE)</f>
        <v>M</v>
      </c>
      <c r="AP1887" s="71">
        <v>19057</v>
      </c>
      <c r="AQ1887" s="71" t="s">
        <v>45</v>
      </c>
    </row>
    <row r="1888" spans="13:43" x14ac:dyDescent="0.3">
      <c r="M1888" s="75">
        <v>18301</v>
      </c>
      <c r="N1888" s="72" t="s">
        <v>2272</v>
      </c>
      <c r="O1888" s="72" t="s">
        <v>826</v>
      </c>
      <c r="P1888" s="73" t="s">
        <v>354</v>
      </c>
      <c r="Q1888" s="74">
        <v>2010</v>
      </c>
      <c r="R1888" s="73" t="s">
        <v>135</v>
      </c>
      <c r="S1888" s="72"/>
      <c r="T1888" s="77" t="s">
        <v>34</v>
      </c>
      <c r="U1888" s="76" t="s">
        <v>35</v>
      </c>
      <c r="V1888" s="77" t="s">
        <v>36</v>
      </c>
      <c r="W1888" s="77" t="s">
        <v>36</v>
      </c>
      <c r="X1888" s="77" t="s">
        <v>37</v>
      </c>
      <c r="Y1888" s="78" t="s">
        <v>38</v>
      </c>
      <c r="Z1888" s="72"/>
      <c r="AA1888" s="77">
        <v>400</v>
      </c>
      <c r="AB1888" s="76" t="s">
        <v>50</v>
      </c>
      <c r="AC1888" s="77" t="s">
        <v>36</v>
      </c>
      <c r="AD1888" s="77" t="s">
        <v>36</v>
      </c>
      <c r="AE1888" s="77">
        <v>5</v>
      </c>
      <c r="AF1888" s="78" t="s">
        <v>68</v>
      </c>
      <c r="AG1888" s="72"/>
      <c r="AH1888" s="77">
        <v>4318315</v>
      </c>
      <c r="AI1888" s="76" t="s">
        <v>52</v>
      </c>
      <c r="AJ1888" s="76" t="s">
        <v>36</v>
      </c>
      <c r="AK1888" t="str">
        <f>_xlfn.CONCAT(PlayerList[[#This Row],[First Name]]," ",PlayerList[[#This Row],[Surname]])</f>
        <v>Oliver Luo</v>
      </c>
      <c r="AM1888" s="71">
        <f>PlayerList[[#This Row],[Code]]*1</f>
        <v>18301</v>
      </c>
      <c r="AN1888" s="71" t="str">
        <f>VLOOKUP(PlayerList[[#This Row],[NZCF ID]],$AP$2:$AQ$3850,2,FALSE)</f>
        <v>M</v>
      </c>
      <c r="AP1888" s="71">
        <v>16211</v>
      </c>
      <c r="AQ1888" s="71" t="s">
        <v>29</v>
      </c>
    </row>
    <row r="1889" spans="13:43" x14ac:dyDescent="0.3">
      <c r="M1889" s="75">
        <v>20638</v>
      </c>
      <c r="N1889" s="72" t="s">
        <v>2272</v>
      </c>
      <c r="O1889" s="72" t="s">
        <v>2275</v>
      </c>
      <c r="P1889" s="73" t="s">
        <v>33</v>
      </c>
      <c r="Q1889" s="74">
        <v>2007</v>
      </c>
      <c r="R1889" s="73" t="s">
        <v>135</v>
      </c>
      <c r="S1889" s="72"/>
      <c r="T1889" s="77" t="s">
        <v>34</v>
      </c>
      <c r="U1889" s="76" t="s">
        <v>35</v>
      </c>
      <c r="V1889" s="77" t="s">
        <v>36</v>
      </c>
      <c r="W1889" s="77" t="s">
        <v>36</v>
      </c>
      <c r="X1889" s="77" t="s">
        <v>37</v>
      </c>
      <c r="Y1889" s="78" t="s">
        <v>38</v>
      </c>
      <c r="Z1889" s="72"/>
      <c r="AA1889" s="77">
        <v>1297</v>
      </c>
      <c r="AB1889" s="76" t="s">
        <v>50</v>
      </c>
      <c r="AC1889" s="77" t="s">
        <v>36</v>
      </c>
      <c r="AD1889" s="77" t="s">
        <v>36</v>
      </c>
      <c r="AE1889" s="77">
        <v>18</v>
      </c>
      <c r="AF1889" s="78" t="s">
        <v>84</v>
      </c>
      <c r="AG1889" s="72"/>
      <c r="AH1889" s="77">
        <v>4317327</v>
      </c>
      <c r="AI1889" s="76" t="s">
        <v>52</v>
      </c>
      <c r="AJ1889" s="76" t="s">
        <v>36</v>
      </c>
      <c r="AK1889" t="str">
        <f>_xlfn.CONCAT(PlayerList[[#This Row],[First Name]]," ",PlayerList[[#This Row],[Surname]])</f>
        <v>Roger Luo</v>
      </c>
      <c r="AM1889" s="71">
        <f>PlayerList[[#This Row],[Code]]*1</f>
        <v>20638</v>
      </c>
      <c r="AN1889" s="71" t="str">
        <f>VLOOKUP(PlayerList[[#This Row],[NZCF ID]],$AP$2:$AQ$3850,2,FALSE)</f>
        <v>M</v>
      </c>
      <c r="AP1889" s="71">
        <v>18301</v>
      </c>
      <c r="AQ1889" s="71" t="s">
        <v>29</v>
      </c>
    </row>
    <row r="1890" spans="13:43" x14ac:dyDescent="0.3">
      <c r="M1890" s="75">
        <v>15490</v>
      </c>
      <c r="N1890" s="72" t="s">
        <v>2272</v>
      </c>
      <c r="O1890" s="72" t="s">
        <v>257</v>
      </c>
      <c r="P1890" s="73" t="s">
        <v>4368</v>
      </c>
      <c r="Q1890" s="74">
        <v>2005</v>
      </c>
      <c r="R1890" s="73" t="s">
        <v>135</v>
      </c>
      <c r="S1890" s="72"/>
      <c r="T1890" s="77" t="s">
        <v>34</v>
      </c>
      <c r="U1890" s="76" t="s">
        <v>35</v>
      </c>
      <c r="V1890" s="77" t="s">
        <v>36</v>
      </c>
      <c r="W1890" s="77" t="s">
        <v>36</v>
      </c>
      <c r="X1890" s="77" t="s">
        <v>37</v>
      </c>
      <c r="Y1890" s="78" t="s">
        <v>38</v>
      </c>
      <c r="Z1890" s="72"/>
      <c r="AA1890" s="77">
        <v>929</v>
      </c>
      <c r="AB1890" s="76" t="s">
        <v>35</v>
      </c>
      <c r="AC1890" s="77" t="s">
        <v>36</v>
      </c>
      <c r="AD1890" s="77" t="s">
        <v>36</v>
      </c>
      <c r="AE1890" s="77">
        <v>28</v>
      </c>
      <c r="AF1890" s="78" t="s">
        <v>560</v>
      </c>
      <c r="AG1890" s="72"/>
      <c r="AH1890" s="77">
        <v>4307364</v>
      </c>
      <c r="AI1890" s="76" t="s">
        <v>52</v>
      </c>
      <c r="AJ1890" s="76" t="s">
        <v>36</v>
      </c>
      <c r="AK1890" t="str">
        <f>_xlfn.CONCAT(PlayerList[[#This Row],[First Name]]," ",PlayerList[[#This Row],[Surname]])</f>
        <v>Vincent Luo</v>
      </c>
      <c r="AM1890" s="71">
        <f>PlayerList[[#This Row],[Code]]*1</f>
        <v>15490</v>
      </c>
      <c r="AN1890" s="71" t="str">
        <f>VLOOKUP(PlayerList[[#This Row],[NZCF ID]],$AP$2:$AQ$3850,2,FALSE)</f>
        <v>M</v>
      </c>
      <c r="AP1890" s="71">
        <v>20638</v>
      </c>
      <c r="AQ1890" s="71" t="s">
        <v>29</v>
      </c>
    </row>
    <row r="1891" spans="13:43" x14ac:dyDescent="0.3">
      <c r="M1891" s="75">
        <v>16093</v>
      </c>
      <c r="N1891" s="72" t="s">
        <v>2276</v>
      </c>
      <c r="O1891" s="72" t="s">
        <v>2277</v>
      </c>
      <c r="P1891" s="73" t="s">
        <v>33</v>
      </c>
      <c r="Q1891" s="74">
        <v>2002</v>
      </c>
      <c r="R1891" s="73" t="s">
        <v>35</v>
      </c>
      <c r="S1891" s="72"/>
      <c r="T1891" s="77" t="s">
        <v>34</v>
      </c>
      <c r="U1891" s="76" t="s">
        <v>35</v>
      </c>
      <c r="V1891" s="77" t="s">
        <v>36</v>
      </c>
      <c r="W1891" s="77" t="s">
        <v>36</v>
      </c>
      <c r="X1891" s="77" t="s">
        <v>37</v>
      </c>
      <c r="Y1891" s="78" t="s">
        <v>38</v>
      </c>
      <c r="Z1891" s="72"/>
      <c r="AA1891" s="77">
        <v>1299</v>
      </c>
      <c r="AB1891" s="76" t="s">
        <v>50</v>
      </c>
      <c r="AC1891" s="77" t="s">
        <v>36</v>
      </c>
      <c r="AD1891" s="77" t="s">
        <v>36</v>
      </c>
      <c r="AE1891" s="77">
        <v>12</v>
      </c>
      <c r="AF1891" s="78" t="s">
        <v>209</v>
      </c>
      <c r="AG1891" s="72"/>
      <c r="AH1891" s="77">
        <v>4306260</v>
      </c>
      <c r="AI1891" s="76" t="s">
        <v>52</v>
      </c>
      <c r="AJ1891" s="76" t="s">
        <v>36</v>
      </c>
      <c r="AK1891" t="str">
        <f>_xlfn.CONCAT(PlayerList[[#This Row],[First Name]]," ",PlayerList[[#This Row],[Surname]])</f>
        <v>Marius Luukonen</v>
      </c>
      <c r="AM1891" s="71">
        <f>PlayerList[[#This Row],[Code]]*1</f>
        <v>16093</v>
      </c>
      <c r="AN1891" s="71" t="str">
        <f>VLOOKUP(PlayerList[[#This Row],[NZCF ID]],$AP$2:$AQ$3850,2,FALSE)</f>
        <v>M</v>
      </c>
      <c r="AP1891" s="71">
        <v>15490</v>
      </c>
      <c r="AQ1891" s="71" t="s">
        <v>29</v>
      </c>
    </row>
    <row r="1892" spans="13:43" x14ac:dyDescent="0.3">
      <c r="M1892" s="75">
        <v>16762</v>
      </c>
      <c r="N1892" s="72" t="s">
        <v>2278</v>
      </c>
      <c r="O1892" s="72" t="s">
        <v>690</v>
      </c>
      <c r="P1892" s="73" t="s">
        <v>426</v>
      </c>
      <c r="Q1892" s="74">
        <v>1963</v>
      </c>
      <c r="R1892" s="73" t="s">
        <v>124</v>
      </c>
      <c r="S1892" s="72"/>
      <c r="T1892" s="77">
        <v>1800</v>
      </c>
      <c r="U1892" s="76" t="s">
        <v>35</v>
      </c>
      <c r="V1892" s="77">
        <v>1</v>
      </c>
      <c r="W1892" s="77">
        <v>8</v>
      </c>
      <c r="X1892" s="77">
        <v>176</v>
      </c>
      <c r="Y1892" s="78" t="s">
        <v>4167</v>
      </c>
      <c r="Z1892" s="72"/>
      <c r="AA1892" s="77">
        <v>1784</v>
      </c>
      <c r="AB1892" s="76" t="s">
        <v>35</v>
      </c>
      <c r="AC1892" s="77" t="s">
        <v>36</v>
      </c>
      <c r="AD1892" s="77" t="s">
        <v>36</v>
      </c>
      <c r="AE1892" s="77">
        <v>175</v>
      </c>
      <c r="AF1892" s="78" t="s">
        <v>84</v>
      </c>
      <c r="AG1892" s="72"/>
      <c r="AH1892" s="77">
        <v>4317688</v>
      </c>
      <c r="AI1892" s="76" t="s">
        <v>52</v>
      </c>
      <c r="AJ1892" s="76" t="s">
        <v>36</v>
      </c>
      <c r="AK1892" t="str">
        <f>_xlfn.CONCAT(PlayerList[[#This Row],[First Name]]," ",PlayerList[[#This Row],[Surname]])</f>
        <v>Gordon Lyall</v>
      </c>
      <c r="AM1892" s="71">
        <f>PlayerList[[#This Row],[Code]]*1</f>
        <v>16762</v>
      </c>
      <c r="AN1892" s="71" t="str">
        <f>VLOOKUP(PlayerList[[#This Row],[NZCF ID]],$AP$2:$AQ$3850,2,FALSE)</f>
        <v>M</v>
      </c>
      <c r="AP1892" s="71">
        <v>16093</v>
      </c>
      <c r="AQ1892" s="71" t="s">
        <v>29</v>
      </c>
    </row>
    <row r="1893" spans="13:43" x14ac:dyDescent="0.3">
      <c r="M1893" s="75">
        <v>10945</v>
      </c>
      <c r="N1893" s="72" t="s">
        <v>2278</v>
      </c>
      <c r="O1893" s="72" t="s">
        <v>713</v>
      </c>
      <c r="P1893" s="73" t="s">
        <v>74</v>
      </c>
      <c r="Q1893" s="74">
        <v>1971</v>
      </c>
      <c r="R1893" s="73" t="s">
        <v>124</v>
      </c>
      <c r="S1893" s="72"/>
      <c r="T1893" s="77">
        <v>1773</v>
      </c>
      <c r="U1893" s="76" t="s">
        <v>35</v>
      </c>
      <c r="V1893" s="77" t="s">
        <v>36</v>
      </c>
      <c r="W1893" s="77" t="s">
        <v>36</v>
      </c>
      <c r="X1893" s="77">
        <v>891</v>
      </c>
      <c r="Y1893" s="78" t="s">
        <v>90</v>
      </c>
      <c r="Z1893" s="72"/>
      <c r="AA1893" s="77">
        <v>1678</v>
      </c>
      <c r="AB1893" s="76" t="s">
        <v>35</v>
      </c>
      <c r="AC1893" s="77" t="s">
        <v>36</v>
      </c>
      <c r="AD1893" s="77" t="s">
        <v>36</v>
      </c>
      <c r="AE1893" s="77">
        <v>414</v>
      </c>
      <c r="AF1893" s="78" t="s">
        <v>75</v>
      </c>
      <c r="AG1893" s="72"/>
      <c r="AH1893" s="77">
        <v>4303148</v>
      </c>
      <c r="AI1893" s="76" t="s">
        <v>52</v>
      </c>
      <c r="AJ1893" s="76" t="s">
        <v>36</v>
      </c>
      <c r="AK1893" t="str">
        <f>_xlfn.CONCAT(PlayerList[[#This Row],[First Name]]," ",PlayerList[[#This Row],[Surname]])</f>
        <v>Simon Lyall</v>
      </c>
      <c r="AM1893" s="71">
        <f>PlayerList[[#This Row],[Code]]*1</f>
        <v>10945</v>
      </c>
      <c r="AN1893" s="71" t="str">
        <f>VLOOKUP(PlayerList[[#This Row],[NZCF ID]],$AP$2:$AQ$3850,2,FALSE)</f>
        <v>M</v>
      </c>
      <c r="AP1893" s="71">
        <v>16762</v>
      </c>
      <c r="AQ1893" s="71" t="s">
        <v>29</v>
      </c>
    </row>
    <row r="1894" spans="13:43" x14ac:dyDescent="0.3">
      <c r="M1894" s="75">
        <v>17881</v>
      </c>
      <c r="N1894" s="72" t="s">
        <v>2279</v>
      </c>
      <c r="O1894" s="72" t="s">
        <v>761</v>
      </c>
      <c r="P1894" s="73" t="s">
        <v>83</v>
      </c>
      <c r="Q1894" s="74">
        <v>2005</v>
      </c>
      <c r="R1894" s="73" t="s">
        <v>135</v>
      </c>
      <c r="S1894" s="72"/>
      <c r="T1894" s="77">
        <v>1277</v>
      </c>
      <c r="U1894" s="76" t="s">
        <v>35</v>
      </c>
      <c r="V1894" s="77" t="s">
        <v>36</v>
      </c>
      <c r="W1894" s="77" t="s">
        <v>36</v>
      </c>
      <c r="X1894" s="77">
        <v>28</v>
      </c>
      <c r="Y1894" s="78" t="s">
        <v>68</v>
      </c>
      <c r="Z1894" s="72"/>
      <c r="AA1894" s="77">
        <v>1296</v>
      </c>
      <c r="AB1894" s="76" t="s">
        <v>50</v>
      </c>
      <c r="AC1894" s="77" t="s">
        <v>36</v>
      </c>
      <c r="AD1894" s="77" t="s">
        <v>36</v>
      </c>
      <c r="AE1894" s="77">
        <v>10</v>
      </c>
      <c r="AF1894" s="78" t="s">
        <v>219</v>
      </c>
      <c r="AG1894" s="72"/>
      <c r="AH1894" s="77" t="s">
        <v>69</v>
      </c>
      <c r="AI1894" s="76" t="s">
        <v>52</v>
      </c>
      <c r="AJ1894" s="76" t="s">
        <v>36</v>
      </c>
      <c r="AK1894" t="str">
        <f>_xlfn.CONCAT(PlayerList[[#This Row],[First Name]]," ",PlayerList[[#This Row],[Surname]])</f>
        <v>Oscar Lynch</v>
      </c>
      <c r="AM1894" s="71">
        <f>PlayerList[[#This Row],[Code]]*1</f>
        <v>17881</v>
      </c>
      <c r="AN1894" s="71" t="str">
        <f>VLOOKUP(PlayerList[[#This Row],[NZCF ID]],$AP$2:$AQ$3850,2,FALSE)</f>
        <v>M</v>
      </c>
      <c r="AP1894" s="71">
        <v>10945</v>
      </c>
      <c r="AQ1894" s="71" t="s">
        <v>29</v>
      </c>
    </row>
    <row r="1895" spans="13:43" x14ac:dyDescent="0.3">
      <c r="M1895" s="75">
        <v>10032</v>
      </c>
      <c r="N1895" s="72" t="s">
        <v>4369</v>
      </c>
      <c r="O1895" s="72" t="s">
        <v>4370</v>
      </c>
      <c r="P1895" s="73" t="s">
        <v>442</v>
      </c>
      <c r="Q1895" s="74">
        <v>1944</v>
      </c>
      <c r="R1895" s="73" t="s">
        <v>119</v>
      </c>
      <c r="S1895" s="72"/>
      <c r="T1895" s="77">
        <v>1564</v>
      </c>
      <c r="U1895" s="76" t="s">
        <v>35</v>
      </c>
      <c r="V1895" s="77">
        <v>1</v>
      </c>
      <c r="W1895" s="77">
        <v>3</v>
      </c>
      <c r="X1895" s="77">
        <v>679</v>
      </c>
      <c r="Y1895" s="78" t="s">
        <v>4167</v>
      </c>
      <c r="Z1895" s="72"/>
      <c r="AA1895" s="77">
        <v>1575</v>
      </c>
      <c r="AB1895" s="76" t="s">
        <v>35</v>
      </c>
      <c r="AC1895" s="77" t="s">
        <v>36</v>
      </c>
      <c r="AD1895" s="77" t="s">
        <v>36</v>
      </c>
      <c r="AE1895" s="77">
        <v>330</v>
      </c>
      <c r="AF1895" s="78" t="s">
        <v>673</v>
      </c>
      <c r="AG1895" s="72"/>
      <c r="AH1895" s="77">
        <v>4300785</v>
      </c>
      <c r="AI1895" s="76" t="s">
        <v>52</v>
      </c>
      <c r="AJ1895" s="76" t="s">
        <v>36</v>
      </c>
      <c r="AK1895" t="str">
        <f>_xlfn.CONCAT(PlayerList[[#This Row],[First Name]]," ",PlayerList[[#This Row],[Surname]])</f>
        <v>K William Lynn</v>
      </c>
      <c r="AM1895" s="71">
        <f>PlayerList[[#This Row],[Code]]*1</f>
        <v>10032</v>
      </c>
      <c r="AN1895" s="71" t="str">
        <f>VLOOKUP(PlayerList[[#This Row],[NZCF ID]],$AP$2:$AQ$3850,2,FALSE)</f>
        <v>M</v>
      </c>
      <c r="AP1895" s="71">
        <v>17881</v>
      </c>
      <c r="AQ1895" s="71" t="s">
        <v>29</v>
      </c>
    </row>
    <row r="1896" spans="13:43" x14ac:dyDescent="0.3">
      <c r="M1896" s="75">
        <v>16872</v>
      </c>
      <c r="N1896" s="72" t="s">
        <v>4371</v>
      </c>
      <c r="O1896" s="72" t="s">
        <v>2509</v>
      </c>
      <c r="P1896" s="73" t="s">
        <v>33</v>
      </c>
      <c r="Q1896" s="74">
        <v>2010</v>
      </c>
      <c r="R1896" s="73" t="s">
        <v>135</v>
      </c>
      <c r="S1896" s="72"/>
      <c r="T1896" s="77" t="s">
        <v>34</v>
      </c>
      <c r="U1896" s="76" t="s">
        <v>35</v>
      </c>
      <c r="V1896" s="77" t="s">
        <v>36</v>
      </c>
      <c r="W1896" s="77" t="s">
        <v>36</v>
      </c>
      <c r="X1896" s="77" t="s">
        <v>37</v>
      </c>
      <c r="Y1896" s="78" t="s">
        <v>38</v>
      </c>
      <c r="Z1896" s="72"/>
      <c r="AA1896" s="77">
        <v>693</v>
      </c>
      <c r="AB1896" s="76" t="s">
        <v>35</v>
      </c>
      <c r="AC1896" s="77" t="s">
        <v>36</v>
      </c>
      <c r="AD1896" s="77" t="s">
        <v>36</v>
      </c>
      <c r="AE1896" s="77">
        <v>37</v>
      </c>
      <c r="AF1896" s="78" t="s">
        <v>673</v>
      </c>
      <c r="AG1896" s="72"/>
      <c r="AH1896" s="77" t="s">
        <v>69</v>
      </c>
      <c r="AI1896" s="76" t="s">
        <v>52</v>
      </c>
      <c r="AJ1896" s="76" t="s">
        <v>36</v>
      </c>
      <c r="AK1896" t="str">
        <f>_xlfn.CONCAT(PlayerList[[#This Row],[First Name]]," ",PlayerList[[#This Row],[Surname]])</f>
        <v>Miller Lyons</v>
      </c>
      <c r="AM1896" s="71">
        <f>PlayerList[[#This Row],[Code]]*1</f>
        <v>16872</v>
      </c>
      <c r="AN1896" s="71" t="str">
        <f>VLOOKUP(PlayerList[[#This Row],[NZCF ID]],$AP$2:$AQ$3850,2,FALSE)</f>
        <v>M</v>
      </c>
      <c r="AP1896" s="71">
        <v>10032</v>
      </c>
      <c r="AQ1896" s="71" t="s">
        <v>29</v>
      </c>
    </row>
    <row r="1897" spans="13:43" x14ac:dyDescent="0.3">
      <c r="M1897" s="75">
        <v>20368</v>
      </c>
      <c r="N1897" s="72" t="s">
        <v>2280</v>
      </c>
      <c r="O1897" s="72" t="s">
        <v>2281</v>
      </c>
      <c r="P1897" s="73" t="s">
        <v>33</v>
      </c>
      <c r="Q1897" s="74">
        <v>2015</v>
      </c>
      <c r="R1897" s="73" t="s">
        <v>135</v>
      </c>
      <c r="S1897" s="72"/>
      <c r="T1897" s="77" t="s">
        <v>34</v>
      </c>
      <c r="U1897" s="76" t="s">
        <v>35</v>
      </c>
      <c r="V1897" s="77" t="s">
        <v>36</v>
      </c>
      <c r="W1897" s="77" t="s">
        <v>36</v>
      </c>
      <c r="X1897" s="77" t="s">
        <v>37</v>
      </c>
      <c r="Y1897" s="78" t="s">
        <v>38</v>
      </c>
      <c r="Z1897" s="72"/>
      <c r="AA1897" s="77">
        <v>534</v>
      </c>
      <c r="AB1897" s="76" t="s">
        <v>50</v>
      </c>
      <c r="AC1897" s="77" t="s">
        <v>36</v>
      </c>
      <c r="AD1897" s="77" t="s">
        <v>36</v>
      </c>
      <c r="AE1897" s="77">
        <v>12</v>
      </c>
      <c r="AF1897" s="78" t="s">
        <v>150</v>
      </c>
      <c r="AG1897" s="72"/>
      <c r="AH1897" s="77" t="s">
        <v>69</v>
      </c>
      <c r="AI1897" s="76" t="s">
        <v>52</v>
      </c>
      <c r="AJ1897" s="76" t="s">
        <v>36</v>
      </c>
      <c r="AK1897" t="str">
        <f>_xlfn.CONCAT(PlayerList[[#This Row],[First Name]]," ",PlayerList[[#This Row],[Surname]])</f>
        <v>Bozhao (Max) Lyu</v>
      </c>
      <c r="AM1897" s="71">
        <f>PlayerList[[#This Row],[Code]]*1</f>
        <v>20368</v>
      </c>
      <c r="AN1897" s="71" t="str">
        <f>VLOOKUP(PlayerList[[#This Row],[NZCF ID]],$AP$2:$AQ$3850,2,FALSE)</f>
        <v>M</v>
      </c>
      <c r="AP1897" s="71">
        <v>16872</v>
      </c>
      <c r="AQ1897" s="71" t="s">
        <v>29</v>
      </c>
    </row>
    <row r="1898" spans="13:43" x14ac:dyDescent="0.3">
      <c r="M1898" s="75">
        <v>22795</v>
      </c>
      <c r="N1898" s="72" t="s">
        <v>2280</v>
      </c>
      <c r="O1898" s="72" t="s">
        <v>4372</v>
      </c>
      <c r="P1898" s="73" t="s">
        <v>33</v>
      </c>
      <c r="Q1898" s="74">
        <v>2016</v>
      </c>
      <c r="R1898" s="73" t="s">
        <v>135</v>
      </c>
      <c r="S1898" s="72"/>
      <c r="T1898" s="77" t="s">
        <v>34</v>
      </c>
      <c r="U1898" s="76" t="s">
        <v>35</v>
      </c>
      <c r="V1898" s="77" t="s">
        <v>36</v>
      </c>
      <c r="W1898" s="77" t="s">
        <v>36</v>
      </c>
      <c r="X1898" s="77" t="s">
        <v>37</v>
      </c>
      <c r="Y1898" s="78" t="s">
        <v>38</v>
      </c>
      <c r="Z1898" s="72"/>
      <c r="AA1898" s="77">
        <v>400</v>
      </c>
      <c r="AB1898" s="76" t="s">
        <v>50</v>
      </c>
      <c r="AC1898" s="77">
        <v>1</v>
      </c>
      <c r="AD1898" s="77">
        <v>6</v>
      </c>
      <c r="AE1898" s="77">
        <v>11</v>
      </c>
      <c r="AF1898" s="78" t="s">
        <v>4167</v>
      </c>
      <c r="AG1898" s="72"/>
      <c r="AH1898" s="77" t="s">
        <v>69</v>
      </c>
      <c r="AI1898" s="76" t="s">
        <v>52</v>
      </c>
      <c r="AJ1898" s="76" t="s">
        <v>36</v>
      </c>
      <c r="AK1898" t="str">
        <f>_xlfn.CONCAT(PlayerList[[#This Row],[First Name]]," ",PlayerList[[#This Row],[Surname]])</f>
        <v>Huixi (Kacy) Lyu</v>
      </c>
      <c r="AM1898" s="71">
        <f>PlayerList[[#This Row],[Code]]*1</f>
        <v>22795</v>
      </c>
      <c r="AN1898" s="71" t="str">
        <f>VLOOKUP(PlayerList[[#This Row],[NZCF ID]],$AP$2:$AQ$3850,2,FALSE)</f>
        <v>M</v>
      </c>
      <c r="AP1898" s="71">
        <v>20368</v>
      </c>
      <c r="AQ1898" s="71" t="s">
        <v>29</v>
      </c>
    </row>
    <row r="1899" spans="13:43" x14ac:dyDescent="0.3">
      <c r="M1899" s="75">
        <v>20511</v>
      </c>
      <c r="N1899" s="72" t="s">
        <v>2282</v>
      </c>
      <c r="O1899" s="72" t="s">
        <v>2283</v>
      </c>
      <c r="P1899" s="73" t="s">
        <v>33</v>
      </c>
      <c r="Q1899" s="74">
        <v>2014</v>
      </c>
      <c r="R1899" s="73" t="s">
        <v>135</v>
      </c>
      <c r="S1899" s="72"/>
      <c r="T1899" s="77" t="s">
        <v>34</v>
      </c>
      <c r="U1899" s="76" t="s">
        <v>35</v>
      </c>
      <c r="V1899" s="77" t="s">
        <v>36</v>
      </c>
      <c r="W1899" s="77" t="s">
        <v>36</v>
      </c>
      <c r="X1899" s="77" t="s">
        <v>37</v>
      </c>
      <c r="Y1899" s="78" t="s">
        <v>38</v>
      </c>
      <c r="Z1899" s="72"/>
      <c r="AA1899" s="77">
        <v>457</v>
      </c>
      <c r="AB1899" s="76" t="s">
        <v>50</v>
      </c>
      <c r="AC1899" s="77" t="s">
        <v>36</v>
      </c>
      <c r="AD1899" s="77" t="s">
        <v>36</v>
      </c>
      <c r="AE1899" s="77">
        <v>7</v>
      </c>
      <c r="AF1899" s="78" t="s">
        <v>150</v>
      </c>
      <c r="AG1899" s="72"/>
      <c r="AH1899" s="77" t="s">
        <v>69</v>
      </c>
      <c r="AI1899" s="76" t="s">
        <v>52</v>
      </c>
      <c r="AJ1899" s="76" t="s">
        <v>36</v>
      </c>
      <c r="AK1899" t="str">
        <f>_xlfn.CONCAT(PlayerList[[#This Row],[First Name]]," ",PlayerList[[#This Row],[Surname]])</f>
        <v>Anna Ma</v>
      </c>
      <c r="AM1899" s="71">
        <f>PlayerList[[#This Row],[Code]]*1</f>
        <v>20511</v>
      </c>
      <c r="AN1899" s="71" t="str">
        <f>VLOOKUP(PlayerList[[#This Row],[NZCF ID]],$AP$2:$AQ$3850,2,FALSE)</f>
        <v>F</v>
      </c>
      <c r="AP1899" s="71">
        <v>22795</v>
      </c>
      <c r="AQ1899" s="71" t="s">
        <v>29</v>
      </c>
    </row>
    <row r="1900" spans="13:43" x14ac:dyDescent="0.3">
      <c r="M1900" s="75">
        <v>20792</v>
      </c>
      <c r="N1900" s="72" t="s">
        <v>2282</v>
      </c>
      <c r="O1900" s="72" t="s">
        <v>1862</v>
      </c>
      <c r="P1900" s="73" t="s">
        <v>33</v>
      </c>
      <c r="Q1900" s="74">
        <v>2017</v>
      </c>
      <c r="R1900" s="73" t="s">
        <v>135</v>
      </c>
      <c r="S1900" s="72"/>
      <c r="T1900" s="77" t="s">
        <v>34</v>
      </c>
      <c r="U1900" s="76" t="s">
        <v>35</v>
      </c>
      <c r="V1900" s="77" t="s">
        <v>36</v>
      </c>
      <c r="W1900" s="77" t="s">
        <v>36</v>
      </c>
      <c r="X1900" s="77" t="s">
        <v>37</v>
      </c>
      <c r="Y1900" s="78" t="s">
        <v>38</v>
      </c>
      <c r="Z1900" s="72"/>
      <c r="AA1900" s="77">
        <v>485</v>
      </c>
      <c r="AB1900" s="76" t="s">
        <v>35</v>
      </c>
      <c r="AC1900" s="77">
        <v>2</v>
      </c>
      <c r="AD1900" s="77">
        <v>12</v>
      </c>
      <c r="AE1900" s="77">
        <v>48</v>
      </c>
      <c r="AF1900" s="78" t="s">
        <v>4167</v>
      </c>
      <c r="AG1900" s="72"/>
      <c r="AH1900" s="77">
        <v>4332903</v>
      </c>
      <c r="AI1900" s="76" t="s">
        <v>52</v>
      </c>
      <c r="AJ1900" s="76" t="s">
        <v>36</v>
      </c>
      <c r="AK1900" t="str">
        <f>_xlfn.CONCAT(PlayerList[[#This Row],[First Name]]," ",PlayerList[[#This Row],[Surname]])</f>
        <v>Hayden Ma</v>
      </c>
      <c r="AM1900" s="71">
        <f>PlayerList[[#This Row],[Code]]*1</f>
        <v>20792</v>
      </c>
      <c r="AN1900" s="71" t="str">
        <f>VLOOKUP(PlayerList[[#This Row],[NZCF ID]],$AP$2:$AQ$3850,2,FALSE)</f>
        <v>M</v>
      </c>
      <c r="AP1900" s="71">
        <v>20511</v>
      </c>
      <c r="AQ1900" s="71" t="s">
        <v>45</v>
      </c>
    </row>
    <row r="1901" spans="13:43" x14ac:dyDescent="0.3">
      <c r="M1901" s="75">
        <v>16326</v>
      </c>
      <c r="N1901" s="72" t="s">
        <v>2282</v>
      </c>
      <c r="O1901" s="72" t="s">
        <v>2284</v>
      </c>
      <c r="P1901" s="73" t="s">
        <v>74</v>
      </c>
      <c r="Q1901" s="74">
        <v>2007</v>
      </c>
      <c r="R1901" s="73" t="s">
        <v>135</v>
      </c>
      <c r="S1901" s="72"/>
      <c r="T1901" s="77">
        <v>1170</v>
      </c>
      <c r="U1901" s="76" t="s">
        <v>35</v>
      </c>
      <c r="V1901" s="77" t="s">
        <v>36</v>
      </c>
      <c r="W1901" s="77" t="s">
        <v>36</v>
      </c>
      <c r="X1901" s="77">
        <v>81</v>
      </c>
      <c r="Y1901" s="78" t="s">
        <v>90</v>
      </c>
      <c r="Z1901" s="72"/>
      <c r="AA1901" s="77">
        <v>1114</v>
      </c>
      <c r="AB1901" s="76" t="s">
        <v>35</v>
      </c>
      <c r="AC1901" s="77" t="s">
        <v>36</v>
      </c>
      <c r="AD1901" s="77" t="s">
        <v>36</v>
      </c>
      <c r="AE1901" s="77">
        <v>129</v>
      </c>
      <c r="AF1901" s="78" t="s">
        <v>90</v>
      </c>
      <c r="AG1901" s="72"/>
      <c r="AH1901" s="77">
        <v>4311094</v>
      </c>
      <c r="AI1901" s="76" t="s">
        <v>52</v>
      </c>
      <c r="AJ1901" s="76" t="s">
        <v>36</v>
      </c>
      <c r="AK1901" t="str">
        <f>_xlfn.CONCAT(PlayerList[[#This Row],[First Name]]," ",PlayerList[[#This Row],[Surname]])</f>
        <v>Michael Yanhe Ma</v>
      </c>
      <c r="AM1901" s="71">
        <f>PlayerList[[#This Row],[Code]]*1</f>
        <v>16326</v>
      </c>
      <c r="AN1901" s="71" t="str">
        <f>VLOOKUP(PlayerList[[#This Row],[NZCF ID]],$AP$2:$AQ$3850,2,FALSE)</f>
        <v>M</v>
      </c>
      <c r="AP1901" s="71">
        <v>20792</v>
      </c>
      <c r="AQ1901" s="71" t="s">
        <v>29</v>
      </c>
    </row>
    <row r="1902" spans="13:43" x14ac:dyDescent="0.3">
      <c r="M1902" s="75">
        <v>18272</v>
      </c>
      <c r="N1902" s="72" t="s">
        <v>2282</v>
      </c>
      <c r="O1902" s="72" t="s">
        <v>2285</v>
      </c>
      <c r="P1902" s="73" t="s">
        <v>258</v>
      </c>
      <c r="Q1902" s="74">
        <v>2013</v>
      </c>
      <c r="R1902" s="73" t="s">
        <v>135</v>
      </c>
      <c r="S1902" s="72"/>
      <c r="T1902" s="77">
        <v>1256</v>
      </c>
      <c r="U1902" s="76" t="s">
        <v>50</v>
      </c>
      <c r="V1902" s="77" t="s">
        <v>36</v>
      </c>
      <c r="W1902" s="77" t="s">
        <v>36</v>
      </c>
      <c r="X1902" s="77">
        <v>16</v>
      </c>
      <c r="Y1902" s="78" t="s">
        <v>281</v>
      </c>
      <c r="Z1902" s="72"/>
      <c r="AA1902" s="77">
        <v>1290</v>
      </c>
      <c r="AB1902" s="76" t="s">
        <v>35</v>
      </c>
      <c r="AC1902" s="77" t="s">
        <v>36</v>
      </c>
      <c r="AD1902" s="77" t="s">
        <v>36</v>
      </c>
      <c r="AE1902" s="77">
        <v>78</v>
      </c>
      <c r="AF1902" s="78" t="s">
        <v>281</v>
      </c>
      <c r="AG1902" s="72"/>
      <c r="AH1902" s="77">
        <v>4320140</v>
      </c>
      <c r="AI1902" s="76" t="s">
        <v>52</v>
      </c>
      <c r="AJ1902" s="76" t="s">
        <v>36</v>
      </c>
      <c r="AK1902" t="str">
        <f>_xlfn.CONCAT(PlayerList[[#This Row],[First Name]]," ",PlayerList[[#This Row],[Surname]])</f>
        <v>Michael Yu Ma</v>
      </c>
      <c r="AM1902" s="71">
        <f>PlayerList[[#This Row],[Code]]*1</f>
        <v>18272</v>
      </c>
      <c r="AN1902" s="71" t="str">
        <f>VLOOKUP(PlayerList[[#This Row],[NZCF ID]],$AP$2:$AQ$3850,2,FALSE)</f>
        <v>M</v>
      </c>
      <c r="AP1902" s="71">
        <v>16326</v>
      </c>
      <c r="AQ1902" s="71" t="s">
        <v>29</v>
      </c>
    </row>
    <row r="1903" spans="13:43" x14ac:dyDescent="0.3">
      <c r="M1903" s="75">
        <v>17813</v>
      </c>
      <c r="N1903" s="72" t="s">
        <v>2282</v>
      </c>
      <c r="O1903" s="72" t="s">
        <v>2286</v>
      </c>
      <c r="P1903" s="73" t="s">
        <v>258</v>
      </c>
      <c r="Q1903" s="74">
        <v>2014</v>
      </c>
      <c r="R1903" s="73" t="s">
        <v>135</v>
      </c>
      <c r="S1903" s="72"/>
      <c r="T1903" s="77">
        <v>1097</v>
      </c>
      <c r="U1903" s="76" t="s">
        <v>35</v>
      </c>
      <c r="V1903" s="77">
        <v>1</v>
      </c>
      <c r="W1903" s="77">
        <v>8</v>
      </c>
      <c r="X1903" s="77">
        <v>103</v>
      </c>
      <c r="Y1903" s="78" t="s">
        <v>4167</v>
      </c>
      <c r="Z1903" s="72"/>
      <c r="AA1903" s="77">
        <v>1000</v>
      </c>
      <c r="AB1903" s="76" t="s">
        <v>35</v>
      </c>
      <c r="AC1903" s="77">
        <v>2</v>
      </c>
      <c r="AD1903" s="77">
        <v>11</v>
      </c>
      <c r="AE1903" s="77">
        <v>119</v>
      </c>
      <c r="AF1903" s="78" t="s">
        <v>4167</v>
      </c>
      <c r="AG1903" s="72"/>
      <c r="AH1903" s="77">
        <v>4319680</v>
      </c>
      <c r="AI1903" s="76" t="s">
        <v>52</v>
      </c>
      <c r="AJ1903" s="76" t="s">
        <v>36</v>
      </c>
      <c r="AK1903" t="str">
        <f>_xlfn.CONCAT(PlayerList[[#This Row],[First Name]]," ",PlayerList[[#This Row],[Surname]])</f>
        <v>Roy Ma</v>
      </c>
      <c r="AM1903" s="71">
        <f>PlayerList[[#This Row],[Code]]*1</f>
        <v>17813</v>
      </c>
      <c r="AN1903" s="71" t="str">
        <f>VLOOKUP(PlayerList[[#This Row],[NZCF ID]],$AP$2:$AQ$3850,2,FALSE)</f>
        <v>M</v>
      </c>
      <c r="AP1903" s="71">
        <v>18272</v>
      </c>
      <c r="AQ1903" s="71" t="s">
        <v>29</v>
      </c>
    </row>
    <row r="1904" spans="13:43" x14ac:dyDescent="0.3">
      <c r="M1904" s="75">
        <v>21040</v>
      </c>
      <c r="N1904" s="72" t="s">
        <v>2282</v>
      </c>
      <c r="O1904" s="72" t="s">
        <v>2287</v>
      </c>
      <c r="P1904" s="73" t="s">
        <v>33</v>
      </c>
      <c r="Q1904" s="74">
        <v>2016</v>
      </c>
      <c r="R1904" s="73" t="s">
        <v>135</v>
      </c>
      <c r="S1904" s="72"/>
      <c r="T1904" s="77" t="s">
        <v>34</v>
      </c>
      <c r="U1904" s="76" t="s">
        <v>35</v>
      </c>
      <c r="V1904" s="77" t="s">
        <v>36</v>
      </c>
      <c r="W1904" s="77" t="s">
        <v>36</v>
      </c>
      <c r="X1904" s="77" t="s">
        <v>37</v>
      </c>
      <c r="Y1904" s="78" t="s">
        <v>38</v>
      </c>
      <c r="Z1904" s="72"/>
      <c r="AA1904" s="77">
        <v>893</v>
      </c>
      <c r="AB1904" s="76" t="s">
        <v>35</v>
      </c>
      <c r="AC1904" s="77">
        <v>3</v>
      </c>
      <c r="AD1904" s="77">
        <v>17</v>
      </c>
      <c r="AE1904" s="77">
        <v>41</v>
      </c>
      <c r="AF1904" s="78" t="s">
        <v>4167</v>
      </c>
      <c r="AG1904" s="72"/>
      <c r="AH1904" s="77">
        <v>4331958</v>
      </c>
      <c r="AI1904" s="76" t="s">
        <v>52</v>
      </c>
      <c r="AJ1904" s="76" t="s">
        <v>36</v>
      </c>
      <c r="AK1904" t="str">
        <f>_xlfn.CONCAT(PlayerList[[#This Row],[First Name]]," ",PlayerList[[#This Row],[Surname]])</f>
        <v>Zhiwang (Raymond) Ma</v>
      </c>
      <c r="AM1904" s="71">
        <f>PlayerList[[#This Row],[Code]]*1</f>
        <v>21040</v>
      </c>
      <c r="AN1904" s="71" t="str">
        <f>VLOOKUP(PlayerList[[#This Row],[NZCF ID]],$AP$2:$AQ$3850,2,FALSE)</f>
        <v>M</v>
      </c>
      <c r="AP1904" s="71">
        <v>17813</v>
      </c>
      <c r="AQ1904" s="71" t="s">
        <v>29</v>
      </c>
    </row>
    <row r="1905" spans="13:43" x14ac:dyDescent="0.3">
      <c r="M1905" s="75">
        <v>18465</v>
      </c>
      <c r="N1905" s="72" t="s">
        <v>2288</v>
      </c>
      <c r="O1905" s="72" t="s">
        <v>2289</v>
      </c>
      <c r="P1905" s="73" t="s">
        <v>161</v>
      </c>
      <c r="Q1905" s="74">
        <v>2012</v>
      </c>
      <c r="R1905" s="73" t="s">
        <v>135</v>
      </c>
      <c r="S1905" s="72"/>
      <c r="T1905" s="77" t="s">
        <v>34</v>
      </c>
      <c r="U1905" s="76" t="s">
        <v>35</v>
      </c>
      <c r="V1905" s="77" t="s">
        <v>36</v>
      </c>
      <c r="W1905" s="77" t="s">
        <v>36</v>
      </c>
      <c r="X1905" s="77" t="s">
        <v>37</v>
      </c>
      <c r="Y1905" s="78" t="s">
        <v>38</v>
      </c>
      <c r="Z1905" s="72"/>
      <c r="AA1905" s="77">
        <v>910</v>
      </c>
      <c r="AB1905" s="76" t="s">
        <v>50</v>
      </c>
      <c r="AC1905" s="77" t="s">
        <v>36</v>
      </c>
      <c r="AD1905" s="77" t="s">
        <v>36</v>
      </c>
      <c r="AE1905" s="77">
        <v>16</v>
      </c>
      <c r="AF1905" s="78" t="s">
        <v>61</v>
      </c>
      <c r="AG1905" s="72"/>
      <c r="AH1905" s="77" t="s">
        <v>69</v>
      </c>
      <c r="AI1905" s="76" t="s">
        <v>52</v>
      </c>
      <c r="AJ1905" s="76" t="s">
        <v>36</v>
      </c>
      <c r="AK1905" t="str">
        <f>_xlfn.CONCAT(PlayerList[[#This Row],[First Name]]," ",PlayerList[[#This Row],[Surname]])</f>
        <v>Vatsal Maarka</v>
      </c>
      <c r="AM1905" s="71">
        <f>PlayerList[[#This Row],[Code]]*1</f>
        <v>18465</v>
      </c>
      <c r="AN1905" s="71" t="str">
        <f>VLOOKUP(PlayerList[[#This Row],[NZCF ID]],$AP$2:$AQ$3850,2,FALSE)</f>
        <v>M</v>
      </c>
      <c r="AP1905" s="71">
        <v>21040</v>
      </c>
      <c r="AQ1905" s="71" t="s">
        <v>29</v>
      </c>
    </row>
    <row r="1906" spans="13:43" x14ac:dyDescent="0.3">
      <c r="M1906" s="75">
        <v>17810</v>
      </c>
      <c r="N1906" s="72" t="s">
        <v>2290</v>
      </c>
      <c r="O1906" s="72" t="s">
        <v>298</v>
      </c>
      <c r="P1906" s="73" t="s">
        <v>33</v>
      </c>
      <c r="Q1906" s="74">
        <v>2008</v>
      </c>
      <c r="R1906" s="73" t="s">
        <v>135</v>
      </c>
      <c r="S1906" s="72"/>
      <c r="T1906" s="77" t="s">
        <v>34</v>
      </c>
      <c r="U1906" s="76" t="s">
        <v>35</v>
      </c>
      <c r="V1906" s="77" t="s">
        <v>36</v>
      </c>
      <c r="W1906" s="77" t="s">
        <v>36</v>
      </c>
      <c r="X1906" s="77" t="s">
        <v>37</v>
      </c>
      <c r="Y1906" s="78" t="s">
        <v>38</v>
      </c>
      <c r="Z1906" s="72"/>
      <c r="AA1906" s="77">
        <v>645</v>
      </c>
      <c r="AB1906" s="76" t="s">
        <v>50</v>
      </c>
      <c r="AC1906" s="77" t="s">
        <v>36</v>
      </c>
      <c r="AD1906" s="77" t="s">
        <v>36</v>
      </c>
      <c r="AE1906" s="77">
        <v>5</v>
      </c>
      <c r="AF1906" s="78" t="s">
        <v>105</v>
      </c>
      <c r="AG1906" s="72"/>
      <c r="AH1906" s="77" t="s">
        <v>69</v>
      </c>
      <c r="AI1906" s="76" t="s">
        <v>52</v>
      </c>
      <c r="AJ1906" s="76" t="s">
        <v>36</v>
      </c>
      <c r="AK1906" t="str">
        <f>_xlfn.CONCAT(PlayerList[[#This Row],[First Name]]," ",PlayerList[[#This Row],[Surname]])</f>
        <v>Edward MacCulloch</v>
      </c>
      <c r="AM1906" s="71">
        <f>PlayerList[[#This Row],[Code]]*1</f>
        <v>17810</v>
      </c>
      <c r="AN1906" s="71" t="str">
        <f>VLOOKUP(PlayerList[[#This Row],[NZCF ID]],$AP$2:$AQ$3850,2,FALSE)</f>
        <v>M</v>
      </c>
      <c r="AP1906" s="71">
        <v>18465</v>
      </c>
      <c r="AQ1906" s="71" t="s">
        <v>29</v>
      </c>
    </row>
    <row r="1907" spans="13:43" x14ac:dyDescent="0.3">
      <c r="M1907" s="75">
        <v>17809</v>
      </c>
      <c r="N1907" s="72" t="s">
        <v>2290</v>
      </c>
      <c r="O1907" s="72" t="s">
        <v>2291</v>
      </c>
      <c r="P1907" s="73" t="s">
        <v>33</v>
      </c>
      <c r="Q1907" s="74">
        <v>2010</v>
      </c>
      <c r="R1907" s="73" t="s">
        <v>135</v>
      </c>
      <c r="S1907" s="72"/>
      <c r="T1907" s="77" t="s">
        <v>34</v>
      </c>
      <c r="U1907" s="76" t="s">
        <v>35</v>
      </c>
      <c r="V1907" s="77" t="s">
        <v>36</v>
      </c>
      <c r="W1907" s="77" t="s">
        <v>36</v>
      </c>
      <c r="X1907" s="77" t="s">
        <v>37</v>
      </c>
      <c r="Y1907" s="78" t="s">
        <v>38</v>
      </c>
      <c r="Z1907" s="72"/>
      <c r="AA1907" s="77">
        <v>811</v>
      </c>
      <c r="AB1907" s="76" t="s">
        <v>50</v>
      </c>
      <c r="AC1907" s="77" t="s">
        <v>36</v>
      </c>
      <c r="AD1907" s="77" t="s">
        <v>36</v>
      </c>
      <c r="AE1907" s="77">
        <v>12</v>
      </c>
      <c r="AF1907" s="78" t="s">
        <v>96</v>
      </c>
      <c r="AG1907" s="72"/>
      <c r="AH1907" s="77" t="s">
        <v>69</v>
      </c>
      <c r="AI1907" s="76" t="s">
        <v>52</v>
      </c>
      <c r="AJ1907" s="76" t="s">
        <v>36</v>
      </c>
      <c r="AK1907" t="str">
        <f>_xlfn.CONCAT(PlayerList[[#This Row],[First Name]]," ",PlayerList[[#This Row],[Surname]])</f>
        <v>Harold MacCulloch</v>
      </c>
      <c r="AM1907" s="71">
        <f>PlayerList[[#This Row],[Code]]*1</f>
        <v>17809</v>
      </c>
      <c r="AN1907" s="71" t="str">
        <f>VLOOKUP(PlayerList[[#This Row],[NZCF ID]],$AP$2:$AQ$3850,2,FALSE)</f>
        <v>M</v>
      </c>
      <c r="AP1907" s="71">
        <v>17810</v>
      </c>
      <c r="AQ1907" s="71" t="s">
        <v>29</v>
      </c>
    </row>
    <row r="1908" spans="13:43" x14ac:dyDescent="0.3">
      <c r="M1908" s="75">
        <v>19520</v>
      </c>
      <c r="N1908" s="72" t="s">
        <v>2292</v>
      </c>
      <c r="O1908" s="72" t="s">
        <v>625</v>
      </c>
      <c r="P1908" s="73" t="s">
        <v>499</v>
      </c>
      <c r="Q1908" s="74">
        <v>2011</v>
      </c>
      <c r="R1908" s="73" t="s">
        <v>135</v>
      </c>
      <c r="S1908" s="72"/>
      <c r="T1908" s="77">
        <v>1583</v>
      </c>
      <c r="U1908" s="76" t="s">
        <v>50</v>
      </c>
      <c r="V1908" s="77" t="s">
        <v>36</v>
      </c>
      <c r="W1908" s="77" t="s">
        <v>36</v>
      </c>
      <c r="X1908" s="77">
        <v>8</v>
      </c>
      <c r="Y1908" s="78" t="s">
        <v>84</v>
      </c>
      <c r="Z1908" s="72"/>
      <c r="AA1908" s="77">
        <v>1218</v>
      </c>
      <c r="AB1908" s="76" t="s">
        <v>35</v>
      </c>
      <c r="AC1908" s="77" t="s">
        <v>36</v>
      </c>
      <c r="AD1908" s="77" t="s">
        <v>36</v>
      </c>
      <c r="AE1908" s="77">
        <v>31</v>
      </c>
      <c r="AF1908" s="78" t="s">
        <v>84</v>
      </c>
      <c r="AG1908" s="72"/>
      <c r="AH1908" s="77">
        <v>4324285</v>
      </c>
      <c r="AI1908" s="76" t="s">
        <v>52</v>
      </c>
      <c r="AJ1908" s="76" t="s">
        <v>36</v>
      </c>
      <c r="AK1908" t="str">
        <f>_xlfn.CONCAT(PlayerList[[#This Row],[First Name]]," ",PlayerList[[#This Row],[Surname]])</f>
        <v>Caleb MacDonald</v>
      </c>
      <c r="AM1908" s="71">
        <f>PlayerList[[#This Row],[Code]]*1</f>
        <v>19520</v>
      </c>
      <c r="AN1908" s="71" t="str">
        <f>VLOOKUP(PlayerList[[#This Row],[NZCF ID]],$AP$2:$AQ$3850,2,FALSE)</f>
        <v>M</v>
      </c>
      <c r="AP1908" s="71">
        <v>17809</v>
      </c>
      <c r="AQ1908" s="71" t="s">
        <v>29</v>
      </c>
    </row>
    <row r="1909" spans="13:43" x14ac:dyDescent="0.3">
      <c r="M1909" s="75">
        <v>15579</v>
      </c>
      <c r="N1909" s="72" t="s">
        <v>2293</v>
      </c>
      <c r="O1909" s="72" t="s">
        <v>2294</v>
      </c>
      <c r="P1909" s="73" t="s">
        <v>49</v>
      </c>
      <c r="Q1909" s="74">
        <v>1953</v>
      </c>
      <c r="R1909" s="73" t="s">
        <v>119</v>
      </c>
      <c r="S1909" s="72"/>
      <c r="T1909" s="77">
        <v>1615</v>
      </c>
      <c r="U1909" s="76" t="s">
        <v>50</v>
      </c>
      <c r="V1909" s="77">
        <v>1</v>
      </c>
      <c r="W1909" s="77">
        <v>5</v>
      </c>
      <c r="X1909" s="77">
        <v>5</v>
      </c>
      <c r="Y1909" s="78" t="s">
        <v>4167</v>
      </c>
      <c r="Z1909" s="72"/>
      <c r="AA1909" s="77">
        <v>1547</v>
      </c>
      <c r="AB1909" s="76" t="s">
        <v>35</v>
      </c>
      <c r="AC1909" s="77" t="s">
        <v>36</v>
      </c>
      <c r="AD1909" s="77" t="s">
        <v>36</v>
      </c>
      <c r="AE1909" s="77">
        <v>70</v>
      </c>
      <c r="AF1909" s="78" t="s">
        <v>169</v>
      </c>
      <c r="AG1909" s="72"/>
      <c r="AH1909" s="77">
        <v>4305639</v>
      </c>
      <c r="AI1909" s="76" t="s">
        <v>52</v>
      </c>
      <c r="AJ1909" s="76" t="s">
        <v>36</v>
      </c>
      <c r="AK1909" t="str">
        <f>_xlfn.CONCAT(PlayerList[[#This Row],[First Name]]," ",PlayerList[[#This Row],[Surname]])</f>
        <v>Magnus MacFarlane</v>
      </c>
      <c r="AM1909" s="71">
        <f>PlayerList[[#This Row],[Code]]*1</f>
        <v>15579</v>
      </c>
      <c r="AN1909" s="71" t="str">
        <f>VLOOKUP(PlayerList[[#This Row],[NZCF ID]],$AP$2:$AQ$3850,2,FALSE)</f>
        <v>M</v>
      </c>
      <c r="AP1909" s="71">
        <v>19520</v>
      </c>
      <c r="AQ1909" s="71" t="s">
        <v>29</v>
      </c>
    </row>
    <row r="1910" spans="13:43" x14ac:dyDescent="0.3">
      <c r="M1910" s="75">
        <v>17808</v>
      </c>
      <c r="N1910" s="72" t="s">
        <v>2295</v>
      </c>
      <c r="O1910" s="72" t="s">
        <v>325</v>
      </c>
      <c r="P1910" s="73" t="s">
        <v>33</v>
      </c>
      <c r="Q1910" s="74">
        <v>2005</v>
      </c>
      <c r="R1910" s="73" t="s">
        <v>135</v>
      </c>
      <c r="S1910" s="72"/>
      <c r="T1910" s="77" t="s">
        <v>34</v>
      </c>
      <c r="U1910" s="76" t="s">
        <v>35</v>
      </c>
      <c r="V1910" s="77" t="s">
        <v>36</v>
      </c>
      <c r="W1910" s="77" t="s">
        <v>36</v>
      </c>
      <c r="X1910" s="77" t="s">
        <v>37</v>
      </c>
      <c r="Y1910" s="78" t="s">
        <v>38</v>
      </c>
      <c r="Z1910" s="72"/>
      <c r="AA1910" s="77">
        <v>1156</v>
      </c>
      <c r="AB1910" s="76" t="s">
        <v>50</v>
      </c>
      <c r="AC1910" s="77" t="s">
        <v>36</v>
      </c>
      <c r="AD1910" s="77" t="s">
        <v>36</v>
      </c>
      <c r="AE1910" s="77">
        <v>11</v>
      </c>
      <c r="AF1910" s="78" t="s">
        <v>281</v>
      </c>
      <c r="AG1910" s="72"/>
      <c r="AH1910" s="77">
        <v>4324641</v>
      </c>
      <c r="AI1910" s="76" t="s">
        <v>52</v>
      </c>
      <c r="AJ1910" s="76" t="s">
        <v>36</v>
      </c>
      <c r="AK1910" t="str">
        <f>_xlfn.CONCAT(PlayerList[[#This Row],[First Name]]," ",PlayerList[[#This Row],[Surname]])</f>
        <v>Felix MacKenzie</v>
      </c>
      <c r="AM1910" s="71">
        <f>PlayerList[[#This Row],[Code]]*1</f>
        <v>17808</v>
      </c>
      <c r="AN1910" s="71" t="str">
        <f>VLOOKUP(PlayerList[[#This Row],[NZCF ID]],$AP$2:$AQ$3850,2,FALSE)</f>
        <v>M</v>
      </c>
      <c r="AP1910" s="71">
        <v>15579</v>
      </c>
      <c r="AQ1910" s="71" t="s">
        <v>29</v>
      </c>
    </row>
    <row r="1911" spans="13:43" x14ac:dyDescent="0.3">
      <c r="M1911" s="75">
        <v>14100</v>
      </c>
      <c r="N1911" s="72" t="s">
        <v>2296</v>
      </c>
      <c r="O1911" s="72" t="s">
        <v>648</v>
      </c>
      <c r="P1911" s="73" t="s">
        <v>178</v>
      </c>
      <c r="Q1911" s="74">
        <v>1971</v>
      </c>
      <c r="R1911" s="73" t="s">
        <v>124</v>
      </c>
      <c r="S1911" s="72"/>
      <c r="T1911" s="77">
        <v>1501</v>
      </c>
      <c r="U1911" s="76" t="s">
        <v>35</v>
      </c>
      <c r="V1911" s="77" t="s">
        <v>36</v>
      </c>
      <c r="W1911" s="77" t="s">
        <v>36</v>
      </c>
      <c r="X1911" s="77">
        <v>151</v>
      </c>
      <c r="Y1911" s="78" t="s">
        <v>60</v>
      </c>
      <c r="Z1911" s="72"/>
      <c r="AA1911" s="77">
        <v>1362</v>
      </c>
      <c r="AB1911" s="76" t="s">
        <v>35</v>
      </c>
      <c r="AC1911" s="77" t="s">
        <v>36</v>
      </c>
      <c r="AD1911" s="77" t="s">
        <v>36</v>
      </c>
      <c r="AE1911" s="77">
        <v>94</v>
      </c>
      <c r="AF1911" s="78" t="s">
        <v>39</v>
      </c>
      <c r="AG1911" s="72"/>
      <c r="AH1911" s="77">
        <v>4303245</v>
      </c>
      <c r="AI1911" s="76" t="s">
        <v>52</v>
      </c>
      <c r="AJ1911" s="76" t="s">
        <v>36</v>
      </c>
      <c r="AK1911" t="str">
        <f>_xlfn.CONCAT(PlayerList[[#This Row],[First Name]]," ",PlayerList[[#This Row],[Surname]])</f>
        <v>Hugh MacLeod</v>
      </c>
      <c r="AM1911" s="71">
        <f>PlayerList[[#This Row],[Code]]*1</f>
        <v>14100</v>
      </c>
      <c r="AN1911" s="71" t="str">
        <f>VLOOKUP(PlayerList[[#This Row],[NZCF ID]],$AP$2:$AQ$3850,2,FALSE)</f>
        <v>M</v>
      </c>
      <c r="AP1911" s="71">
        <v>17808</v>
      </c>
      <c r="AQ1911" s="71" t="s">
        <v>29</v>
      </c>
    </row>
    <row r="1912" spans="13:43" x14ac:dyDescent="0.3">
      <c r="M1912" s="75">
        <v>11740</v>
      </c>
      <c r="N1912" s="72" t="s">
        <v>2297</v>
      </c>
      <c r="O1912" s="72" t="s">
        <v>529</v>
      </c>
      <c r="P1912" s="73" t="s">
        <v>74</v>
      </c>
      <c r="Q1912" s="74">
        <v>1971</v>
      </c>
      <c r="R1912" s="73" t="s">
        <v>124</v>
      </c>
      <c r="S1912" s="72"/>
      <c r="T1912" s="77">
        <v>1858</v>
      </c>
      <c r="U1912" s="76" t="s">
        <v>35</v>
      </c>
      <c r="V1912" s="77" t="s">
        <v>36</v>
      </c>
      <c r="W1912" s="77" t="s">
        <v>36</v>
      </c>
      <c r="X1912" s="77">
        <v>484</v>
      </c>
      <c r="Y1912" s="78" t="s">
        <v>219</v>
      </c>
      <c r="Z1912" s="72"/>
      <c r="AA1912" s="77">
        <v>1763</v>
      </c>
      <c r="AB1912" s="76" t="s">
        <v>35</v>
      </c>
      <c r="AC1912" s="77" t="s">
        <v>36</v>
      </c>
      <c r="AD1912" s="77" t="s">
        <v>36</v>
      </c>
      <c r="AE1912" s="77">
        <v>49</v>
      </c>
      <c r="AF1912" s="78" t="s">
        <v>105</v>
      </c>
      <c r="AG1912" s="72"/>
      <c r="AH1912" s="77">
        <v>4301277</v>
      </c>
      <c r="AI1912" s="76" t="s">
        <v>52</v>
      </c>
      <c r="AJ1912" s="76" t="s">
        <v>36</v>
      </c>
      <c r="AK1912" t="str">
        <f>_xlfn.CONCAT(PlayerList[[#This Row],[First Name]]," ",PlayerList[[#This Row],[Surname]])</f>
        <v>Paul Macdonald</v>
      </c>
      <c r="AM1912" s="71">
        <f>PlayerList[[#This Row],[Code]]*1</f>
        <v>11740</v>
      </c>
      <c r="AN1912" s="71" t="str">
        <f>VLOOKUP(PlayerList[[#This Row],[NZCF ID]],$AP$2:$AQ$3850,2,FALSE)</f>
        <v>M</v>
      </c>
      <c r="AP1912" s="71">
        <v>14100</v>
      </c>
      <c r="AQ1912" s="71" t="s">
        <v>29</v>
      </c>
    </row>
    <row r="1913" spans="13:43" x14ac:dyDescent="0.3">
      <c r="M1913" s="75">
        <v>13366</v>
      </c>
      <c r="N1913" s="72" t="s">
        <v>4373</v>
      </c>
      <c r="O1913" s="72" t="s">
        <v>4374</v>
      </c>
      <c r="P1913" s="73" t="s">
        <v>161</v>
      </c>
      <c r="Q1913" s="74">
        <v>1986</v>
      </c>
      <c r="R1913" s="73" t="s">
        <v>35</v>
      </c>
      <c r="S1913" s="72"/>
      <c r="T1913" s="77">
        <v>2002</v>
      </c>
      <c r="U1913" s="76" t="s">
        <v>35</v>
      </c>
      <c r="V1913" s="77" t="s">
        <v>36</v>
      </c>
      <c r="W1913" s="77" t="s">
        <v>36</v>
      </c>
      <c r="X1913" s="77">
        <v>192</v>
      </c>
      <c r="Y1913" s="78" t="s">
        <v>1165</v>
      </c>
      <c r="Z1913" s="72"/>
      <c r="AA1913" s="77">
        <v>1872</v>
      </c>
      <c r="AB1913" s="76" t="s">
        <v>35</v>
      </c>
      <c r="AC1913" s="77" t="s">
        <v>36</v>
      </c>
      <c r="AD1913" s="77" t="s">
        <v>36</v>
      </c>
      <c r="AE1913" s="77">
        <v>112</v>
      </c>
      <c r="AF1913" s="78" t="s">
        <v>168</v>
      </c>
      <c r="AG1913" s="72"/>
      <c r="AH1913" s="77">
        <v>4301870</v>
      </c>
      <c r="AI1913" s="76" t="s">
        <v>52</v>
      </c>
      <c r="AJ1913" s="76" t="s">
        <v>36</v>
      </c>
      <c r="AK1913" t="str">
        <f>_xlfn.CONCAT(PlayerList[[#This Row],[First Name]]," ",PlayerList[[#This Row],[Surname]])</f>
        <v>Karma A (Andy) Machdoem</v>
      </c>
      <c r="AM1913" s="71">
        <f>PlayerList[[#This Row],[Code]]*1</f>
        <v>13366</v>
      </c>
      <c r="AN1913" s="71" t="str">
        <f>VLOOKUP(PlayerList[[#This Row],[NZCF ID]],$AP$2:$AQ$3850,2,FALSE)</f>
        <v>M</v>
      </c>
      <c r="AP1913" s="71">
        <v>11740</v>
      </c>
      <c r="AQ1913" s="71" t="s">
        <v>29</v>
      </c>
    </row>
    <row r="1914" spans="13:43" x14ac:dyDescent="0.3">
      <c r="M1914" s="75">
        <v>19178</v>
      </c>
      <c r="N1914" s="72" t="s">
        <v>2298</v>
      </c>
      <c r="O1914" s="72" t="s">
        <v>2286</v>
      </c>
      <c r="P1914" s="73" t="s">
        <v>426</v>
      </c>
      <c r="Q1914" s="74">
        <v>2010</v>
      </c>
      <c r="R1914" s="73" t="s">
        <v>135</v>
      </c>
      <c r="S1914" s="72"/>
      <c r="T1914" s="77">
        <v>1367</v>
      </c>
      <c r="U1914" s="76" t="s">
        <v>50</v>
      </c>
      <c r="V1914" s="77" t="s">
        <v>36</v>
      </c>
      <c r="W1914" s="77" t="s">
        <v>36</v>
      </c>
      <c r="X1914" s="77">
        <v>7</v>
      </c>
      <c r="Y1914" s="78" t="s">
        <v>281</v>
      </c>
      <c r="Z1914" s="72"/>
      <c r="AA1914" s="77">
        <v>639</v>
      </c>
      <c r="AB1914" s="76" t="s">
        <v>50</v>
      </c>
      <c r="AC1914" s="77" t="s">
        <v>36</v>
      </c>
      <c r="AD1914" s="77" t="s">
        <v>36</v>
      </c>
      <c r="AE1914" s="77">
        <v>6</v>
      </c>
      <c r="AF1914" s="78" t="s">
        <v>154</v>
      </c>
      <c r="AG1914" s="72"/>
      <c r="AH1914" s="77" t="s">
        <v>69</v>
      </c>
      <c r="AI1914" s="76" t="s">
        <v>52</v>
      </c>
      <c r="AJ1914" s="76" t="s">
        <v>36</v>
      </c>
      <c r="AK1914" t="str">
        <f>_xlfn.CONCAT(PlayerList[[#This Row],[First Name]]," ",PlayerList[[#This Row],[Surname]])</f>
        <v>Roy Mackay</v>
      </c>
      <c r="AM1914" s="71">
        <f>PlayerList[[#This Row],[Code]]*1</f>
        <v>19178</v>
      </c>
      <c r="AN1914" s="71" t="str">
        <f>VLOOKUP(PlayerList[[#This Row],[NZCF ID]],$AP$2:$AQ$3850,2,FALSE)</f>
        <v>M</v>
      </c>
      <c r="AP1914" s="71">
        <v>13366</v>
      </c>
      <c r="AQ1914" s="71" t="s">
        <v>29</v>
      </c>
    </row>
    <row r="1915" spans="13:43" x14ac:dyDescent="0.3">
      <c r="M1915" s="75">
        <v>19572</v>
      </c>
      <c r="N1915" s="72" t="s">
        <v>2299</v>
      </c>
      <c r="O1915" s="72" t="s">
        <v>712</v>
      </c>
      <c r="P1915" s="73" t="s">
        <v>49</v>
      </c>
      <c r="Q1915" s="74">
        <v>2007</v>
      </c>
      <c r="R1915" s="73" t="s">
        <v>135</v>
      </c>
      <c r="S1915" s="72"/>
      <c r="T1915" s="77" t="s">
        <v>34</v>
      </c>
      <c r="U1915" s="76" t="s">
        <v>35</v>
      </c>
      <c r="V1915" s="77" t="s">
        <v>36</v>
      </c>
      <c r="W1915" s="77" t="s">
        <v>36</v>
      </c>
      <c r="X1915" s="77" t="s">
        <v>37</v>
      </c>
      <c r="Y1915" s="78" t="s">
        <v>38</v>
      </c>
      <c r="Z1915" s="72"/>
      <c r="AA1915" s="77">
        <v>1038</v>
      </c>
      <c r="AB1915" s="76" t="s">
        <v>50</v>
      </c>
      <c r="AC1915" s="77" t="s">
        <v>36</v>
      </c>
      <c r="AD1915" s="77" t="s">
        <v>36</v>
      </c>
      <c r="AE1915" s="77">
        <v>5</v>
      </c>
      <c r="AF1915" s="78" t="s">
        <v>169</v>
      </c>
      <c r="AG1915" s="72"/>
      <c r="AH1915" s="77">
        <v>4325842</v>
      </c>
      <c r="AI1915" s="76" t="s">
        <v>52</v>
      </c>
      <c r="AJ1915" s="76" t="s">
        <v>36</v>
      </c>
      <c r="AK1915" t="str">
        <f>_xlfn.CONCAT(PlayerList[[#This Row],[First Name]]," ",PlayerList[[#This Row],[Surname]])</f>
        <v>Lincoln Mackie</v>
      </c>
      <c r="AM1915" s="71">
        <f>PlayerList[[#This Row],[Code]]*1</f>
        <v>19572</v>
      </c>
      <c r="AN1915" s="71" t="str">
        <f>VLOOKUP(PlayerList[[#This Row],[NZCF ID]],$AP$2:$AQ$3850,2,FALSE)</f>
        <v>M</v>
      </c>
      <c r="AP1915" s="71">
        <v>19178</v>
      </c>
      <c r="AQ1915" s="71" t="s">
        <v>29</v>
      </c>
    </row>
    <row r="1916" spans="13:43" x14ac:dyDescent="0.3">
      <c r="M1916" s="75">
        <v>16222</v>
      </c>
      <c r="N1916" s="72" t="s">
        <v>2300</v>
      </c>
      <c r="O1916" s="72" t="s">
        <v>2301</v>
      </c>
      <c r="P1916" s="73" t="s">
        <v>33</v>
      </c>
      <c r="Q1916" s="74">
        <v>1993</v>
      </c>
      <c r="R1916" s="73" t="s">
        <v>35</v>
      </c>
      <c r="S1916" s="72"/>
      <c r="T1916" s="77" t="s">
        <v>34</v>
      </c>
      <c r="U1916" s="76" t="s">
        <v>35</v>
      </c>
      <c r="V1916" s="77" t="s">
        <v>36</v>
      </c>
      <c r="W1916" s="77" t="s">
        <v>36</v>
      </c>
      <c r="X1916" s="77" t="s">
        <v>37</v>
      </c>
      <c r="Y1916" s="78" t="s">
        <v>38</v>
      </c>
      <c r="Z1916" s="72"/>
      <c r="AA1916" s="77">
        <v>1040</v>
      </c>
      <c r="AB1916" s="76" t="s">
        <v>50</v>
      </c>
      <c r="AC1916" s="77" t="s">
        <v>36</v>
      </c>
      <c r="AD1916" s="77" t="s">
        <v>36</v>
      </c>
      <c r="AE1916" s="77">
        <v>12</v>
      </c>
      <c r="AF1916" s="78" t="s">
        <v>173</v>
      </c>
      <c r="AG1916" s="72"/>
      <c r="AH1916" s="77">
        <v>4306970</v>
      </c>
      <c r="AI1916" s="76" t="s">
        <v>52</v>
      </c>
      <c r="AJ1916" s="76" t="s">
        <v>36</v>
      </c>
      <c r="AK1916" t="str">
        <f>_xlfn.CONCAT(PlayerList[[#This Row],[First Name]]," ",PlayerList[[#This Row],[Surname]])</f>
        <v>Benjamin C Mackle</v>
      </c>
      <c r="AM1916" s="71">
        <f>PlayerList[[#This Row],[Code]]*1</f>
        <v>16222</v>
      </c>
      <c r="AN1916" s="71" t="str">
        <f>VLOOKUP(PlayerList[[#This Row],[NZCF ID]],$AP$2:$AQ$3850,2,FALSE)</f>
        <v>M</v>
      </c>
      <c r="AP1916" s="71">
        <v>19572</v>
      </c>
      <c r="AQ1916" s="71" t="s">
        <v>29</v>
      </c>
    </row>
    <row r="1917" spans="13:43" x14ac:dyDescent="0.3">
      <c r="M1917" s="75">
        <v>18818</v>
      </c>
      <c r="N1917" s="72" t="s">
        <v>2300</v>
      </c>
      <c r="O1917" s="72" t="s">
        <v>2302</v>
      </c>
      <c r="P1917" s="73" t="s">
        <v>33</v>
      </c>
      <c r="Q1917" s="74">
        <v>1965</v>
      </c>
      <c r="R1917" s="73" t="s">
        <v>124</v>
      </c>
      <c r="S1917" s="72"/>
      <c r="T1917" s="77" t="s">
        <v>34</v>
      </c>
      <c r="U1917" s="76" t="s">
        <v>35</v>
      </c>
      <c r="V1917" s="77" t="s">
        <v>36</v>
      </c>
      <c r="W1917" s="77" t="s">
        <v>36</v>
      </c>
      <c r="X1917" s="77" t="s">
        <v>37</v>
      </c>
      <c r="Y1917" s="78" t="s">
        <v>38</v>
      </c>
      <c r="Z1917" s="72"/>
      <c r="AA1917" s="77">
        <v>595</v>
      </c>
      <c r="AB1917" s="76" t="s">
        <v>50</v>
      </c>
      <c r="AC1917" s="77" t="s">
        <v>36</v>
      </c>
      <c r="AD1917" s="77" t="s">
        <v>36</v>
      </c>
      <c r="AE1917" s="77">
        <v>5</v>
      </c>
      <c r="AF1917" s="78" t="s">
        <v>173</v>
      </c>
      <c r="AG1917" s="72"/>
      <c r="AH1917" s="77">
        <v>4321707</v>
      </c>
      <c r="AI1917" s="76" t="s">
        <v>52</v>
      </c>
      <c r="AJ1917" s="76" t="s">
        <v>36</v>
      </c>
      <c r="AK1917" t="str">
        <f>_xlfn.CONCAT(PlayerList[[#This Row],[First Name]]," ",PlayerList[[#This Row],[Surname]])</f>
        <v>Emmett Mackle</v>
      </c>
      <c r="AM1917" s="71">
        <f>PlayerList[[#This Row],[Code]]*1</f>
        <v>18818</v>
      </c>
      <c r="AN1917" s="71" t="str">
        <f>VLOOKUP(PlayerList[[#This Row],[NZCF ID]],$AP$2:$AQ$3850,2,FALSE)</f>
        <v>M</v>
      </c>
      <c r="AP1917" s="71">
        <v>16222</v>
      </c>
      <c r="AQ1917" s="71" t="s">
        <v>29</v>
      </c>
    </row>
    <row r="1918" spans="13:43" x14ac:dyDescent="0.3">
      <c r="M1918" s="75">
        <v>11931</v>
      </c>
      <c r="N1918" s="72" t="s">
        <v>2303</v>
      </c>
      <c r="O1918" s="72" t="s">
        <v>2304</v>
      </c>
      <c r="P1918" s="73" t="s">
        <v>442</v>
      </c>
      <c r="Q1918" s="74">
        <v>1969</v>
      </c>
      <c r="R1918" s="73" t="s">
        <v>124</v>
      </c>
      <c r="S1918" s="72"/>
      <c r="T1918" s="77">
        <v>1875</v>
      </c>
      <c r="U1918" s="76" t="s">
        <v>35</v>
      </c>
      <c r="V1918" s="77" t="s">
        <v>36</v>
      </c>
      <c r="W1918" s="77" t="s">
        <v>36</v>
      </c>
      <c r="X1918" s="77">
        <v>70</v>
      </c>
      <c r="Y1918" s="78" t="s">
        <v>1888</v>
      </c>
      <c r="Z1918" s="72"/>
      <c r="AA1918" s="77">
        <v>1853</v>
      </c>
      <c r="AB1918" s="76" t="s">
        <v>35</v>
      </c>
      <c r="AC1918" s="77" t="s">
        <v>36</v>
      </c>
      <c r="AD1918" s="77" t="s">
        <v>36</v>
      </c>
      <c r="AE1918" s="77">
        <v>51</v>
      </c>
      <c r="AF1918" s="78" t="s">
        <v>39</v>
      </c>
      <c r="AG1918" s="72"/>
      <c r="AH1918" s="77">
        <v>4314867</v>
      </c>
      <c r="AI1918" s="76" t="s">
        <v>52</v>
      </c>
      <c r="AJ1918" s="76" t="s">
        <v>36</v>
      </c>
      <c r="AK1918" t="str">
        <f>_xlfn.CONCAT(PlayerList[[#This Row],[First Name]]," ",PlayerList[[#This Row],[Surname]])</f>
        <v>Scott K Macleod</v>
      </c>
      <c r="AM1918" s="71">
        <f>PlayerList[[#This Row],[Code]]*1</f>
        <v>11931</v>
      </c>
      <c r="AN1918" s="71" t="str">
        <f>VLOOKUP(PlayerList[[#This Row],[NZCF ID]],$AP$2:$AQ$3850,2,FALSE)</f>
        <v>M</v>
      </c>
      <c r="AP1918" s="71">
        <v>18818</v>
      </c>
      <c r="AQ1918" s="71" t="s">
        <v>29</v>
      </c>
    </row>
    <row r="1919" spans="13:43" x14ac:dyDescent="0.3">
      <c r="M1919" s="75">
        <v>17646</v>
      </c>
      <c r="N1919" s="72" t="s">
        <v>2305</v>
      </c>
      <c r="O1919" s="72" t="s">
        <v>2306</v>
      </c>
      <c r="P1919" s="73" t="s">
        <v>33</v>
      </c>
      <c r="Q1919" s="74">
        <v>2004</v>
      </c>
      <c r="R1919" s="73" t="s">
        <v>35</v>
      </c>
      <c r="S1919" s="72"/>
      <c r="T1919" s="77" t="s">
        <v>34</v>
      </c>
      <c r="U1919" s="76" t="s">
        <v>35</v>
      </c>
      <c r="V1919" s="77" t="s">
        <v>36</v>
      </c>
      <c r="W1919" s="77" t="s">
        <v>36</v>
      </c>
      <c r="X1919" s="77" t="s">
        <v>37</v>
      </c>
      <c r="Y1919" s="78" t="s">
        <v>38</v>
      </c>
      <c r="Z1919" s="72"/>
      <c r="AA1919" s="77">
        <v>1293</v>
      </c>
      <c r="AB1919" s="76" t="s">
        <v>50</v>
      </c>
      <c r="AC1919" s="77" t="s">
        <v>36</v>
      </c>
      <c r="AD1919" s="77" t="s">
        <v>36</v>
      </c>
      <c r="AE1919" s="77">
        <v>10</v>
      </c>
      <c r="AF1919" s="78" t="s">
        <v>105</v>
      </c>
      <c r="AG1919" s="72"/>
      <c r="AH1919" s="77" t="s">
        <v>69</v>
      </c>
      <c r="AI1919" s="76" t="s">
        <v>52</v>
      </c>
      <c r="AJ1919" s="76" t="s">
        <v>36</v>
      </c>
      <c r="AK1919" t="str">
        <f>_xlfn.CONCAT(PlayerList[[#This Row],[First Name]]," ",PlayerList[[#This Row],[Surname]])</f>
        <v>Sen Macmaster</v>
      </c>
      <c r="AM1919" s="71">
        <f>PlayerList[[#This Row],[Code]]*1</f>
        <v>17646</v>
      </c>
      <c r="AN1919" s="71" t="str">
        <f>VLOOKUP(PlayerList[[#This Row],[NZCF ID]],$AP$2:$AQ$3850,2,FALSE)</f>
        <v>M</v>
      </c>
      <c r="AP1919" s="71">
        <v>11931</v>
      </c>
      <c r="AQ1919" s="71" t="s">
        <v>29</v>
      </c>
    </row>
    <row r="1920" spans="13:43" x14ac:dyDescent="0.3">
      <c r="M1920" s="75">
        <v>19094</v>
      </c>
      <c r="N1920" s="72" t="s">
        <v>2307</v>
      </c>
      <c r="O1920" s="72" t="s">
        <v>1653</v>
      </c>
      <c r="P1920" s="73" t="s">
        <v>83</v>
      </c>
      <c r="Q1920" s="74">
        <v>2003</v>
      </c>
      <c r="R1920" s="73" t="s">
        <v>35</v>
      </c>
      <c r="S1920" s="72"/>
      <c r="T1920" s="77">
        <v>1409</v>
      </c>
      <c r="U1920" s="76" t="s">
        <v>50</v>
      </c>
      <c r="V1920" s="77" t="s">
        <v>36</v>
      </c>
      <c r="W1920" s="77" t="s">
        <v>36</v>
      </c>
      <c r="X1920" s="77">
        <v>4</v>
      </c>
      <c r="Y1920" s="78" t="s">
        <v>154</v>
      </c>
      <c r="Z1920" s="72"/>
      <c r="AA1920" s="77" t="s">
        <v>37</v>
      </c>
      <c r="AB1920" s="76" t="s">
        <v>35</v>
      </c>
      <c r="AC1920" s="77" t="s">
        <v>36</v>
      </c>
      <c r="AD1920" s="77" t="s">
        <v>36</v>
      </c>
      <c r="AE1920" s="77" t="s">
        <v>37</v>
      </c>
      <c r="AF1920" s="78" t="s">
        <v>38</v>
      </c>
      <c r="AG1920" s="72"/>
      <c r="AH1920" s="77" t="s">
        <v>69</v>
      </c>
      <c r="AI1920" s="76" t="s">
        <v>52</v>
      </c>
      <c r="AJ1920" s="76" t="s">
        <v>36</v>
      </c>
      <c r="AK1920" t="str">
        <f>_xlfn.CONCAT(PlayerList[[#This Row],[First Name]]," ",PlayerList[[#This Row],[Surname]])</f>
        <v>Keith Madamba</v>
      </c>
      <c r="AM1920" s="71">
        <f>PlayerList[[#This Row],[Code]]*1</f>
        <v>19094</v>
      </c>
      <c r="AN1920" s="71" t="str">
        <f>VLOOKUP(PlayerList[[#This Row],[NZCF ID]],$AP$2:$AQ$3850,2,FALSE)</f>
        <v>M</v>
      </c>
      <c r="AP1920" s="71">
        <v>17646</v>
      </c>
      <c r="AQ1920" s="71" t="s">
        <v>29</v>
      </c>
    </row>
    <row r="1921" spans="13:43" x14ac:dyDescent="0.3">
      <c r="M1921" s="75">
        <v>18062</v>
      </c>
      <c r="N1921" s="72" t="s">
        <v>2308</v>
      </c>
      <c r="O1921" s="72" t="s">
        <v>2309</v>
      </c>
      <c r="P1921" s="73" t="s">
        <v>33</v>
      </c>
      <c r="Q1921" s="74">
        <v>2010</v>
      </c>
      <c r="R1921" s="73" t="s">
        <v>135</v>
      </c>
      <c r="S1921" s="72"/>
      <c r="T1921" s="77" t="s">
        <v>34</v>
      </c>
      <c r="U1921" s="76" t="s">
        <v>35</v>
      </c>
      <c r="V1921" s="77" t="s">
        <v>36</v>
      </c>
      <c r="W1921" s="77" t="s">
        <v>36</v>
      </c>
      <c r="X1921" s="77" t="s">
        <v>37</v>
      </c>
      <c r="Y1921" s="78" t="s">
        <v>38</v>
      </c>
      <c r="Z1921" s="72"/>
      <c r="AA1921" s="77">
        <v>603</v>
      </c>
      <c r="AB1921" s="76" t="s">
        <v>50</v>
      </c>
      <c r="AC1921" s="77" t="s">
        <v>36</v>
      </c>
      <c r="AD1921" s="77" t="s">
        <v>36</v>
      </c>
      <c r="AE1921" s="77">
        <v>14</v>
      </c>
      <c r="AF1921" s="78" t="s">
        <v>68</v>
      </c>
      <c r="AG1921" s="72"/>
      <c r="AH1921" s="77">
        <v>25746820</v>
      </c>
      <c r="AI1921" s="76" t="s">
        <v>40</v>
      </c>
      <c r="AJ1921" s="76" t="s">
        <v>36</v>
      </c>
      <c r="AK1921" t="str">
        <f>_xlfn.CONCAT(PlayerList[[#This Row],[First Name]]," ",PlayerList[[#This Row],[Surname]])</f>
        <v>Jashmitha Maddala</v>
      </c>
      <c r="AM1921" s="71">
        <f>PlayerList[[#This Row],[Code]]*1</f>
        <v>18062</v>
      </c>
      <c r="AN1921" s="71" t="str">
        <f>VLOOKUP(PlayerList[[#This Row],[NZCF ID]],$AP$2:$AQ$3850,2,FALSE)</f>
        <v>F</v>
      </c>
      <c r="AP1921" s="71">
        <v>19094</v>
      </c>
      <c r="AQ1921" s="71" t="s">
        <v>29</v>
      </c>
    </row>
    <row r="1922" spans="13:43" x14ac:dyDescent="0.3">
      <c r="M1922" s="75">
        <v>16726</v>
      </c>
      <c r="N1922" s="72" t="s">
        <v>2310</v>
      </c>
      <c r="O1922" s="72" t="s">
        <v>2311</v>
      </c>
      <c r="P1922" s="73" t="s">
        <v>33</v>
      </c>
      <c r="Q1922" s="74">
        <v>2006</v>
      </c>
      <c r="R1922" s="73" t="s">
        <v>135</v>
      </c>
      <c r="S1922" s="72"/>
      <c r="T1922" s="77" t="s">
        <v>34</v>
      </c>
      <c r="U1922" s="76" t="s">
        <v>35</v>
      </c>
      <c r="V1922" s="77" t="s">
        <v>36</v>
      </c>
      <c r="W1922" s="77" t="s">
        <v>36</v>
      </c>
      <c r="X1922" s="77" t="s">
        <v>37</v>
      </c>
      <c r="Y1922" s="78" t="s">
        <v>38</v>
      </c>
      <c r="Z1922" s="72"/>
      <c r="AA1922" s="77">
        <v>1413</v>
      </c>
      <c r="AB1922" s="76" t="s">
        <v>35</v>
      </c>
      <c r="AC1922" s="77" t="s">
        <v>36</v>
      </c>
      <c r="AD1922" s="77" t="s">
        <v>36</v>
      </c>
      <c r="AE1922" s="77">
        <v>65</v>
      </c>
      <c r="AF1922" s="78" t="s">
        <v>209</v>
      </c>
      <c r="AG1922" s="72"/>
      <c r="AH1922" s="77">
        <v>4311531</v>
      </c>
      <c r="AI1922" s="76" t="s">
        <v>52</v>
      </c>
      <c r="AJ1922" s="76" t="s">
        <v>36</v>
      </c>
      <c r="AK1922" t="str">
        <f>_xlfn.CONCAT(PlayerList[[#This Row],[First Name]]," ",PlayerList[[#This Row],[Surname]])</f>
        <v>Aanand Madhav</v>
      </c>
      <c r="AM1922" s="71">
        <f>PlayerList[[#This Row],[Code]]*1</f>
        <v>16726</v>
      </c>
      <c r="AN1922" s="71" t="str">
        <f>VLOOKUP(PlayerList[[#This Row],[NZCF ID]],$AP$2:$AQ$3850,2,FALSE)</f>
        <v>M</v>
      </c>
      <c r="AP1922" s="71">
        <v>18062</v>
      </c>
      <c r="AQ1922" s="71" t="s">
        <v>45</v>
      </c>
    </row>
    <row r="1923" spans="13:43" x14ac:dyDescent="0.3">
      <c r="M1923" s="75">
        <v>18180</v>
      </c>
      <c r="N1923" s="72" t="s">
        <v>2312</v>
      </c>
      <c r="O1923" s="72" t="s">
        <v>2313</v>
      </c>
      <c r="P1923" s="73" t="s">
        <v>258</v>
      </c>
      <c r="Q1923" s="74">
        <v>2012</v>
      </c>
      <c r="R1923" s="73" t="s">
        <v>135</v>
      </c>
      <c r="S1923" s="72"/>
      <c r="T1923" s="77">
        <v>1075</v>
      </c>
      <c r="U1923" s="76" t="s">
        <v>50</v>
      </c>
      <c r="V1923" s="77" t="s">
        <v>36</v>
      </c>
      <c r="W1923" s="77" t="s">
        <v>36</v>
      </c>
      <c r="X1923" s="77">
        <v>12</v>
      </c>
      <c r="Y1923" s="78" t="s">
        <v>51</v>
      </c>
      <c r="Z1923" s="72"/>
      <c r="AA1923" s="77">
        <v>800</v>
      </c>
      <c r="AB1923" s="76" t="s">
        <v>35</v>
      </c>
      <c r="AC1923" s="77" t="s">
        <v>36</v>
      </c>
      <c r="AD1923" s="77" t="s">
        <v>36</v>
      </c>
      <c r="AE1923" s="77">
        <v>68</v>
      </c>
      <c r="AF1923" s="78" t="s">
        <v>51</v>
      </c>
      <c r="AG1923" s="72"/>
      <c r="AH1923" s="77">
        <v>4316975</v>
      </c>
      <c r="AI1923" s="76" t="s">
        <v>52</v>
      </c>
      <c r="AJ1923" s="76" t="s">
        <v>36</v>
      </c>
      <c r="AK1923" t="str">
        <f>_xlfn.CONCAT(PlayerList[[#This Row],[First Name]]," ",PlayerList[[#This Row],[Surname]])</f>
        <v>Kugan Madhavan</v>
      </c>
      <c r="AM1923" s="71">
        <f>PlayerList[[#This Row],[Code]]*1</f>
        <v>18180</v>
      </c>
      <c r="AN1923" s="71" t="str">
        <f>VLOOKUP(PlayerList[[#This Row],[NZCF ID]],$AP$2:$AQ$3850,2,FALSE)</f>
        <v>M</v>
      </c>
      <c r="AP1923" s="71">
        <v>16726</v>
      </c>
      <c r="AQ1923" s="71" t="s">
        <v>29</v>
      </c>
    </row>
    <row r="1924" spans="13:43" x14ac:dyDescent="0.3">
      <c r="M1924" s="75">
        <v>19179</v>
      </c>
      <c r="N1924" s="72" t="s">
        <v>2314</v>
      </c>
      <c r="O1924" s="72" t="s">
        <v>2315</v>
      </c>
      <c r="P1924" s="73" t="s">
        <v>33</v>
      </c>
      <c r="Q1924" s="74">
        <v>2014</v>
      </c>
      <c r="R1924" s="73" t="s">
        <v>135</v>
      </c>
      <c r="S1924" s="72"/>
      <c r="T1924" s="77" t="s">
        <v>34</v>
      </c>
      <c r="U1924" s="76" t="s">
        <v>35</v>
      </c>
      <c r="V1924" s="77" t="s">
        <v>36</v>
      </c>
      <c r="W1924" s="77" t="s">
        <v>36</v>
      </c>
      <c r="X1924" s="77" t="s">
        <v>37</v>
      </c>
      <c r="Y1924" s="78" t="s">
        <v>38</v>
      </c>
      <c r="Z1924" s="72"/>
      <c r="AA1924" s="77">
        <v>400</v>
      </c>
      <c r="AB1924" s="76" t="s">
        <v>50</v>
      </c>
      <c r="AC1924" s="77" t="s">
        <v>36</v>
      </c>
      <c r="AD1924" s="77" t="s">
        <v>36</v>
      </c>
      <c r="AE1924" s="77">
        <v>6</v>
      </c>
      <c r="AF1924" s="78" t="s">
        <v>154</v>
      </c>
      <c r="AG1924" s="72"/>
      <c r="AH1924" s="77" t="s">
        <v>69</v>
      </c>
      <c r="AI1924" s="76" t="s">
        <v>52</v>
      </c>
      <c r="AJ1924" s="76" t="s">
        <v>36</v>
      </c>
      <c r="AK1924" t="str">
        <f>_xlfn.CONCAT(PlayerList[[#This Row],[First Name]]," ",PlayerList[[#This Row],[Surname]])</f>
        <v>Jaswitha Madhiraju</v>
      </c>
      <c r="AM1924" s="71">
        <f>PlayerList[[#This Row],[Code]]*1</f>
        <v>19179</v>
      </c>
      <c r="AN1924" s="71" t="str">
        <f>VLOOKUP(PlayerList[[#This Row],[NZCF ID]],$AP$2:$AQ$3850,2,FALSE)</f>
        <v>F</v>
      </c>
      <c r="AP1924" s="71">
        <v>18180</v>
      </c>
      <c r="AQ1924" s="71" t="s">
        <v>29</v>
      </c>
    </row>
    <row r="1925" spans="13:43" x14ac:dyDescent="0.3">
      <c r="M1925" s="75">
        <v>20532</v>
      </c>
      <c r="N1925" s="72" t="s">
        <v>2316</v>
      </c>
      <c r="O1925" s="72" t="s">
        <v>2317</v>
      </c>
      <c r="P1925" s="73" t="s">
        <v>33</v>
      </c>
      <c r="Q1925" s="74">
        <v>2013</v>
      </c>
      <c r="R1925" s="73" t="s">
        <v>135</v>
      </c>
      <c r="S1925" s="72"/>
      <c r="T1925" s="77" t="s">
        <v>34</v>
      </c>
      <c r="U1925" s="76" t="s">
        <v>35</v>
      </c>
      <c r="V1925" s="77" t="s">
        <v>36</v>
      </c>
      <c r="W1925" s="77" t="s">
        <v>36</v>
      </c>
      <c r="X1925" s="77" t="s">
        <v>37</v>
      </c>
      <c r="Y1925" s="78" t="s">
        <v>38</v>
      </c>
      <c r="Z1925" s="72"/>
      <c r="AA1925" s="77">
        <v>816</v>
      </c>
      <c r="AB1925" s="76" t="s">
        <v>50</v>
      </c>
      <c r="AC1925" s="77" t="s">
        <v>36</v>
      </c>
      <c r="AD1925" s="77" t="s">
        <v>36</v>
      </c>
      <c r="AE1925" s="77">
        <v>7</v>
      </c>
      <c r="AF1925" s="78" t="s">
        <v>150</v>
      </c>
      <c r="AG1925" s="72"/>
      <c r="AH1925" s="77" t="s">
        <v>69</v>
      </c>
      <c r="AI1925" s="76" t="s">
        <v>52</v>
      </c>
      <c r="AJ1925" s="76" t="s">
        <v>36</v>
      </c>
      <c r="AK1925" t="str">
        <f>_xlfn.CONCAT(PlayerList[[#This Row],[First Name]]," ",PlayerList[[#This Row],[Surname]])</f>
        <v>Melaia Mafi-Manu</v>
      </c>
      <c r="AM1925" s="71">
        <f>PlayerList[[#This Row],[Code]]*1</f>
        <v>20532</v>
      </c>
      <c r="AN1925" s="71" t="str">
        <f>VLOOKUP(PlayerList[[#This Row],[NZCF ID]],$AP$2:$AQ$3850,2,FALSE)</f>
        <v>F</v>
      </c>
      <c r="AP1925" s="71">
        <v>19179</v>
      </c>
      <c r="AQ1925" s="71" t="s">
        <v>45</v>
      </c>
    </row>
    <row r="1926" spans="13:43" x14ac:dyDescent="0.3">
      <c r="M1926" s="75">
        <v>17745</v>
      </c>
      <c r="N1926" s="72" t="s">
        <v>2318</v>
      </c>
      <c r="O1926" s="72" t="s">
        <v>2319</v>
      </c>
      <c r="P1926" s="73" t="s">
        <v>252</v>
      </c>
      <c r="Q1926" s="74">
        <v>2007</v>
      </c>
      <c r="R1926" s="73" t="s">
        <v>135</v>
      </c>
      <c r="S1926" s="72"/>
      <c r="T1926" s="77" t="s">
        <v>34</v>
      </c>
      <c r="U1926" s="76" t="s">
        <v>35</v>
      </c>
      <c r="V1926" s="77" t="s">
        <v>36</v>
      </c>
      <c r="W1926" s="77" t="s">
        <v>36</v>
      </c>
      <c r="X1926" s="77" t="s">
        <v>37</v>
      </c>
      <c r="Y1926" s="78" t="s">
        <v>38</v>
      </c>
      <c r="Z1926" s="72"/>
      <c r="AA1926" s="77">
        <v>757</v>
      </c>
      <c r="AB1926" s="76" t="s">
        <v>50</v>
      </c>
      <c r="AC1926" s="77" t="s">
        <v>36</v>
      </c>
      <c r="AD1926" s="77" t="s">
        <v>36</v>
      </c>
      <c r="AE1926" s="77">
        <v>3</v>
      </c>
      <c r="AF1926" s="78" t="s">
        <v>105</v>
      </c>
      <c r="AG1926" s="72"/>
      <c r="AH1926" s="77" t="s">
        <v>69</v>
      </c>
      <c r="AI1926" s="76" t="s">
        <v>52</v>
      </c>
      <c r="AJ1926" s="76" t="s">
        <v>36</v>
      </c>
      <c r="AK1926" t="str">
        <f>_xlfn.CONCAT(PlayerList[[#This Row],[First Name]]," ",PlayerList[[#This Row],[Surname]])</f>
        <v>Ivan Mel Magracia</v>
      </c>
      <c r="AM1926" s="71">
        <f>PlayerList[[#This Row],[Code]]*1</f>
        <v>17745</v>
      </c>
      <c r="AN1926" s="71" t="str">
        <f>VLOOKUP(PlayerList[[#This Row],[NZCF ID]],$AP$2:$AQ$3850,2,FALSE)</f>
        <v>M</v>
      </c>
      <c r="AP1926" s="71">
        <v>20532</v>
      </c>
      <c r="AQ1926" s="71" t="s">
        <v>45</v>
      </c>
    </row>
    <row r="1927" spans="13:43" x14ac:dyDescent="0.3">
      <c r="M1927" s="75">
        <v>22750</v>
      </c>
      <c r="N1927" s="72" t="s">
        <v>2320</v>
      </c>
      <c r="O1927" s="72" t="s">
        <v>1649</v>
      </c>
      <c r="P1927" s="73" t="s">
        <v>33</v>
      </c>
      <c r="Q1927" s="74" t="s">
        <v>37</v>
      </c>
      <c r="R1927" s="73" t="s">
        <v>35</v>
      </c>
      <c r="S1927" s="72"/>
      <c r="T1927" s="77" t="s">
        <v>34</v>
      </c>
      <c r="U1927" s="76" t="s">
        <v>35</v>
      </c>
      <c r="V1927" s="77" t="s">
        <v>36</v>
      </c>
      <c r="W1927" s="77" t="s">
        <v>36</v>
      </c>
      <c r="X1927" s="77" t="s">
        <v>37</v>
      </c>
      <c r="Y1927" s="78" t="s">
        <v>38</v>
      </c>
      <c r="Z1927" s="72"/>
      <c r="AA1927" s="77">
        <v>400</v>
      </c>
      <c r="AB1927" s="76" t="s">
        <v>50</v>
      </c>
      <c r="AC1927" s="77" t="s">
        <v>36</v>
      </c>
      <c r="AD1927" s="77" t="s">
        <v>36</v>
      </c>
      <c r="AE1927" s="77">
        <v>6</v>
      </c>
      <c r="AF1927" s="78" t="s">
        <v>84</v>
      </c>
      <c r="AG1927" s="72"/>
      <c r="AH1927" s="77" t="s">
        <v>69</v>
      </c>
      <c r="AI1927" s="76" t="s">
        <v>52</v>
      </c>
      <c r="AJ1927" s="76" t="s">
        <v>36</v>
      </c>
      <c r="AK1927" t="str">
        <f>_xlfn.CONCAT(PlayerList[[#This Row],[First Name]]," ",PlayerList[[#This Row],[Surname]])</f>
        <v>Aaron Maguire</v>
      </c>
      <c r="AM1927" s="71">
        <f>PlayerList[[#This Row],[Code]]*1</f>
        <v>22750</v>
      </c>
      <c r="AN1927" s="71" t="str">
        <f>VLOOKUP(PlayerList[[#This Row],[NZCF ID]],$AP$2:$AQ$3850,2,FALSE)</f>
        <v>M</v>
      </c>
      <c r="AP1927" s="71">
        <v>17745</v>
      </c>
      <c r="AQ1927" s="71" t="s">
        <v>29</v>
      </c>
    </row>
    <row r="1928" spans="13:43" x14ac:dyDescent="0.3">
      <c r="M1928" s="75">
        <v>18268</v>
      </c>
      <c r="N1928" s="72" t="s">
        <v>2321</v>
      </c>
      <c r="O1928" s="72" t="s">
        <v>2322</v>
      </c>
      <c r="P1928" s="73" t="s">
        <v>161</v>
      </c>
      <c r="Q1928" s="74">
        <v>1964</v>
      </c>
      <c r="R1928" s="73" t="s">
        <v>124</v>
      </c>
      <c r="S1928" s="72"/>
      <c r="T1928" s="77">
        <v>1397</v>
      </c>
      <c r="U1928" s="76" t="s">
        <v>50</v>
      </c>
      <c r="V1928" s="77" t="s">
        <v>36</v>
      </c>
      <c r="W1928" s="77" t="s">
        <v>36</v>
      </c>
      <c r="X1928" s="77">
        <v>15</v>
      </c>
      <c r="Y1928" s="78" t="s">
        <v>96</v>
      </c>
      <c r="Z1928" s="72"/>
      <c r="AA1928" s="77" t="s">
        <v>37</v>
      </c>
      <c r="AB1928" s="76" t="s">
        <v>35</v>
      </c>
      <c r="AC1928" s="77" t="s">
        <v>36</v>
      </c>
      <c r="AD1928" s="77" t="s">
        <v>36</v>
      </c>
      <c r="AE1928" s="77" t="s">
        <v>37</v>
      </c>
      <c r="AF1928" s="78" t="s">
        <v>38</v>
      </c>
      <c r="AG1928" s="72"/>
      <c r="AH1928" s="77" t="s">
        <v>69</v>
      </c>
      <c r="AI1928" s="76" t="s">
        <v>52</v>
      </c>
      <c r="AJ1928" s="76" t="s">
        <v>36</v>
      </c>
      <c r="AK1928" t="str">
        <f>_xlfn.CONCAT(PlayerList[[#This Row],[First Name]]," ",PlayerList[[#This Row],[Surname]])</f>
        <v>Jalal Mahjor</v>
      </c>
      <c r="AM1928" s="71">
        <f>PlayerList[[#This Row],[Code]]*1</f>
        <v>18268</v>
      </c>
      <c r="AN1928" s="71" t="str">
        <f>VLOOKUP(PlayerList[[#This Row],[NZCF ID]],$AP$2:$AQ$3850,2,FALSE)</f>
        <v>M</v>
      </c>
      <c r="AP1928" s="71">
        <v>22750</v>
      </c>
      <c r="AQ1928" s="71" t="s">
        <v>29</v>
      </c>
    </row>
    <row r="1929" spans="13:43" x14ac:dyDescent="0.3">
      <c r="M1929" s="75">
        <v>21044</v>
      </c>
      <c r="N1929" s="72" t="s">
        <v>2323</v>
      </c>
      <c r="O1929" s="72" t="s">
        <v>2324</v>
      </c>
      <c r="P1929" s="73" t="s">
        <v>33</v>
      </c>
      <c r="Q1929" s="74">
        <v>2017</v>
      </c>
      <c r="R1929" s="73" t="s">
        <v>135</v>
      </c>
      <c r="S1929" s="72"/>
      <c r="T1929" s="77" t="s">
        <v>34</v>
      </c>
      <c r="U1929" s="76" t="s">
        <v>35</v>
      </c>
      <c r="V1929" s="77" t="s">
        <v>36</v>
      </c>
      <c r="W1929" s="77" t="s">
        <v>36</v>
      </c>
      <c r="X1929" s="77" t="s">
        <v>37</v>
      </c>
      <c r="Y1929" s="78" t="s">
        <v>38</v>
      </c>
      <c r="Z1929" s="72"/>
      <c r="AA1929" s="77">
        <v>509</v>
      </c>
      <c r="AB1929" s="76" t="s">
        <v>35</v>
      </c>
      <c r="AC1929" s="77">
        <v>1</v>
      </c>
      <c r="AD1929" s="77">
        <v>6</v>
      </c>
      <c r="AE1929" s="77">
        <v>24</v>
      </c>
      <c r="AF1929" s="78" t="s">
        <v>4167</v>
      </c>
      <c r="AG1929" s="72"/>
      <c r="AH1929" s="77" t="s">
        <v>69</v>
      </c>
      <c r="AI1929" s="76" t="s">
        <v>52</v>
      </c>
      <c r="AJ1929" s="76" t="s">
        <v>36</v>
      </c>
      <c r="AK1929" t="str">
        <f>_xlfn.CONCAT(PlayerList[[#This Row],[First Name]]," ",PlayerList[[#This Row],[Surname]])</f>
        <v>Zitai (Tiger) Mai</v>
      </c>
      <c r="AM1929" s="71">
        <f>PlayerList[[#This Row],[Code]]*1</f>
        <v>21044</v>
      </c>
      <c r="AN1929" s="71" t="str">
        <f>VLOOKUP(PlayerList[[#This Row],[NZCF ID]],$AP$2:$AQ$3850,2,FALSE)</f>
        <v>M</v>
      </c>
      <c r="AP1929" s="71">
        <v>18268</v>
      </c>
      <c r="AQ1929" s="71" t="s">
        <v>29</v>
      </c>
    </row>
    <row r="1930" spans="13:43" x14ac:dyDescent="0.3">
      <c r="M1930" s="75">
        <v>22857</v>
      </c>
      <c r="N1930" s="72" t="s">
        <v>2323</v>
      </c>
      <c r="O1930" s="72" t="s">
        <v>4375</v>
      </c>
      <c r="P1930" s="73" t="s">
        <v>33</v>
      </c>
      <c r="Q1930" s="74">
        <v>2017</v>
      </c>
      <c r="R1930" s="73" t="s">
        <v>135</v>
      </c>
      <c r="S1930" s="72"/>
      <c r="T1930" s="77" t="s">
        <v>34</v>
      </c>
      <c r="U1930" s="76" t="s">
        <v>35</v>
      </c>
      <c r="V1930" s="77" t="s">
        <v>36</v>
      </c>
      <c r="W1930" s="77" t="s">
        <v>36</v>
      </c>
      <c r="X1930" s="77" t="s">
        <v>37</v>
      </c>
      <c r="Y1930" s="78" t="s">
        <v>38</v>
      </c>
      <c r="Z1930" s="72"/>
      <c r="AA1930" s="77">
        <v>402</v>
      </c>
      <c r="AB1930" s="76" t="s">
        <v>50</v>
      </c>
      <c r="AC1930" s="77">
        <v>1</v>
      </c>
      <c r="AD1930" s="77">
        <v>6</v>
      </c>
      <c r="AE1930" s="77">
        <v>12</v>
      </c>
      <c r="AF1930" s="78" t="s">
        <v>4167</v>
      </c>
      <c r="AG1930" s="72"/>
      <c r="AH1930" s="77">
        <v>4332474</v>
      </c>
      <c r="AI1930" s="76" t="s">
        <v>52</v>
      </c>
      <c r="AJ1930" s="76" t="s">
        <v>36</v>
      </c>
      <c r="AK1930" t="str">
        <f>_xlfn.CONCAT(PlayerList[[#This Row],[First Name]]," ",PlayerList[[#This Row],[Surname]])</f>
        <v>Zixian (Alston) Mai</v>
      </c>
      <c r="AM1930" s="71">
        <f>PlayerList[[#This Row],[Code]]*1</f>
        <v>22857</v>
      </c>
      <c r="AN1930" s="71" t="str">
        <f>VLOOKUP(PlayerList[[#This Row],[NZCF ID]],$AP$2:$AQ$3850,2,FALSE)</f>
        <v>M</v>
      </c>
      <c r="AP1930" s="71">
        <v>21044</v>
      </c>
      <c r="AQ1930" s="71" t="s">
        <v>29</v>
      </c>
    </row>
    <row r="1931" spans="13:43" x14ac:dyDescent="0.3">
      <c r="M1931" s="75">
        <v>17409</v>
      </c>
      <c r="N1931" s="72" t="s">
        <v>2325</v>
      </c>
      <c r="O1931" s="72" t="s">
        <v>713</v>
      </c>
      <c r="P1931" s="73" t="s">
        <v>252</v>
      </c>
      <c r="Q1931" s="74">
        <v>1983</v>
      </c>
      <c r="R1931" s="73" t="s">
        <v>35</v>
      </c>
      <c r="S1931" s="72"/>
      <c r="T1931" s="77" t="s">
        <v>34</v>
      </c>
      <c r="U1931" s="76" t="s">
        <v>35</v>
      </c>
      <c r="V1931" s="77" t="s">
        <v>36</v>
      </c>
      <c r="W1931" s="77" t="s">
        <v>36</v>
      </c>
      <c r="X1931" s="77" t="s">
        <v>37</v>
      </c>
      <c r="Y1931" s="78" t="s">
        <v>38</v>
      </c>
      <c r="Z1931" s="72"/>
      <c r="AA1931" s="77">
        <v>1264</v>
      </c>
      <c r="AB1931" s="76" t="s">
        <v>50</v>
      </c>
      <c r="AC1931" s="77" t="s">
        <v>36</v>
      </c>
      <c r="AD1931" s="77" t="s">
        <v>36</v>
      </c>
      <c r="AE1931" s="77">
        <v>6</v>
      </c>
      <c r="AF1931" s="78" t="s">
        <v>173</v>
      </c>
      <c r="AG1931" s="72"/>
      <c r="AH1931" s="77">
        <v>4321561</v>
      </c>
      <c r="AI1931" s="76" t="s">
        <v>52</v>
      </c>
      <c r="AJ1931" s="76" t="s">
        <v>36</v>
      </c>
      <c r="AK1931" t="str">
        <f>_xlfn.CONCAT(PlayerList[[#This Row],[First Name]]," ",PlayerList[[#This Row],[Surname]])</f>
        <v>Simon Maiava</v>
      </c>
      <c r="AM1931" s="71">
        <f>PlayerList[[#This Row],[Code]]*1</f>
        <v>17409</v>
      </c>
      <c r="AN1931" s="71" t="str">
        <f>VLOOKUP(PlayerList[[#This Row],[NZCF ID]],$AP$2:$AQ$3850,2,FALSE)</f>
        <v>M</v>
      </c>
      <c r="AP1931" s="71">
        <v>22857</v>
      </c>
      <c r="AQ1931" s="71" t="s">
        <v>29</v>
      </c>
    </row>
    <row r="1932" spans="13:43" x14ac:dyDescent="0.3">
      <c r="M1932" s="75">
        <v>22855</v>
      </c>
      <c r="N1932" s="72" t="s">
        <v>4376</v>
      </c>
      <c r="O1932" s="72" t="s">
        <v>4377</v>
      </c>
      <c r="P1932" s="73" t="s">
        <v>33</v>
      </c>
      <c r="Q1932" s="74">
        <v>2018</v>
      </c>
      <c r="R1932" s="73" t="s">
        <v>135</v>
      </c>
      <c r="S1932" s="72"/>
      <c r="T1932" s="77" t="s">
        <v>34</v>
      </c>
      <c r="U1932" s="76" t="s">
        <v>35</v>
      </c>
      <c r="V1932" s="77" t="s">
        <v>36</v>
      </c>
      <c r="W1932" s="77" t="s">
        <v>36</v>
      </c>
      <c r="X1932" s="77" t="s">
        <v>37</v>
      </c>
      <c r="Y1932" s="78" t="s">
        <v>38</v>
      </c>
      <c r="Z1932" s="72"/>
      <c r="AA1932" s="77">
        <v>446</v>
      </c>
      <c r="AB1932" s="76" t="s">
        <v>50</v>
      </c>
      <c r="AC1932" s="77" t="s">
        <v>36</v>
      </c>
      <c r="AD1932" s="77" t="s">
        <v>36</v>
      </c>
      <c r="AE1932" s="77">
        <v>6</v>
      </c>
      <c r="AF1932" s="78" t="s">
        <v>84</v>
      </c>
      <c r="AG1932" s="72"/>
      <c r="AH1932" s="77" t="s">
        <v>69</v>
      </c>
      <c r="AI1932" s="76" t="s">
        <v>52</v>
      </c>
      <c r="AJ1932" s="76" t="s">
        <v>36</v>
      </c>
      <c r="AK1932" t="str">
        <f>_xlfn.CONCAT(PlayerList[[#This Row],[First Name]]," ",PlayerList[[#This Row],[Surname]])</f>
        <v>Geetha Sagar Malapati</v>
      </c>
      <c r="AM1932" s="71">
        <f>PlayerList[[#This Row],[Code]]*1</f>
        <v>22855</v>
      </c>
      <c r="AN1932" s="71" t="str">
        <f>VLOOKUP(PlayerList[[#This Row],[NZCF ID]],$AP$2:$AQ$3850,2,FALSE)</f>
        <v>M</v>
      </c>
      <c r="AP1932" s="71">
        <v>17409</v>
      </c>
      <c r="AQ1932" s="71" t="s">
        <v>29</v>
      </c>
    </row>
    <row r="1933" spans="13:43" x14ac:dyDescent="0.3">
      <c r="M1933" s="75">
        <v>17710</v>
      </c>
      <c r="N1933" s="72" t="s">
        <v>890</v>
      </c>
      <c r="O1933" s="72" t="s">
        <v>492</v>
      </c>
      <c r="P1933" s="73" t="s">
        <v>83</v>
      </c>
      <c r="Q1933" s="74">
        <v>2002</v>
      </c>
      <c r="R1933" s="73" t="s">
        <v>35</v>
      </c>
      <c r="S1933" s="72"/>
      <c r="T1933" s="77">
        <v>1700</v>
      </c>
      <c r="U1933" s="76" t="s">
        <v>35</v>
      </c>
      <c r="V1933" s="77" t="s">
        <v>36</v>
      </c>
      <c r="W1933" s="77" t="s">
        <v>36</v>
      </c>
      <c r="X1933" s="77">
        <v>151</v>
      </c>
      <c r="Y1933" s="78" t="s">
        <v>60</v>
      </c>
      <c r="Z1933" s="72"/>
      <c r="AA1933" s="77">
        <v>1605</v>
      </c>
      <c r="AB1933" s="76" t="s">
        <v>35</v>
      </c>
      <c r="AC1933" s="77" t="s">
        <v>36</v>
      </c>
      <c r="AD1933" s="77" t="s">
        <v>36</v>
      </c>
      <c r="AE1933" s="77">
        <v>116</v>
      </c>
      <c r="AF1933" s="78" t="s">
        <v>60</v>
      </c>
      <c r="AG1933" s="72"/>
      <c r="AH1933" s="77">
        <v>4315073</v>
      </c>
      <c r="AI1933" s="76" t="s">
        <v>52</v>
      </c>
      <c r="AJ1933" s="76" t="s">
        <v>36</v>
      </c>
      <c r="AK1933" t="str">
        <f>_xlfn.CONCAT(PlayerList[[#This Row],[First Name]]," ",PlayerList[[#This Row],[Surname]])</f>
        <v>Aidan Malcolm</v>
      </c>
      <c r="AM1933" s="71">
        <f>PlayerList[[#This Row],[Code]]*1</f>
        <v>17710</v>
      </c>
      <c r="AN1933" s="71" t="str">
        <f>VLOOKUP(PlayerList[[#This Row],[NZCF ID]],$AP$2:$AQ$3850,2,FALSE)</f>
        <v>M</v>
      </c>
      <c r="AP1933" s="71">
        <v>22855</v>
      </c>
      <c r="AQ1933" s="71" t="s">
        <v>29</v>
      </c>
    </row>
    <row r="1934" spans="13:43" x14ac:dyDescent="0.3">
      <c r="M1934" s="75">
        <v>17932</v>
      </c>
      <c r="N1934" s="72" t="s">
        <v>890</v>
      </c>
      <c r="O1934" s="72" t="s">
        <v>755</v>
      </c>
      <c r="P1934" s="73" t="s">
        <v>115</v>
      </c>
      <c r="Q1934" s="74">
        <v>2004</v>
      </c>
      <c r="R1934" s="73" t="s">
        <v>35</v>
      </c>
      <c r="S1934" s="72"/>
      <c r="T1934" s="77">
        <v>1692</v>
      </c>
      <c r="U1934" s="76" t="s">
        <v>35</v>
      </c>
      <c r="V1934" s="77" t="s">
        <v>36</v>
      </c>
      <c r="W1934" s="77" t="s">
        <v>36</v>
      </c>
      <c r="X1934" s="77">
        <v>170</v>
      </c>
      <c r="Y1934" s="78" t="s">
        <v>39</v>
      </c>
      <c r="Z1934" s="72"/>
      <c r="AA1934" s="77">
        <v>1807</v>
      </c>
      <c r="AB1934" s="76" t="s">
        <v>35</v>
      </c>
      <c r="AC1934" s="77" t="s">
        <v>36</v>
      </c>
      <c r="AD1934" s="77" t="s">
        <v>36</v>
      </c>
      <c r="AE1934" s="77">
        <v>124</v>
      </c>
      <c r="AF1934" s="78" t="s">
        <v>60</v>
      </c>
      <c r="AG1934" s="72"/>
      <c r="AH1934" s="77">
        <v>4317408</v>
      </c>
      <c r="AI1934" s="76" t="s">
        <v>52</v>
      </c>
      <c r="AJ1934" s="76" t="s">
        <v>36</v>
      </c>
      <c r="AK1934" t="str">
        <f>_xlfn.CONCAT(PlayerList[[#This Row],[First Name]]," ",PlayerList[[#This Row],[Surname]])</f>
        <v>Leo Malcolm</v>
      </c>
      <c r="AM1934" s="71">
        <f>PlayerList[[#This Row],[Code]]*1</f>
        <v>17932</v>
      </c>
      <c r="AN1934" s="71" t="str">
        <f>VLOOKUP(PlayerList[[#This Row],[NZCF ID]],$AP$2:$AQ$3850,2,FALSE)</f>
        <v>M</v>
      </c>
      <c r="AP1934" s="71">
        <v>17710</v>
      </c>
      <c r="AQ1934" s="71" t="s">
        <v>29</v>
      </c>
    </row>
    <row r="1935" spans="13:43" x14ac:dyDescent="0.3">
      <c r="M1935" s="75">
        <v>13025</v>
      </c>
      <c r="N1935" s="72" t="s">
        <v>890</v>
      </c>
      <c r="O1935" s="72" t="s">
        <v>141</v>
      </c>
      <c r="P1935" s="73" t="s">
        <v>74</v>
      </c>
      <c r="Q1935" s="74">
        <v>1979</v>
      </c>
      <c r="R1935" s="73" t="s">
        <v>35</v>
      </c>
      <c r="S1935" s="72"/>
      <c r="T1935" s="77">
        <v>898</v>
      </c>
      <c r="U1935" s="76" t="s">
        <v>35</v>
      </c>
      <c r="V1935" s="77" t="s">
        <v>36</v>
      </c>
      <c r="W1935" s="77" t="s">
        <v>36</v>
      </c>
      <c r="X1935" s="77">
        <v>31</v>
      </c>
      <c r="Y1935" s="78" t="s">
        <v>902</v>
      </c>
      <c r="Z1935" s="72"/>
      <c r="AA1935" s="77" t="s">
        <v>37</v>
      </c>
      <c r="AB1935" s="76" t="s">
        <v>35</v>
      </c>
      <c r="AC1935" s="77" t="s">
        <v>36</v>
      </c>
      <c r="AD1935" s="77" t="s">
        <v>36</v>
      </c>
      <c r="AE1935" s="77" t="s">
        <v>37</v>
      </c>
      <c r="AF1935" s="78" t="s">
        <v>38</v>
      </c>
      <c r="AG1935" s="72"/>
      <c r="AH1935" s="77">
        <v>4312040</v>
      </c>
      <c r="AI1935" s="76" t="s">
        <v>52</v>
      </c>
      <c r="AJ1935" s="76" t="s">
        <v>36</v>
      </c>
      <c r="AK1935" t="str">
        <f>_xlfn.CONCAT(PlayerList[[#This Row],[First Name]]," ",PlayerList[[#This Row],[Surname]])</f>
        <v>Michael Malcolm</v>
      </c>
      <c r="AM1935" s="71">
        <f>PlayerList[[#This Row],[Code]]*1</f>
        <v>13025</v>
      </c>
      <c r="AN1935" s="71" t="str">
        <f>VLOOKUP(PlayerList[[#This Row],[NZCF ID]],$AP$2:$AQ$3850,2,FALSE)</f>
        <v>M</v>
      </c>
      <c r="AP1935" s="71">
        <v>17932</v>
      </c>
      <c r="AQ1935" s="71" t="s">
        <v>29</v>
      </c>
    </row>
    <row r="1936" spans="13:43" x14ac:dyDescent="0.3">
      <c r="M1936" s="75">
        <v>17329</v>
      </c>
      <c r="N1936" s="72" t="s">
        <v>2326</v>
      </c>
      <c r="O1936" s="72" t="s">
        <v>2327</v>
      </c>
      <c r="P1936" s="73" t="s">
        <v>167</v>
      </c>
      <c r="Q1936" s="74">
        <v>1996</v>
      </c>
      <c r="R1936" s="73" t="s">
        <v>35</v>
      </c>
      <c r="S1936" s="72"/>
      <c r="T1936" s="77">
        <v>1427</v>
      </c>
      <c r="U1936" s="76" t="s">
        <v>50</v>
      </c>
      <c r="V1936" s="77">
        <v>1</v>
      </c>
      <c r="W1936" s="77">
        <v>3</v>
      </c>
      <c r="X1936" s="77">
        <v>10</v>
      </c>
      <c r="Y1936" s="78" t="s">
        <v>4167</v>
      </c>
      <c r="Z1936" s="72"/>
      <c r="AA1936" s="77">
        <v>1185</v>
      </c>
      <c r="AB1936" s="76" t="s">
        <v>35</v>
      </c>
      <c r="AC1936" s="77">
        <v>1</v>
      </c>
      <c r="AD1936" s="77">
        <v>6</v>
      </c>
      <c r="AE1936" s="77">
        <v>39</v>
      </c>
      <c r="AF1936" s="78" t="s">
        <v>4167</v>
      </c>
      <c r="AG1936" s="72"/>
      <c r="AH1936" s="77">
        <v>4312643</v>
      </c>
      <c r="AI1936" s="76" t="s">
        <v>52</v>
      </c>
      <c r="AJ1936" s="76" t="s">
        <v>36</v>
      </c>
      <c r="AK1936" t="str">
        <f>_xlfn.CONCAT(PlayerList[[#This Row],[First Name]]," ",PlayerList[[#This Row],[Surname]])</f>
        <v>Raveen Lakmewan Maldeni</v>
      </c>
      <c r="AM1936" s="71">
        <f>PlayerList[[#This Row],[Code]]*1</f>
        <v>17329</v>
      </c>
      <c r="AN1936" s="71" t="str">
        <f>VLOOKUP(PlayerList[[#This Row],[NZCF ID]],$AP$2:$AQ$3850,2,FALSE)</f>
        <v>M</v>
      </c>
      <c r="AP1936" s="71">
        <v>13025</v>
      </c>
      <c r="AQ1936" s="71" t="s">
        <v>29</v>
      </c>
    </row>
    <row r="1937" spans="13:43" x14ac:dyDescent="0.3">
      <c r="M1937" s="75">
        <v>22953</v>
      </c>
      <c r="N1937" s="72" t="s">
        <v>4378</v>
      </c>
      <c r="O1937" s="72" t="s">
        <v>4379</v>
      </c>
      <c r="P1937" s="73" t="s">
        <v>161</v>
      </c>
      <c r="Q1937" s="74">
        <v>2016</v>
      </c>
      <c r="R1937" s="73" t="s">
        <v>135</v>
      </c>
      <c r="S1937" s="72"/>
      <c r="T1937" s="77" t="s">
        <v>34</v>
      </c>
      <c r="U1937" s="76" t="s">
        <v>35</v>
      </c>
      <c r="V1937" s="77" t="s">
        <v>36</v>
      </c>
      <c r="W1937" s="77" t="s">
        <v>36</v>
      </c>
      <c r="X1937" s="77" t="s">
        <v>37</v>
      </c>
      <c r="Y1937" s="78" t="s">
        <v>38</v>
      </c>
      <c r="Z1937" s="72"/>
      <c r="AA1937" s="77">
        <v>653</v>
      </c>
      <c r="AB1937" s="76" t="s">
        <v>50</v>
      </c>
      <c r="AC1937" s="77">
        <v>1</v>
      </c>
      <c r="AD1937" s="77">
        <v>6</v>
      </c>
      <c r="AE1937" s="77">
        <v>6</v>
      </c>
      <c r="AF1937" s="78" t="s">
        <v>4167</v>
      </c>
      <c r="AG1937" s="72"/>
      <c r="AH1937" s="77" t="s">
        <v>69</v>
      </c>
      <c r="AI1937" s="76" t="s">
        <v>52</v>
      </c>
      <c r="AJ1937" s="76" t="s">
        <v>36</v>
      </c>
      <c r="AK1937" t="str">
        <f>_xlfn.CONCAT(PlayerList[[#This Row],[First Name]]," ",PlayerList[[#This Row],[Surname]])</f>
        <v>Ilia Maliasev</v>
      </c>
      <c r="AM1937" s="71">
        <f>PlayerList[[#This Row],[Code]]*1</f>
        <v>22953</v>
      </c>
      <c r="AN1937" s="71" t="str">
        <f>VLOOKUP(PlayerList[[#This Row],[NZCF ID]],$AP$2:$AQ$3850,2,FALSE)</f>
        <v>M</v>
      </c>
      <c r="AP1937" s="71">
        <v>17329</v>
      </c>
      <c r="AQ1937" s="71" t="s">
        <v>29</v>
      </c>
    </row>
    <row r="1938" spans="13:43" x14ac:dyDescent="0.3">
      <c r="M1938" s="75">
        <v>22916</v>
      </c>
      <c r="N1938" s="72" t="s">
        <v>4378</v>
      </c>
      <c r="O1938" s="72" t="s">
        <v>4380</v>
      </c>
      <c r="P1938" s="73" t="s">
        <v>161</v>
      </c>
      <c r="Q1938" s="74">
        <v>2013</v>
      </c>
      <c r="R1938" s="73" t="s">
        <v>135</v>
      </c>
      <c r="S1938" s="72"/>
      <c r="T1938" s="77" t="s">
        <v>34</v>
      </c>
      <c r="U1938" s="76" t="s">
        <v>35</v>
      </c>
      <c r="V1938" s="77" t="s">
        <v>36</v>
      </c>
      <c r="W1938" s="77" t="s">
        <v>36</v>
      </c>
      <c r="X1938" s="77" t="s">
        <v>37</v>
      </c>
      <c r="Y1938" s="78" t="s">
        <v>38</v>
      </c>
      <c r="Z1938" s="72"/>
      <c r="AA1938" s="77">
        <v>852</v>
      </c>
      <c r="AB1938" s="76" t="s">
        <v>50</v>
      </c>
      <c r="AC1938" s="77">
        <v>2</v>
      </c>
      <c r="AD1938" s="77">
        <v>11</v>
      </c>
      <c r="AE1938" s="77">
        <v>11</v>
      </c>
      <c r="AF1938" s="78" t="s">
        <v>4167</v>
      </c>
      <c r="AG1938" s="72"/>
      <c r="AH1938" s="77" t="s">
        <v>69</v>
      </c>
      <c r="AI1938" s="76" t="s">
        <v>52</v>
      </c>
      <c r="AJ1938" s="76" t="s">
        <v>36</v>
      </c>
      <c r="AK1938" t="str">
        <f>_xlfn.CONCAT(PlayerList[[#This Row],[First Name]]," ",PlayerList[[#This Row],[Surname]])</f>
        <v>Kirill Maliasev</v>
      </c>
      <c r="AM1938" s="71">
        <f>PlayerList[[#This Row],[Code]]*1</f>
        <v>22916</v>
      </c>
      <c r="AN1938" s="71" t="str">
        <f>VLOOKUP(PlayerList[[#This Row],[NZCF ID]],$AP$2:$AQ$3850,2,FALSE)</f>
        <v>M</v>
      </c>
      <c r="AP1938" s="71">
        <v>22953</v>
      </c>
      <c r="AQ1938" s="71" t="s">
        <v>29</v>
      </c>
    </row>
    <row r="1939" spans="13:43" x14ac:dyDescent="0.3">
      <c r="M1939" s="75">
        <v>18985</v>
      </c>
      <c r="N1939" s="72" t="s">
        <v>2328</v>
      </c>
      <c r="O1939" s="72" t="s">
        <v>2329</v>
      </c>
      <c r="P1939" s="73" t="s">
        <v>161</v>
      </c>
      <c r="Q1939" s="74">
        <v>2009</v>
      </c>
      <c r="R1939" s="73" t="s">
        <v>135</v>
      </c>
      <c r="S1939" s="72"/>
      <c r="T1939" s="77">
        <v>1057</v>
      </c>
      <c r="U1939" s="76" t="s">
        <v>50</v>
      </c>
      <c r="V1939" s="77" t="s">
        <v>36</v>
      </c>
      <c r="W1939" s="77" t="s">
        <v>36</v>
      </c>
      <c r="X1939" s="77">
        <v>5</v>
      </c>
      <c r="Y1939" s="78" t="s">
        <v>154</v>
      </c>
      <c r="Z1939" s="72"/>
      <c r="AA1939" s="77">
        <v>982</v>
      </c>
      <c r="AB1939" s="76" t="s">
        <v>35</v>
      </c>
      <c r="AC1939" s="77" t="s">
        <v>36</v>
      </c>
      <c r="AD1939" s="77" t="s">
        <v>36</v>
      </c>
      <c r="AE1939" s="77">
        <v>20</v>
      </c>
      <c r="AF1939" s="78" t="s">
        <v>96</v>
      </c>
      <c r="AG1939" s="72"/>
      <c r="AH1939" s="77">
        <v>4322053</v>
      </c>
      <c r="AI1939" s="76" t="s">
        <v>52</v>
      </c>
      <c r="AJ1939" s="76" t="s">
        <v>36</v>
      </c>
      <c r="AK1939" t="str">
        <f>_xlfn.CONCAT(PlayerList[[#This Row],[First Name]]," ",PlayerList[[#This Row],[Surname]])</f>
        <v>Numair Malik</v>
      </c>
      <c r="AM1939" s="71">
        <f>PlayerList[[#This Row],[Code]]*1</f>
        <v>18985</v>
      </c>
      <c r="AN1939" s="71" t="str">
        <f>VLOOKUP(PlayerList[[#This Row],[NZCF ID]],$AP$2:$AQ$3850,2,FALSE)</f>
        <v>M</v>
      </c>
      <c r="AP1939" s="71">
        <v>22916</v>
      </c>
      <c r="AQ1939" s="71" t="s">
        <v>29</v>
      </c>
    </row>
    <row r="1940" spans="13:43" x14ac:dyDescent="0.3">
      <c r="M1940" s="75">
        <v>19092</v>
      </c>
      <c r="N1940" s="72" t="s">
        <v>2330</v>
      </c>
      <c r="O1940" s="72" t="s">
        <v>2235</v>
      </c>
      <c r="P1940" s="73" t="s">
        <v>83</v>
      </c>
      <c r="Q1940" s="74">
        <v>2005</v>
      </c>
      <c r="R1940" s="73" t="s">
        <v>135</v>
      </c>
      <c r="S1940" s="72"/>
      <c r="T1940" s="77">
        <v>1240</v>
      </c>
      <c r="U1940" s="76" t="s">
        <v>50</v>
      </c>
      <c r="V1940" s="77" t="s">
        <v>36</v>
      </c>
      <c r="W1940" s="77" t="s">
        <v>36</v>
      </c>
      <c r="X1940" s="77">
        <v>5</v>
      </c>
      <c r="Y1940" s="78" t="s">
        <v>154</v>
      </c>
      <c r="Z1940" s="72"/>
      <c r="AA1940" s="77" t="s">
        <v>37</v>
      </c>
      <c r="AB1940" s="76" t="s">
        <v>35</v>
      </c>
      <c r="AC1940" s="77" t="s">
        <v>36</v>
      </c>
      <c r="AD1940" s="77" t="s">
        <v>36</v>
      </c>
      <c r="AE1940" s="77" t="s">
        <v>37</v>
      </c>
      <c r="AF1940" s="78" t="s">
        <v>38</v>
      </c>
      <c r="AG1940" s="72"/>
      <c r="AH1940" s="77" t="s">
        <v>69</v>
      </c>
      <c r="AI1940" s="76" t="s">
        <v>52</v>
      </c>
      <c r="AJ1940" s="76" t="s">
        <v>36</v>
      </c>
      <c r="AK1940" t="str">
        <f>_xlfn.CONCAT(PlayerList[[#This Row],[First Name]]," ",PlayerList[[#This Row],[Surname]])</f>
        <v>Ari Maling</v>
      </c>
      <c r="AM1940" s="71">
        <f>PlayerList[[#This Row],[Code]]*1</f>
        <v>19092</v>
      </c>
      <c r="AN1940" s="71" t="str">
        <f>VLOOKUP(PlayerList[[#This Row],[NZCF ID]],$AP$2:$AQ$3850,2,FALSE)</f>
        <v>M</v>
      </c>
      <c r="AP1940" s="71">
        <v>18985</v>
      </c>
      <c r="AQ1940" s="71" t="s">
        <v>29</v>
      </c>
    </row>
    <row r="1941" spans="13:43" x14ac:dyDescent="0.3">
      <c r="M1941" s="75">
        <v>14926</v>
      </c>
      <c r="N1941" s="72" t="s">
        <v>2331</v>
      </c>
      <c r="O1941" s="72" t="s">
        <v>2332</v>
      </c>
      <c r="P1941" s="73" t="s">
        <v>33</v>
      </c>
      <c r="Q1941" s="74">
        <v>1981</v>
      </c>
      <c r="R1941" s="73" t="s">
        <v>35</v>
      </c>
      <c r="S1941" s="72"/>
      <c r="T1941" s="77" t="s">
        <v>34</v>
      </c>
      <c r="U1941" s="76" t="s">
        <v>35</v>
      </c>
      <c r="V1941" s="77" t="s">
        <v>36</v>
      </c>
      <c r="W1941" s="77" t="s">
        <v>36</v>
      </c>
      <c r="X1941" s="77" t="s">
        <v>37</v>
      </c>
      <c r="Y1941" s="78" t="s">
        <v>38</v>
      </c>
      <c r="Z1941" s="72"/>
      <c r="AA1941" s="77">
        <v>1272</v>
      </c>
      <c r="AB1941" s="76" t="s">
        <v>50</v>
      </c>
      <c r="AC1941" s="77" t="s">
        <v>36</v>
      </c>
      <c r="AD1941" s="77" t="s">
        <v>36</v>
      </c>
      <c r="AE1941" s="77">
        <v>19</v>
      </c>
      <c r="AF1941" s="78" t="s">
        <v>68</v>
      </c>
      <c r="AG1941" s="72"/>
      <c r="AH1941" s="77">
        <v>4305728</v>
      </c>
      <c r="AI1941" s="76" t="s">
        <v>52</v>
      </c>
      <c r="AJ1941" s="76" t="s">
        <v>36</v>
      </c>
      <c r="AK1941" t="str">
        <f>_xlfn.CONCAT(PlayerList[[#This Row],[First Name]]," ",PlayerList[[#This Row],[Surname]])</f>
        <v>Santosh Mallappa</v>
      </c>
      <c r="AM1941" s="71">
        <f>PlayerList[[#This Row],[Code]]*1</f>
        <v>14926</v>
      </c>
      <c r="AN1941" s="71" t="str">
        <f>VLOOKUP(PlayerList[[#This Row],[NZCF ID]],$AP$2:$AQ$3850,2,FALSE)</f>
        <v>M</v>
      </c>
      <c r="AP1941" s="71">
        <v>19092</v>
      </c>
      <c r="AQ1941" s="71" t="s">
        <v>29</v>
      </c>
    </row>
    <row r="1942" spans="13:43" x14ac:dyDescent="0.3">
      <c r="M1942" s="75">
        <v>15854</v>
      </c>
      <c r="N1942" s="72" t="s">
        <v>4381</v>
      </c>
      <c r="O1942" s="72" t="s">
        <v>4382</v>
      </c>
      <c r="P1942" s="73" t="s">
        <v>33</v>
      </c>
      <c r="Q1942" s="74">
        <v>2006</v>
      </c>
      <c r="R1942" s="73" t="s">
        <v>135</v>
      </c>
      <c r="S1942" s="72"/>
      <c r="T1942" s="77">
        <v>1411</v>
      </c>
      <c r="U1942" s="76" t="s">
        <v>35</v>
      </c>
      <c r="V1942" s="77" t="s">
        <v>36</v>
      </c>
      <c r="W1942" s="77" t="s">
        <v>36</v>
      </c>
      <c r="X1942" s="77">
        <v>23</v>
      </c>
      <c r="Y1942" s="78" t="s">
        <v>583</v>
      </c>
      <c r="Z1942" s="72"/>
      <c r="AA1942" s="77" t="s">
        <v>37</v>
      </c>
      <c r="AB1942" s="76" t="s">
        <v>35</v>
      </c>
      <c r="AC1942" s="77" t="s">
        <v>36</v>
      </c>
      <c r="AD1942" s="77" t="s">
        <v>36</v>
      </c>
      <c r="AE1942" s="77" t="s">
        <v>37</v>
      </c>
      <c r="AF1942" s="78" t="s">
        <v>38</v>
      </c>
      <c r="AG1942" s="72"/>
      <c r="AH1942" s="77">
        <v>35081136</v>
      </c>
      <c r="AI1942" s="76" t="s">
        <v>52</v>
      </c>
      <c r="AJ1942" s="76" t="s">
        <v>36</v>
      </c>
      <c r="AK1942" t="str">
        <f>_xlfn.CONCAT(PlayerList[[#This Row],[First Name]]," ",PlayerList[[#This Row],[Surname]])</f>
        <v>Raivath Mallela</v>
      </c>
      <c r="AM1942" s="71">
        <f>PlayerList[[#This Row],[Code]]*1</f>
        <v>15854</v>
      </c>
      <c r="AN1942" s="71" t="str">
        <f>VLOOKUP(PlayerList[[#This Row],[NZCF ID]],$AP$2:$AQ$3850,2,FALSE)</f>
        <v>M</v>
      </c>
      <c r="AP1942" s="71">
        <v>14926</v>
      </c>
      <c r="AQ1942" s="71" t="s">
        <v>29</v>
      </c>
    </row>
    <row r="1943" spans="13:43" x14ac:dyDescent="0.3">
      <c r="M1943" s="75">
        <v>18953</v>
      </c>
      <c r="N1943" s="72" t="s">
        <v>2333</v>
      </c>
      <c r="O1943" s="72" t="s">
        <v>365</v>
      </c>
      <c r="P1943" s="73" t="s">
        <v>161</v>
      </c>
      <c r="Q1943" s="74">
        <v>1999</v>
      </c>
      <c r="R1943" s="73" t="s">
        <v>35</v>
      </c>
      <c r="S1943" s="72"/>
      <c r="T1943" s="77">
        <v>1239</v>
      </c>
      <c r="U1943" s="76" t="s">
        <v>50</v>
      </c>
      <c r="V1943" s="77" t="s">
        <v>36</v>
      </c>
      <c r="W1943" s="77" t="s">
        <v>36</v>
      </c>
      <c r="X1943" s="77">
        <v>13</v>
      </c>
      <c r="Y1943" s="78" t="s">
        <v>154</v>
      </c>
      <c r="Z1943" s="72"/>
      <c r="AA1943" s="77" t="s">
        <v>37</v>
      </c>
      <c r="AB1943" s="76" t="s">
        <v>35</v>
      </c>
      <c r="AC1943" s="77" t="s">
        <v>36</v>
      </c>
      <c r="AD1943" s="77" t="s">
        <v>36</v>
      </c>
      <c r="AE1943" s="77" t="s">
        <v>37</v>
      </c>
      <c r="AF1943" s="78" t="s">
        <v>38</v>
      </c>
      <c r="AG1943" s="72"/>
      <c r="AH1943" s="77" t="s">
        <v>69</v>
      </c>
      <c r="AI1943" s="76" t="s">
        <v>52</v>
      </c>
      <c r="AJ1943" s="76" t="s">
        <v>36</v>
      </c>
      <c r="AK1943" t="str">
        <f>_xlfn.CONCAT(PlayerList[[#This Row],[First Name]]," ",PlayerList[[#This Row],[Surname]])</f>
        <v>Jack Mallinson</v>
      </c>
      <c r="AM1943" s="71">
        <f>PlayerList[[#This Row],[Code]]*1</f>
        <v>18953</v>
      </c>
      <c r="AN1943" s="71" t="str">
        <f>VLOOKUP(PlayerList[[#This Row],[NZCF ID]],$AP$2:$AQ$3850,2,FALSE)</f>
        <v>M</v>
      </c>
      <c r="AP1943" s="71">
        <v>15854</v>
      </c>
      <c r="AQ1943" s="71" t="s">
        <v>29</v>
      </c>
    </row>
    <row r="1944" spans="13:43" x14ac:dyDescent="0.3">
      <c r="M1944" s="75">
        <v>15769</v>
      </c>
      <c r="N1944" s="72" t="s">
        <v>2334</v>
      </c>
      <c r="O1944" s="72" t="s">
        <v>2335</v>
      </c>
      <c r="P1944" s="73" t="s">
        <v>716</v>
      </c>
      <c r="Q1944" s="74">
        <v>2006</v>
      </c>
      <c r="R1944" s="73" t="s">
        <v>135</v>
      </c>
      <c r="S1944" s="72"/>
      <c r="T1944" s="77">
        <v>986</v>
      </c>
      <c r="U1944" s="76" t="s">
        <v>35</v>
      </c>
      <c r="V1944" s="77" t="s">
        <v>36</v>
      </c>
      <c r="W1944" s="77" t="s">
        <v>36</v>
      </c>
      <c r="X1944" s="77">
        <v>47</v>
      </c>
      <c r="Y1944" s="78" t="s">
        <v>232</v>
      </c>
      <c r="Z1944" s="72"/>
      <c r="AA1944" s="77">
        <v>1165</v>
      </c>
      <c r="AB1944" s="76" t="s">
        <v>35</v>
      </c>
      <c r="AC1944" s="77" t="s">
        <v>36</v>
      </c>
      <c r="AD1944" s="77" t="s">
        <v>36</v>
      </c>
      <c r="AE1944" s="77">
        <v>69</v>
      </c>
      <c r="AF1944" s="78" t="s">
        <v>530</v>
      </c>
      <c r="AG1944" s="72"/>
      <c r="AH1944" s="77">
        <v>4306147</v>
      </c>
      <c r="AI1944" s="76" t="s">
        <v>52</v>
      </c>
      <c r="AJ1944" s="76" t="s">
        <v>36</v>
      </c>
      <c r="AK1944" t="str">
        <f>_xlfn.CONCAT(PlayerList[[#This Row],[First Name]]," ",PlayerList[[#This Row],[Surname]])</f>
        <v>Isabella Malton</v>
      </c>
      <c r="AM1944" s="71">
        <f>PlayerList[[#This Row],[Code]]*1</f>
        <v>15769</v>
      </c>
      <c r="AN1944" s="71" t="str">
        <f>VLOOKUP(PlayerList[[#This Row],[NZCF ID]],$AP$2:$AQ$3850,2,FALSE)</f>
        <v>F</v>
      </c>
      <c r="AP1944" s="71">
        <v>18953</v>
      </c>
      <c r="AQ1944" s="71" t="s">
        <v>29</v>
      </c>
    </row>
    <row r="1945" spans="13:43" x14ac:dyDescent="0.3">
      <c r="M1945" s="75">
        <v>17562</v>
      </c>
      <c r="N1945" s="72" t="s">
        <v>2334</v>
      </c>
      <c r="O1945" s="72" t="s">
        <v>345</v>
      </c>
      <c r="P1945" s="73" t="s">
        <v>33</v>
      </c>
      <c r="Q1945" s="74">
        <v>1980</v>
      </c>
      <c r="R1945" s="73" t="s">
        <v>35</v>
      </c>
      <c r="S1945" s="72"/>
      <c r="T1945" s="77">
        <v>1458</v>
      </c>
      <c r="U1945" s="76" t="s">
        <v>50</v>
      </c>
      <c r="V1945" s="77" t="s">
        <v>36</v>
      </c>
      <c r="W1945" s="77" t="s">
        <v>36</v>
      </c>
      <c r="X1945" s="77">
        <v>7</v>
      </c>
      <c r="Y1945" s="78" t="s">
        <v>232</v>
      </c>
      <c r="Z1945" s="72"/>
      <c r="AA1945" s="77" t="s">
        <v>37</v>
      </c>
      <c r="AB1945" s="76" t="s">
        <v>35</v>
      </c>
      <c r="AC1945" s="77" t="s">
        <v>36</v>
      </c>
      <c r="AD1945" s="77" t="s">
        <v>36</v>
      </c>
      <c r="AE1945" s="77" t="s">
        <v>37</v>
      </c>
      <c r="AF1945" s="78" t="s">
        <v>38</v>
      </c>
      <c r="AG1945" s="72"/>
      <c r="AH1945" s="77" t="s">
        <v>69</v>
      </c>
      <c r="AI1945" s="76" t="s">
        <v>52</v>
      </c>
      <c r="AJ1945" s="76" t="s">
        <v>36</v>
      </c>
      <c r="AK1945" t="str">
        <f>_xlfn.CONCAT(PlayerList[[#This Row],[First Name]]," ",PlayerList[[#This Row],[Surname]])</f>
        <v>Richard Malton</v>
      </c>
      <c r="AM1945" s="71">
        <f>PlayerList[[#This Row],[Code]]*1</f>
        <v>17562</v>
      </c>
      <c r="AN1945" s="71" t="str">
        <f>VLOOKUP(PlayerList[[#This Row],[NZCF ID]],$AP$2:$AQ$3850,2,FALSE)</f>
        <v>M</v>
      </c>
      <c r="AP1945" s="71">
        <v>15769</v>
      </c>
      <c r="AQ1945" s="71" t="s">
        <v>45</v>
      </c>
    </row>
    <row r="1946" spans="13:43" x14ac:dyDescent="0.3">
      <c r="M1946" s="75">
        <v>16868</v>
      </c>
      <c r="N1946" s="72" t="s">
        <v>2336</v>
      </c>
      <c r="O1946" s="72" t="s">
        <v>2337</v>
      </c>
      <c r="P1946" s="73" t="s">
        <v>716</v>
      </c>
      <c r="Q1946" s="74">
        <v>2009</v>
      </c>
      <c r="R1946" s="73" t="s">
        <v>135</v>
      </c>
      <c r="S1946" s="72"/>
      <c r="T1946" s="77">
        <v>841</v>
      </c>
      <c r="U1946" s="76" t="s">
        <v>50</v>
      </c>
      <c r="V1946" s="77" t="s">
        <v>36</v>
      </c>
      <c r="W1946" s="77" t="s">
        <v>36</v>
      </c>
      <c r="X1946" s="77">
        <v>7</v>
      </c>
      <c r="Y1946" s="78" t="s">
        <v>232</v>
      </c>
      <c r="Z1946" s="72"/>
      <c r="AA1946" s="77" t="s">
        <v>37</v>
      </c>
      <c r="AB1946" s="76" t="s">
        <v>35</v>
      </c>
      <c r="AC1946" s="77" t="s">
        <v>36</v>
      </c>
      <c r="AD1946" s="77" t="s">
        <v>36</v>
      </c>
      <c r="AE1946" s="77" t="s">
        <v>37</v>
      </c>
      <c r="AF1946" s="78" t="s">
        <v>38</v>
      </c>
      <c r="AG1946" s="72"/>
      <c r="AH1946" s="77">
        <v>4310403</v>
      </c>
      <c r="AI1946" s="76" t="s">
        <v>52</v>
      </c>
      <c r="AJ1946" s="76" t="s">
        <v>36</v>
      </c>
      <c r="AK1946" t="str">
        <f>_xlfn.CONCAT(PlayerList[[#This Row],[First Name]]," ",PlayerList[[#This Row],[Surname]])</f>
        <v>Sophyra Malton-Lardelli</v>
      </c>
      <c r="AM1946" s="71">
        <f>PlayerList[[#This Row],[Code]]*1</f>
        <v>16868</v>
      </c>
      <c r="AN1946" s="71" t="str">
        <f>VLOOKUP(PlayerList[[#This Row],[NZCF ID]],$AP$2:$AQ$3850,2,FALSE)</f>
        <v>F</v>
      </c>
      <c r="AP1946" s="71">
        <v>17562</v>
      </c>
      <c r="AQ1946" s="71" t="s">
        <v>29</v>
      </c>
    </row>
    <row r="1947" spans="13:43" x14ac:dyDescent="0.3">
      <c r="M1947" s="75">
        <v>20191</v>
      </c>
      <c r="N1947" s="72" t="s">
        <v>2338</v>
      </c>
      <c r="O1947" s="72" t="s">
        <v>2339</v>
      </c>
      <c r="P1947" s="73" t="s">
        <v>252</v>
      </c>
      <c r="Q1947" s="74">
        <v>1990</v>
      </c>
      <c r="R1947" s="73" t="s">
        <v>35</v>
      </c>
      <c r="S1947" s="72"/>
      <c r="T1947" s="77">
        <v>984</v>
      </c>
      <c r="U1947" s="76" t="s">
        <v>50</v>
      </c>
      <c r="V1947" s="77">
        <v>1</v>
      </c>
      <c r="W1947" s="77">
        <v>1</v>
      </c>
      <c r="X1947" s="77">
        <v>6</v>
      </c>
      <c r="Y1947" s="78" t="s">
        <v>4167</v>
      </c>
      <c r="Z1947" s="72"/>
      <c r="AA1947" s="77">
        <v>534</v>
      </c>
      <c r="AB1947" s="76" t="s">
        <v>50</v>
      </c>
      <c r="AC1947" s="77" t="s">
        <v>36</v>
      </c>
      <c r="AD1947" s="77" t="s">
        <v>36</v>
      </c>
      <c r="AE1947" s="77">
        <v>5</v>
      </c>
      <c r="AF1947" s="78" t="s">
        <v>150</v>
      </c>
      <c r="AG1947" s="72"/>
      <c r="AH1947" s="77" t="s">
        <v>69</v>
      </c>
      <c r="AI1947" s="76" t="s">
        <v>52</v>
      </c>
      <c r="AJ1947" s="76" t="s">
        <v>36</v>
      </c>
      <c r="AK1947" t="str">
        <f>_xlfn.CONCAT(PlayerList[[#This Row],[First Name]]," ",PlayerList[[#This Row],[Surname]])</f>
        <v>Blessed Mambo</v>
      </c>
      <c r="AM1947" s="71">
        <f>PlayerList[[#This Row],[Code]]*1</f>
        <v>20191</v>
      </c>
      <c r="AN1947" s="71" t="str">
        <f>VLOOKUP(PlayerList[[#This Row],[NZCF ID]],$AP$2:$AQ$3850,2,FALSE)</f>
        <v>M</v>
      </c>
      <c r="AP1947" s="71">
        <v>16868</v>
      </c>
      <c r="AQ1947" s="71" t="s">
        <v>45</v>
      </c>
    </row>
    <row r="1948" spans="13:43" x14ac:dyDescent="0.3">
      <c r="M1948" s="75">
        <v>19156</v>
      </c>
      <c r="N1948" s="72" t="s">
        <v>2340</v>
      </c>
      <c r="O1948" s="72" t="s">
        <v>2341</v>
      </c>
      <c r="P1948" s="73" t="s">
        <v>190</v>
      </c>
      <c r="Q1948" s="74">
        <v>2010</v>
      </c>
      <c r="R1948" s="73" t="s">
        <v>135</v>
      </c>
      <c r="S1948" s="72"/>
      <c r="T1948" s="77">
        <v>996</v>
      </c>
      <c r="U1948" s="76" t="s">
        <v>50</v>
      </c>
      <c r="V1948" s="77" t="s">
        <v>36</v>
      </c>
      <c r="W1948" s="77" t="s">
        <v>36</v>
      </c>
      <c r="X1948" s="77">
        <v>5</v>
      </c>
      <c r="Y1948" s="78" t="s">
        <v>154</v>
      </c>
      <c r="Z1948" s="72"/>
      <c r="AA1948" s="77" t="s">
        <v>37</v>
      </c>
      <c r="AB1948" s="76" t="s">
        <v>35</v>
      </c>
      <c r="AC1948" s="77" t="s">
        <v>36</v>
      </c>
      <c r="AD1948" s="77" t="s">
        <v>36</v>
      </c>
      <c r="AE1948" s="77" t="s">
        <v>37</v>
      </c>
      <c r="AF1948" s="78" t="s">
        <v>38</v>
      </c>
      <c r="AG1948" s="72"/>
      <c r="AH1948" s="77" t="s">
        <v>69</v>
      </c>
      <c r="AI1948" s="76" t="s">
        <v>52</v>
      </c>
      <c r="AJ1948" s="76" t="s">
        <v>36</v>
      </c>
      <c r="AK1948" t="str">
        <f>_xlfn.CONCAT(PlayerList[[#This Row],[First Name]]," ",PlayerList[[#This Row],[Surname]])</f>
        <v>Ranuga Manathunge</v>
      </c>
      <c r="AM1948" s="71">
        <f>PlayerList[[#This Row],[Code]]*1</f>
        <v>19156</v>
      </c>
      <c r="AN1948" s="71" t="str">
        <f>VLOOKUP(PlayerList[[#This Row],[NZCF ID]],$AP$2:$AQ$3850,2,FALSE)</f>
        <v>M</v>
      </c>
      <c r="AP1948" s="71">
        <v>20191</v>
      </c>
      <c r="AQ1948" s="71" t="s">
        <v>29</v>
      </c>
    </row>
    <row r="1949" spans="13:43" x14ac:dyDescent="0.3">
      <c r="M1949" s="75">
        <v>19451</v>
      </c>
      <c r="N1949" s="72" t="s">
        <v>2342</v>
      </c>
      <c r="O1949" s="72" t="s">
        <v>2343</v>
      </c>
      <c r="P1949" s="73" t="s">
        <v>33</v>
      </c>
      <c r="Q1949" s="74">
        <v>1995</v>
      </c>
      <c r="R1949" s="73" t="s">
        <v>35</v>
      </c>
      <c r="S1949" s="72"/>
      <c r="T1949" s="77" t="s">
        <v>34</v>
      </c>
      <c r="U1949" s="76" t="s">
        <v>35</v>
      </c>
      <c r="V1949" s="77" t="s">
        <v>36</v>
      </c>
      <c r="W1949" s="77" t="s">
        <v>36</v>
      </c>
      <c r="X1949" s="77" t="s">
        <v>37</v>
      </c>
      <c r="Y1949" s="78" t="s">
        <v>38</v>
      </c>
      <c r="Z1949" s="72"/>
      <c r="AA1949" s="77">
        <v>881</v>
      </c>
      <c r="AB1949" s="76" t="s">
        <v>35</v>
      </c>
      <c r="AC1949" s="77" t="s">
        <v>36</v>
      </c>
      <c r="AD1949" s="77" t="s">
        <v>36</v>
      </c>
      <c r="AE1949" s="77">
        <v>30</v>
      </c>
      <c r="AF1949" s="78" t="s">
        <v>61</v>
      </c>
      <c r="AG1949" s="72"/>
      <c r="AH1949" s="77">
        <v>4323939</v>
      </c>
      <c r="AI1949" s="76" t="s">
        <v>52</v>
      </c>
      <c r="AJ1949" s="76" t="s">
        <v>36</v>
      </c>
      <c r="AK1949" t="str">
        <f>_xlfn.CONCAT(PlayerList[[#This Row],[First Name]]," ",PlayerList[[#This Row],[Surname]])</f>
        <v>Himanshu Mandawaria</v>
      </c>
      <c r="AM1949" s="71">
        <f>PlayerList[[#This Row],[Code]]*1</f>
        <v>19451</v>
      </c>
      <c r="AN1949" s="71" t="str">
        <f>VLOOKUP(PlayerList[[#This Row],[NZCF ID]],$AP$2:$AQ$3850,2,FALSE)</f>
        <v>M</v>
      </c>
      <c r="AP1949" s="71">
        <v>19156</v>
      </c>
      <c r="AQ1949" s="71" t="s">
        <v>29</v>
      </c>
    </row>
    <row r="1950" spans="13:43" x14ac:dyDescent="0.3">
      <c r="M1950" s="75">
        <v>20112</v>
      </c>
      <c r="N1950" s="72" t="s">
        <v>2344</v>
      </c>
      <c r="O1950" s="72" t="s">
        <v>2345</v>
      </c>
      <c r="P1950" s="73" t="s">
        <v>33</v>
      </c>
      <c r="Q1950" s="74">
        <v>2015</v>
      </c>
      <c r="R1950" s="73" t="s">
        <v>135</v>
      </c>
      <c r="S1950" s="72"/>
      <c r="T1950" s="77">
        <v>481</v>
      </c>
      <c r="U1950" s="76" t="s">
        <v>50</v>
      </c>
      <c r="V1950" s="77" t="s">
        <v>36</v>
      </c>
      <c r="W1950" s="77" t="s">
        <v>36</v>
      </c>
      <c r="X1950" s="77">
        <v>11</v>
      </c>
      <c r="Y1950" s="78" t="s">
        <v>60</v>
      </c>
      <c r="Z1950" s="72"/>
      <c r="AA1950" s="77" t="s">
        <v>37</v>
      </c>
      <c r="AB1950" s="76" t="s">
        <v>35</v>
      </c>
      <c r="AC1950" s="77" t="s">
        <v>36</v>
      </c>
      <c r="AD1950" s="77" t="s">
        <v>36</v>
      </c>
      <c r="AE1950" s="77" t="s">
        <v>37</v>
      </c>
      <c r="AF1950" s="78" t="s">
        <v>38</v>
      </c>
      <c r="AG1950" s="72"/>
      <c r="AH1950" s="77" t="s">
        <v>69</v>
      </c>
      <c r="AI1950" s="76" t="s">
        <v>52</v>
      </c>
      <c r="AJ1950" s="76" t="s">
        <v>36</v>
      </c>
      <c r="AK1950" t="str">
        <f>_xlfn.CONCAT(PlayerList[[#This Row],[First Name]]," ",PlayerList[[#This Row],[Surname]])</f>
        <v>Sushen Janaki Mangaldeep</v>
      </c>
      <c r="AM1950" s="71">
        <f>PlayerList[[#This Row],[Code]]*1</f>
        <v>20112</v>
      </c>
      <c r="AN1950" s="71" t="str">
        <f>VLOOKUP(PlayerList[[#This Row],[NZCF ID]],$AP$2:$AQ$3850,2,FALSE)</f>
        <v>M</v>
      </c>
      <c r="AP1950" s="71">
        <v>19451</v>
      </c>
      <c r="AQ1950" s="71" t="s">
        <v>29</v>
      </c>
    </row>
    <row r="1951" spans="13:43" x14ac:dyDescent="0.3">
      <c r="M1951" s="75">
        <v>17240</v>
      </c>
      <c r="N1951" s="72" t="s">
        <v>2346</v>
      </c>
      <c r="O1951" s="72" t="s">
        <v>175</v>
      </c>
      <c r="P1951" s="73" t="s">
        <v>83</v>
      </c>
      <c r="Q1951" s="74">
        <v>2011</v>
      </c>
      <c r="R1951" s="73" t="s">
        <v>135</v>
      </c>
      <c r="S1951" s="72"/>
      <c r="T1951" s="77">
        <v>1231</v>
      </c>
      <c r="U1951" s="76" t="s">
        <v>35</v>
      </c>
      <c r="V1951" s="77" t="s">
        <v>36</v>
      </c>
      <c r="W1951" s="77" t="s">
        <v>36</v>
      </c>
      <c r="X1951" s="77">
        <v>25</v>
      </c>
      <c r="Y1951" s="78" t="s">
        <v>154</v>
      </c>
      <c r="Z1951" s="72"/>
      <c r="AA1951" s="77">
        <v>1398</v>
      </c>
      <c r="AB1951" s="76" t="s">
        <v>35</v>
      </c>
      <c r="AC1951" s="77">
        <v>1</v>
      </c>
      <c r="AD1951" s="77">
        <v>6</v>
      </c>
      <c r="AE1951" s="77">
        <v>32</v>
      </c>
      <c r="AF1951" s="78" t="s">
        <v>4167</v>
      </c>
      <c r="AG1951" s="72"/>
      <c r="AH1951" s="77">
        <v>4333071</v>
      </c>
      <c r="AI1951" s="76" t="s">
        <v>52</v>
      </c>
      <c r="AJ1951" s="76" t="s">
        <v>36</v>
      </c>
      <c r="AK1951" t="str">
        <f>_xlfn.CONCAT(PlayerList[[#This Row],[First Name]]," ",PlayerList[[#This Row],[Surname]])</f>
        <v>Muhammad Mangera</v>
      </c>
      <c r="AM1951" s="71">
        <f>PlayerList[[#This Row],[Code]]*1</f>
        <v>17240</v>
      </c>
      <c r="AN1951" s="71" t="str">
        <f>VLOOKUP(PlayerList[[#This Row],[NZCF ID]],$AP$2:$AQ$3850,2,FALSE)</f>
        <v>M</v>
      </c>
      <c r="AP1951" s="71">
        <v>20112</v>
      </c>
      <c r="AQ1951" s="71" t="s">
        <v>29</v>
      </c>
    </row>
    <row r="1952" spans="13:43" x14ac:dyDescent="0.3">
      <c r="M1952" s="75">
        <v>15266</v>
      </c>
      <c r="N1952" s="72" t="s">
        <v>2347</v>
      </c>
      <c r="O1952" s="72" t="s">
        <v>2348</v>
      </c>
      <c r="P1952" s="73" t="s">
        <v>167</v>
      </c>
      <c r="Q1952" s="74">
        <v>1956</v>
      </c>
      <c r="R1952" s="73" t="s">
        <v>119</v>
      </c>
      <c r="S1952" s="72"/>
      <c r="T1952" s="77">
        <v>1113</v>
      </c>
      <c r="U1952" s="76" t="s">
        <v>35</v>
      </c>
      <c r="V1952" s="77" t="s">
        <v>36</v>
      </c>
      <c r="W1952" s="77" t="s">
        <v>36</v>
      </c>
      <c r="X1952" s="77">
        <v>52</v>
      </c>
      <c r="Y1952" s="78" t="s">
        <v>75</v>
      </c>
      <c r="Z1952" s="72"/>
      <c r="AA1952" s="77">
        <v>1191</v>
      </c>
      <c r="AB1952" s="76" t="s">
        <v>35</v>
      </c>
      <c r="AC1952" s="77" t="s">
        <v>36</v>
      </c>
      <c r="AD1952" s="77" t="s">
        <v>36</v>
      </c>
      <c r="AE1952" s="77">
        <v>92</v>
      </c>
      <c r="AF1952" s="78" t="s">
        <v>667</v>
      </c>
      <c r="AG1952" s="72"/>
      <c r="AH1952" s="77">
        <v>4307992</v>
      </c>
      <c r="AI1952" s="76" t="s">
        <v>52</v>
      </c>
      <c r="AJ1952" s="76" t="s">
        <v>36</v>
      </c>
      <c r="AK1952" t="str">
        <f>_xlfn.CONCAT(PlayerList[[#This Row],[First Name]]," ",PlayerList[[#This Row],[Surname]])</f>
        <v>Ilir Mani</v>
      </c>
      <c r="AM1952" s="71">
        <f>PlayerList[[#This Row],[Code]]*1</f>
        <v>15266</v>
      </c>
      <c r="AN1952" s="71" t="str">
        <f>VLOOKUP(PlayerList[[#This Row],[NZCF ID]],$AP$2:$AQ$3850,2,FALSE)</f>
        <v>M</v>
      </c>
      <c r="AP1952" s="71">
        <v>17240</v>
      </c>
      <c r="AQ1952" s="71" t="s">
        <v>29</v>
      </c>
    </row>
    <row r="1953" spans="13:43" x14ac:dyDescent="0.3">
      <c r="M1953" s="75">
        <v>16254</v>
      </c>
      <c r="N1953" s="72" t="s">
        <v>2349</v>
      </c>
      <c r="O1953" s="72" t="s">
        <v>2350</v>
      </c>
      <c r="P1953" s="73" t="s">
        <v>161</v>
      </c>
      <c r="Q1953" s="74">
        <v>1991</v>
      </c>
      <c r="R1953" s="73" t="s">
        <v>35</v>
      </c>
      <c r="S1953" s="72"/>
      <c r="T1953" s="77">
        <v>1012</v>
      </c>
      <c r="U1953" s="76" t="s">
        <v>35</v>
      </c>
      <c r="V1953" s="77" t="s">
        <v>36</v>
      </c>
      <c r="W1953" s="77" t="s">
        <v>36</v>
      </c>
      <c r="X1953" s="77">
        <v>133</v>
      </c>
      <c r="Y1953" s="78" t="s">
        <v>60</v>
      </c>
      <c r="Z1953" s="72"/>
      <c r="AA1953" s="77">
        <v>1236</v>
      </c>
      <c r="AB1953" s="76" t="s">
        <v>35</v>
      </c>
      <c r="AC1953" s="77" t="s">
        <v>36</v>
      </c>
      <c r="AD1953" s="77" t="s">
        <v>36</v>
      </c>
      <c r="AE1953" s="77">
        <v>53</v>
      </c>
      <c r="AF1953" s="78" t="s">
        <v>61</v>
      </c>
      <c r="AG1953" s="72"/>
      <c r="AH1953" s="77">
        <v>25687980</v>
      </c>
      <c r="AI1953" s="76" t="s">
        <v>40</v>
      </c>
      <c r="AJ1953" s="76" t="s">
        <v>36</v>
      </c>
      <c r="AK1953" t="str">
        <f>_xlfn.CONCAT(PlayerList[[#This Row],[First Name]]," ",PlayerList[[#This Row],[Surname]])</f>
        <v>Arun Kuma Manickavasagam</v>
      </c>
      <c r="AM1953" s="71">
        <f>PlayerList[[#This Row],[Code]]*1</f>
        <v>16254</v>
      </c>
      <c r="AN1953" s="71" t="str">
        <f>VLOOKUP(PlayerList[[#This Row],[NZCF ID]],$AP$2:$AQ$3850,2,FALSE)</f>
        <v>M</v>
      </c>
      <c r="AP1953" s="71">
        <v>15266</v>
      </c>
      <c r="AQ1953" s="71" t="s">
        <v>29</v>
      </c>
    </row>
    <row r="1954" spans="13:43" x14ac:dyDescent="0.3">
      <c r="M1954" s="75">
        <v>20788</v>
      </c>
      <c r="N1954" s="72" t="s">
        <v>2351</v>
      </c>
      <c r="O1954" s="72" t="s">
        <v>2352</v>
      </c>
      <c r="P1954" s="73" t="s">
        <v>167</v>
      </c>
      <c r="Q1954" s="74">
        <v>2013</v>
      </c>
      <c r="R1954" s="73" t="s">
        <v>135</v>
      </c>
      <c r="S1954" s="72"/>
      <c r="T1954" s="77" t="s">
        <v>34</v>
      </c>
      <c r="U1954" s="76" t="s">
        <v>35</v>
      </c>
      <c r="V1954" s="77" t="s">
        <v>36</v>
      </c>
      <c r="W1954" s="77" t="s">
        <v>36</v>
      </c>
      <c r="X1954" s="77" t="s">
        <v>37</v>
      </c>
      <c r="Y1954" s="78" t="s">
        <v>38</v>
      </c>
      <c r="Z1954" s="72"/>
      <c r="AA1954" s="77">
        <v>738</v>
      </c>
      <c r="AB1954" s="76" t="s">
        <v>35</v>
      </c>
      <c r="AC1954" s="77">
        <v>3</v>
      </c>
      <c r="AD1954" s="77">
        <v>18</v>
      </c>
      <c r="AE1954" s="77">
        <v>48</v>
      </c>
      <c r="AF1954" s="78" t="s">
        <v>4167</v>
      </c>
      <c r="AG1954" s="72"/>
      <c r="AH1954" s="77">
        <v>4332148</v>
      </c>
      <c r="AI1954" s="76" t="s">
        <v>52</v>
      </c>
      <c r="AJ1954" s="76" t="s">
        <v>36</v>
      </c>
      <c r="AK1954" t="str">
        <f>_xlfn.CONCAT(PlayerList[[#This Row],[First Name]]," ",PlayerList[[#This Row],[Surname]])</f>
        <v>Veera Deva Bharathi Manikandan</v>
      </c>
      <c r="AM1954" s="71">
        <f>PlayerList[[#This Row],[Code]]*1</f>
        <v>20788</v>
      </c>
      <c r="AN1954" s="71" t="str">
        <f>VLOOKUP(PlayerList[[#This Row],[NZCF ID]],$AP$2:$AQ$3850,2,FALSE)</f>
        <v>M</v>
      </c>
      <c r="AP1954" s="71">
        <v>16254</v>
      </c>
      <c r="AQ1954" s="71" t="s">
        <v>29</v>
      </c>
    </row>
    <row r="1955" spans="13:43" x14ac:dyDescent="0.3">
      <c r="M1955" s="75">
        <v>20021</v>
      </c>
      <c r="N1955" s="72" t="s">
        <v>2353</v>
      </c>
      <c r="O1955" s="72" t="s">
        <v>1103</v>
      </c>
      <c r="P1955" s="73" t="s">
        <v>33</v>
      </c>
      <c r="Q1955" s="74">
        <v>1993</v>
      </c>
      <c r="R1955" s="73" t="s">
        <v>35</v>
      </c>
      <c r="S1955" s="72"/>
      <c r="T1955" s="77" t="s">
        <v>34</v>
      </c>
      <c r="U1955" s="76" t="s">
        <v>35</v>
      </c>
      <c r="V1955" s="77" t="s">
        <v>36</v>
      </c>
      <c r="W1955" s="77" t="s">
        <v>36</v>
      </c>
      <c r="X1955" s="77" t="s">
        <v>37</v>
      </c>
      <c r="Y1955" s="78" t="s">
        <v>38</v>
      </c>
      <c r="Z1955" s="72"/>
      <c r="AA1955" s="77">
        <v>939</v>
      </c>
      <c r="AB1955" s="76" t="s">
        <v>50</v>
      </c>
      <c r="AC1955" s="77" t="s">
        <v>36</v>
      </c>
      <c r="AD1955" s="77" t="s">
        <v>36</v>
      </c>
      <c r="AE1955" s="77">
        <v>6</v>
      </c>
      <c r="AF1955" s="78" t="s">
        <v>169</v>
      </c>
      <c r="AG1955" s="72"/>
      <c r="AH1955" s="77">
        <v>4326199</v>
      </c>
      <c r="AI1955" s="76" t="s">
        <v>52</v>
      </c>
      <c r="AJ1955" s="76" t="s">
        <v>36</v>
      </c>
      <c r="AK1955" t="str">
        <f>_xlfn.CONCAT(PlayerList[[#This Row],[First Name]]," ",PlayerList[[#This Row],[Surname]])</f>
        <v>Tim Manktelow</v>
      </c>
      <c r="AM1955" s="71">
        <f>PlayerList[[#This Row],[Code]]*1</f>
        <v>20021</v>
      </c>
      <c r="AN1955" s="71" t="str">
        <f>VLOOKUP(PlayerList[[#This Row],[NZCF ID]],$AP$2:$AQ$3850,2,FALSE)</f>
        <v>M</v>
      </c>
      <c r="AP1955" s="71">
        <v>20788</v>
      </c>
      <c r="AQ1955" s="71" t="s">
        <v>29</v>
      </c>
    </row>
    <row r="1956" spans="13:43" x14ac:dyDescent="0.3">
      <c r="M1956" s="75">
        <v>21021</v>
      </c>
      <c r="N1956" s="72" t="s">
        <v>2354</v>
      </c>
      <c r="O1956" s="72" t="s">
        <v>2355</v>
      </c>
      <c r="P1956" s="73" t="s">
        <v>161</v>
      </c>
      <c r="Q1956" s="74">
        <v>2013</v>
      </c>
      <c r="R1956" s="73" t="s">
        <v>135</v>
      </c>
      <c r="S1956" s="72"/>
      <c r="T1956" s="77" t="s">
        <v>34</v>
      </c>
      <c r="U1956" s="76" t="s">
        <v>35</v>
      </c>
      <c r="V1956" s="77" t="s">
        <v>36</v>
      </c>
      <c r="W1956" s="77" t="s">
        <v>36</v>
      </c>
      <c r="X1956" s="77" t="s">
        <v>37</v>
      </c>
      <c r="Y1956" s="78" t="s">
        <v>38</v>
      </c>
      <c r="Z1956" s="72"/>
      <c r="AA1956" s="77">
        <v>986</v>
      </c>
      <c r="AB1956" s="76" t="s">
        <v>50</v>
      </c>
      <c r="AC1956" s="77" t="s">
        <v>36</v>
      </c>
      <c r="AD1956" s="77" t="s">
        <v>36</v>
      </c>
      <c r="AE1956" s="77">
        <v>6</v>
      </c>
      <c r="AF1956" s="78" t="s">
        <v>60</v>
      </c>
      <c r="AG1956" s="72"/>
      <c r="AH1956" s="77" t="s">
        <v>69</v>
      </c>
      <c r="AI1956" s="76" t="s">
        <v>52</v>
      </c>
      <c r="AJ1956" s="76" t="s">
        <v>36</v>
      </c>
      <c r="AK1956" t="str">
        <f>_xlfn.CONCAT(PlayerList[[#This Row],[First Name]]," ",PlayerList[[#This Row],[Surname]])</f>
        <v>Isa Mann</v>
      </c>
      <c r="AM1956" s="71">
        <f>PlayerList[[#This Row],[Code]]*1</f>
        <v>21021</v>
      </c>
      <c r="AN1956" s="71" t="str">
        <f>VLOOKUP(PlayerList[[#This Row],[NZCF ID]],$AP$2:$AQ$3850,2,FALSE)</f>
        <v>M</v>
      </c>
      <c r="AP1956" s="71">
        <v>20021</v>
      </c>
      <c r="AQ1956" s="71" t="s">
        <v>29</v>
      </c>
    </row>
    <row r="1957" spans="13:43" x14ac:dyDescent="0.3">
      <c r="M1957" s="75">
        <v>18720</v>
      </c>
      <c r="N1957" s="72" t="s">
        <v>2356</v>
      </c>
      <c r="O1957" s="72" t="s">
        <v>2357</v>
      </c>
      <c r="P1957" s="73" t="s">
        <v>74</v>
      </c>
      <c r="Q1957" s="74">
        <v>1986</v>
      </c>
      <c r="R1957" s="73" t="s">
        <v>35</v>
      </c>
      <c r="S1957" s="72"/>
      <c r="T1957" s="77">
        <v>1404</v>
      </c>
      <c r="U1957" s="76" t="s">
        <v>35</v>
      </c>
      <c r="V1957" s="77" t="s">
        <v>36</v>
      </c>
      <c r="W1957" s="77" t="s">
        <v>36</v>
      </c>
      <c r="X1957" s="77">
        <v>23</v>
      </c>
      <c r="Y1957" s="78" t="s">
        <v>96</v>
      </c>
      <c r="Z1957" s="72"/>
      <c r="AA1957" s="77">
        <v>1243</v>
      </c>
      <c r="AB1957" s="76" t="s">
        <v>50</v>
      </c>
      <c r="AC1957" s="77" t="s">
        <v>36</v>
      </c>
      <c r="AD1957" s="77" t="s">
        <v>36</v>
      </c>
      <c r="AE1957" s="77">
        <v>10</v>
      </c>
      <c r="AF1957" s="78" t="s">
        <v>154</v>
      </c>
      <c r="AG1957" s="72"/>
      <c r="AH1957" s="77">
        <v>4321235</v>
      </c>
      <c r="AI1957" s="76" t="s">
        <v>52</v>
      </c>
      <c r="AJ1957" s="76" t="s">
        <v>36</v>
      </c>
      <c r="AK1957" t="str">
        <f>_xlfn.CONCAT(PlayerList[[#This Row],[First Name]]," ",PlayerList[[#This Row],[Surname]])</f>
        <v>Venkat Manogaran</v>
      </c>
      <c r="AM1957" s="71">
        <f>PlayerList[[#This Row],[Code]]*1</f>
        <v>18720</v>
      </c>
      <c r="AN1957" s="71" t="str">
        <f>VLOOKUP(PlayerList[[#This Row],[NZCF ID]],$AP$2:$AQ$3850,2,FALSE)</f>
        <v>M</v>
      </c>
      <c r="AP1957" s="71">
        <v>21021</v>
      </c>
      <c r="AQ1957" s="71" t="s">
        <v>29</v>
      </c>
    </row>
    <row r="1958" spans="13:43" x14ac:dyDescent="0.3">
      <c r="M1958" s="75">
        <v>19501</v>
      </c>
      <c r="N1958" s="72" t="s">
        <v>2358</v>
      </c>
      <c r="O1958" s="72" t="s">
        <v>2359</v>
      </c>
      <c r="P1958" s="73" t="s">
        <v>167</v>
      </c>
      <c r="Q1958" s="74">
        <v>2000</v>
      </c>
      <c r="R1958" s="73" t="s">
        <v>35</v>
      </c>
      <c r="S1958" s="72"/>
      <c r="T1958" s="77">
        <v>1265</v>
      </c>
      <c r="U1958" s="76" t="s">
        <v>50</v>
      </c>
      <c r="V1958" s="77" t="s">
        <v>36</v>
      </c>
      <c r="W1958" s="77" t="s">
        <v>36</v>
      </c>
      <c r="X1958" s="77">
        <v>4</v>
      </c>
      <c r="Y1958" s="78" t="s">
        <v>281</v>
      </c>
      <c r="Z1958" s="72"/>
      <c r="AA1958" s="77">
        <v>1154</v>
      </c>
      <c r="AB1958" s="76" t="s">
        <v>35</v>
      </c>
      <c r="AC1958" s="77" t="s">
        <v>36</v>
      </c>
      <c r="AD1958" s="77" t="s">
        <v>36</v>
      </c>
      <c r="AE1958" s="77">
        <v>30</v>
      </c>
      <c r="AF1958" s="78" t="s">
        <v>61</v>
      </c>
      <c r="AG1958" s="72"/>
      <c r="AH1958" s="77">
        <v>35052993</v>
      </c>
      <c r="AI1958" s="76" t="s">
        <v>40</v>
      </c>
      <c r="AJ1958" s="76" t="s">
        <v>36</v>
      </c>
      <c r="AK1958" t="str">
        <f>_xlfn.CONCAT(PlayerList[[#This Row],[First Name]]," ",PlayerList[[#This Row],[Surname]])</f>
        <v>Aditya Manoharan</v>
      </c>
      <c r="AM1958" s="71">
        <f>PlayerList[[#This Row],[Code]]*1</f>
        <v>19501</v>
      </c>
      <c r="AN1958" s="71" t="str">
        <f>VLOOKUP(PlayerList[[#This Row],[NZCF ID]],$AP$2:$AQ$3850,2,FALSE)</f>
        <v>M</v>
      </c>
      <c r="AP1958" s="71">
        <v>18720</v>
      </c>
      <c r="AQ1958" s="71" t="s">
        <v>29</v>
      </c>
    </row>
    <row r="1959" spans="13:43" x14ac:dyDescent="0.3">
      <c r="M1959" s="75">
        <v>16101</v>
      </c>
      <c r="N1959" s="72" t="s">
        <v>2358</v>
      </c>
      <c r="O1959" s="72" t="s">
        <v>2360</v>
      </c>
      <c r="P1959" s="73" t="s">
        <v>83</v>
      </c>
      <c r="Q1959" s="74">
        <v>1999</v>
      </c>
      <c r="R1959" s="73" t="s">
        <v>35</v>
      </c>
      <c r="S1959" s="72"/>
      <c r="T1959" s="77">
        <v>1579</v>
      </c>
      <c r="U1959" s="76" t="s">
        <v>35</v>
      </c>
      <c r="V1959" s="77" t="s">
        <v>36</v>
      </c>
      <c r="W1959" s="77" t="s">
        <v>36</v>
      </c>
      <c r="X1959" s="77">
        <v>21</v>
      </c>
      <c r="Y1959" s="78" t="s">
        <v>219</v>
      </c>
      <c r="Z1959" s="72"/>
      <c r="AA1959" s="77">
        <v>1565</v>
      </c>
      <c r="AB1959" s="76" t="s">
        <v>50</v>
      </c>
      <c r="AC1959" s="77" t="s">
        <v>36</v>
      </c>
      <c r="AD1959" s="77" t="s">
        <v>36</v>
      </c>
      <c r="AE1959" s="77">
        <v>6</v>
      </c>
      <c r="AF1959" s="78" t="s">
        <v>219</v>
      </c>
      <c r="AG1959" s="72"/>
      <c r="AH1959" s="77">
        <v>4307534</v>
      </c>
      <c r="AI1959" s="76" t="s">
        <v>52</v>
      </c>
      <c r="AJ1959" s="76" t="s">
        <v>36</v>
      </c>
      <c r="AK1959" t="str">
        <f>_xlfn.CONCAT(PlayerList[[#This Row],[First Name]]," ",PlayerList[[#This Row],[Surname]])</f>
        <v>Sivaram Manoharan</v>
      </c>
      <c r="AM1959" s="71">
        <f>PlayerList[[#This Row],[Code]]*1</f>
        <v>16101</v>
      </c>
      <c r="AN1959" s="71" t="str">
        <f>VLOOKUP(PlayerList[[#This Row],[NZCF ID]],$AP$2:$AQ$3850,2,FALSE)</f>
        <v>M</v>
      </c>
      <c r="AP1959" s="71">
        <v>19501</v>
      </c>
      <c r="AQ1959" s="71" t="s">
        <v>29</v>
      </c>
    </row>
    <row r="1960" spans="13:43" x14ac:dyDescent="0.3">
      <c r="M1960" s="75">
        <v>18228</v>
      </c>
      <c r="N1960" s="72" t="s">
        <v>2361</v>
      </c>
      <c r="O1960" s="72" t="s">
        <v>208</v>
      </c>
      <c r="P1960" s="73" t="s">
        <v>33</v>
      </c>
      <c r="Q1960" s="74">
        <v>2007</v>
      </c>
      <c r="R1960" s="73" t="s">
        <v>135</v>
      </c>
      <c r="S1960" s="72"/>
      <c r="T1960" s="77">
        <v>815</v>
      </c>
      <c r="U1960" s="76" t="s">
        <v>50</v>
      </c>
      <c r="V1960" s="77" t="s">
        <v>36</v>
      </c>
      <c r="W1960" s="77" t="s">
        <v>36</v>
      </c>
      <c r="X1960" s="77">
        <v>6</v>
      </c>
      <c r="Y1960" s="78" t="s">
        <v>154</v>
      </c>
      <c r="Z1960" s="72"/>
      <c r="AA1960" s="77">
        <v>742</v>
      </c>
      <c r="AB1960" s="76" t="s">
        <v>50</v>
      </c>
      <c r="AC1960" s="77" t="s">
        <v>36</v>
      </c>
      <c r="AD1960" s="77" t="s">
        <v>36</v>
      </c>
      <c r="AE1960" s="77">
        <v>15</v>
      </c>
      <c r="AF1960" s="78" t="s">
        <v>96</v>
      </c>
      <c r="AG1960" s="72"/>
      <c r="AH1960" s="77">
        <v>4322061</v>
      </c>
      <c r="AI1960" s="76" t="s">
        <v>52</v>
      </c>
      <c r="AJ1960" s="76" t="s">
        <v>36</v>
      </c>
      <c r="AK1960" t="str">
        <f>_xlfn.CONCAT(PlayerList[[#This Row],[First Name]]," ",PlayerList[[#This Row],[Surname]])</f>
        <v>Alexander Mansell</v>
      </c>
      <c r="AM1960" s="71">
        <f>PlayerList[[#This Row],[Code]]*1</f>
        <v>18228</v>
      </c>
      <c r="AN1960" s="71" t="str">
        <f>VLOOKUP(PlayerList[[#This Row],[NZCF ID]],$AP$2:$AQ$3850,2,FALSE)</f>
        <v>M</v>
      </c>
      <c r="AP1960" s="71">
        <v>16101</v>
      </c>
      <c r="AQ1960" s="71" t="s">
        <v>29</v>
      </c>
    </row>
    <row r="1961" spans="13:43" x14ac:dyDescent="0.3">
      <c r="M1961" s="75">
        <v>18107</v>
      </c>
      <c r="N1961" s="72" t="s">
        <v>2362</v>
      </c>
      <c r="O1961" s="72" t="s">
        <v>508</v>
      </c>
      <c r="P1961" s="73" t="s">
        <v>161</v>
      </c>
      <c r="Q1961" s="74">
        <v>2008</v>
      </c>
      <c r="R1961" s="73" t="s">
        <v>135</v>
      </c>
      <c r="S1961" s="72"/>
      <c r="T1961" s="77">
        <v>1257</v>
      </c>
      <c r="U1961" s="76" t="s">
        <v>50</v>
      </c>
      <c r="V1961" s="77" t="s">
        <v>36</v>
      </c>
      <c r="W1961" s="77" t="s">
        <v>36</v>
      </c>
      <c r="X1961" s="77">
        <v>8</v>
      </c>
      <c r="Y1961" s="78" t="s">
        <v>150</v>
      </c>
      <c r="Z1961" s="72"/>
      <c r="AA1961" s="77">
        <v>1286</v>
      </c>
      <c r="AB1961" s="76" t="s">
        <v>35</v>
      </c>
      <c r="AC1961" s="77">
        <v>1</v>
      </c>
      <c r="AD1961" s="77">
        <v>6</v>
      </c>
      <c r="AE1961" s="77">
        <v>112</v>
      </c>
      <c r="AF1961" s="78" t="s">
        <v>4167</v>
      </c>
      <c r="AG1961" s="72"/>
      <c r="AH1961" s="77" t="s">
        <v>69</v>
      </c>
      <c r="AI1961" s="76" t="s">
        <v>52</v>
      </c>
      <c r="AJ1961" s="76" t="s">
        <v>36</v>
      </c>
      <c r="AK1961" t="str">
        <f>_xlfn.CONCAT(PlayerList[[#This Row],[First Name]]," ",PlayerList[[#This Row],[Surname]])</f>
        <v>Alex Manson</v>
      </c>
      <c r="AM1961" s="71">
        <f>PlayerList[[#This Row],[Code]]*1</f>
        <v>18107</v>
      </c>
      <c r="AN1961" s="71" t="str">
        <f>VLOOKUP(PlayerList[[#This Row],[NZCF ID]],$AP$2:$AQ$3850,2,FALSE)</f>
        <v>M</v>
      </c>
      <c r="AP1961" s="71">
        <v>18228</v>
      </c>
      <c r="AQ1961" s="71" t="s">
        <v>29</v>
      </c>
    </row>
    <row r="1962" spans="13:43" x14ac:dyDescent="0.3">
      <c r="M1962" s="75">
        <v>18123</v>
      </c>
      <c r="N1962" s="72" t="s">
        <v>2362</v>
      </c>
      <c r="O1962" s="72" t="s">
        <v>705</v>
      </c>
      <c r="P1962" s="73" t="s">
        <v>161</v>
      </c>
      <c r="Q1962" s="74">
        <v>2008</v>
      </c>
      <c r="R1962" s="73" t="s">
        <v>135</v>
      </c>
      <c r="S1962" s="72"/>
      <c r="T1962" s="77">
        <v>1364</v>
      </c>
      <c r="U1962" s="76" t="s">
        <v>50</v>
      </c>
      <c r="V1962" s="77" t="s">
        <v>36</v>
      </c>
      <c r="W1962" s="77" t="s">
        <v>36</v>
      </c>
      <c r="X1962" s="77">
        <v>7</v>
      </c>
      <c r="Y1962" s="78" t="s">
        <v>150</v>
      </c>
      <c r="Z1962" s="72"/>
      <c r="AA1962" s="77">
        <v>1200</v>
      </c>
      <c r="AB1962" s="76" t="s">
        <v>35</v>
      </c>
      <c r="AC1962" s="77">
        <v>1</v>
      </c>
      <c r="AD1962" s="77">
        <v>6</v>
      </c>
      <c r="AE1962" s="77">
        <v>105</v>
      </c>
      <c r="AF1962" s="78" t="s">
        <v>4167</v>
      </c>
      <c r="AG1962" s="72"/>
      <c r="AH1962" s="77" t="s">
        <v>69</v>
      </c>
      <c r="AI1962" s="76" t="s">
        <v>52</v>
      </c>
      <c r="AJ1962" s="76" t="s">
        <v>36</v>
      </c>
      <c r="AK1962" t="str">
        <f>_xlfn.CONCAT(PlayerList[[#This Row],[First Name]]," ",PlayerList[[#This Row],[Surname]])</f>
        <v>Luke Manson</v>
      </c>
      <c r="AM1962" s="71">
        <f>PlayerList[[#This Row],[Code]]*1</f>
        <v>18123</v>
      </c>
      <c r="AN1962" s="71" t="str">
        <f>VLOOKUP(PlayerList[[#This Row],[NZCF ID]],$AP$2:$AQ$3850,2,FALSE)</f>
        <v>M</v>
      </c>
      <c r="AP1962" s="71">
        <v>18107</v>
      </c>
      <c r="AQ1962" s="71" t="s">
        <v>29</v>
      </c>
    </row>
    <row r="1963" spans="13:43" x14ac:dyDescent="0.3">
      <c r="M1963" s="75">
        <v>20484</v>
      </c>
      <c r="N1963" s="72" t="s">
        <v>2363</v>
      </c>
      <c r="O1963" s="72" t="s">
        <v>2364</v>
      </c>
      <c r="P1963" s="73" t="s">
        <v>33</v>
      </c>
      <c r="Q1963" s="74">
        <v>2013</v>
      </c>
      <c r="R1963" s="73" t="s">
        <v>135</v>
      </c>
      <c r="S1963" s="72"/>
      <c r="T1963" s="77" t="s">
        <v>34</v>
      </c>
      <c r="U1963" s="76" t="s">
        <v>35</v>
      </c>
      <c r="V1963" s="77" t="s">
        <v>36</v>
      </c>
      <c r="W1963" s="77" t="s">
        <v>36</v>
      </c>
      <c r="X1963" s="77" t="s">
        <v>37</v>
      </c>
      <c r="Y1963" s="78" t="s">
        <v>38</v>
      </c>
      <c r="Z1963" s="72"/>
      <c r="AA1963" s="77">
        <v>400</v>
      </c>
      <c r="AB1963" s="76" t="s">
        <v>50</v>
      </c>
      <c r="AC1963" s="77" t="s">
        <v>36</v>
      </c>
      <c r="AD1963" s="77" t="s">
        <v>36</v>
      </c>
      <c r="AE1963" s="77">
        <v>6</v>
      </c>
      <c r="AF1963" s="78" t="s">
        <v>150</v>
      </c>
      <c r="AG1963" s="72"/>
      <c r="AH1963" s="77" t="s">
        <v>69</v>
      </c>
      <c r="AI1963" s="76" t="s">
        <v>52</v>
      </c>
      <c r="AJ1963" s="76" t="s">
        <v>36</v>
      </c>
      <c r="AK1963" t="str">
        <f>_xlfn.CONCAT(PlayerList[[#This Row],[First Name]]," ",PlayerList[[#This Row],[Surname]])</f>
        <v>Mala Manu</v>
      </c>
      <c r="AM1963" s="71">
        <f>PlayerList[[#This Row],[Code]]*1</f>
        <v>20484</v>
      </c>
      <c r="AN1963" s="71" t="str">
        <f>VLOOKUP(PlayerList[[#This Row],[NZCF ID]],$AP$2:$AQ$3850,2,FALSE)</f>
        <v>M</v>
      </c>
      <c r="AP1963" s="71">
        <v>18123</v>
      </c>
      <c r="AQ1963" s="71" t="s">
        <v>29</v>
      </c>
    </row>
    <row r="1964" spans="13:43" x14ac:dyDescent="0.3">
      <c r="M1964" s="75">
        <v>17073</v>
      </c>
      <c r="N1964" s="72" t="s">
        <v>2365</v>
      </c>
      <c r="O1964" s="72" t="s">
        <v>2366</v>
      </c>
      <c r="P1964" s="73" t="s">
        <v>167</v>
      </c>
      <c r="Q1964" s="74">
        <v>2012</v>
      </c>
      <c r="R1964" s="73" t="s">
        <v>135</v>
      </c>
      <c r="S1964" s="72"/>
      <c r="T1964" s="77">
        <v>2142</v>
      </c>
      <c r="U1964" s="76" t="s">
        <v>35</v>
      </c>
      <c r="V1964" s="77">
        <v>3</v>
      </c>
      <c r="W1964" s="77">
        <v>18</v>
      </c>
      <c r="X1964" s="77">
        <v>338</v>
      </c>
      <c r="Y1964" s="78" t="s">
        <v>4167</v>
      </c>
      <c r="Z1964" s="72"/>
      <c r="AA1964" s="77">
        <v>2065</v>
      </c>
      <c r="AB1964" s="76" t="s">
        <v>35</v>
      </c>
      <c r="AC1964" s="77">
        <v>1</v>
      </c>
      <c r="AD1964" s="77">
        <v>6</v>
      </c>
      <c r="AE1964" s="77">
        <v>339</v>
      </c>
      <c r="AF1964" s="78" t="s">
        <v>4167</v>
      </c>
      <c r="AG1964" s="72"/>
      <c r="AH1964" s="77">
        <v>4311370</v>
      </c>
      <c r="AI1964" s="76" t="s">
        <v>52</v>
      </c>
      <c r="AJ1964" s="76" t="s">
        <v>263</v>
      </c>
      <c r="AK1964" t="str">
        <f>_xlfn.CONCAT(PlayerList[[#This Row],[First Name]]," ",PlayerList[[#This Row],[Surname]])</f>
        <v>Daqi Mao</v>
      </c>
      <c r="AM1964" s="71">
        <f>PlayerList[[#This Row],[Code]]*1</f>
        <v>17073</v>
      </c>
      <c r="AN1964" s="71" t="str">
        <f>VLOOKUP(PlayerList[[#This Row],[NZCF ID]],$AP$2:$AQ$3850,2,FALSE)</f>
        <v>M</v>
      </c>
      <c r="AP1964" s="71">
        <v>20484</v>
      </c>
      <c r="AQ1964" s="71" t="s">
        <v>29</v>
      </c>
    </row>
    <row r="1965" spans="13:43" x14ac:dyDescent="0.3">
      <c r="M1965" s="75">
        <v>22765</v>
      </c>
      <c r="N1965" s="72" t="s">
        <v>2365</v>
      </c>
      <c r="O1965" s="72" t="s">
        <v>189</v>
      </c>
      <c r="P1965" s="73" t="s">
        <v>33</v>
      </c>
      <c r="Q1965" s="74">
        <v>2012</v>
      </c>
      <c r="R1965" s="73" t="s">
        <v>135</v>
      </c>
      <c r="S1965" s="72"/>
      <c r="T1965" s="77" t="s">
        <v>34</v>
      </c>
      <c r="U1965" s="76" t="s">
        <v>35</v>
      </c>
      <c r="V1965" s="77" t="s">
        <v>36</v>
      </c>
      <c r="W1965" s="77" t="s">
        <v>36</v>
      </c>
      <c r="X1965" s="77" t="s">
        <v>37</v>
      </c>
      <c r="Y1965" s="78" t="s">
        <v>38</v>
      </c>
      <c r="Z1965" s="72"/>
      <c r="AA1965" s="77">
        <v>807</v>
      </c>
      <c r="AB1965" s="76" t="s">
        <v>50</v>
      </c>
      <c r="AC1965" s="77" t="s">
        <v>36</v>
      </c>
      <c r="AD1965" s="77" t="s">
        <v>36</v>
      </c>
      <c r="AE1965" s="77">
        <v>7</v>
      </c>
      <c r="AF1965" s="78" t="s">
        <v>84</v>
      </c>
      <c r="AG1965" s="72"/>
      <c r="AH1965" s="77" t="s">
        <v>69</v>
      </c>
      <c r="AI1965" s="76" t="s">
        <v>52</v>
      </c>
      <c r="AJ1965" s="76" t="s">
        <v>36</v>
      </c>
      <c r="AK1965" t="str">
        <f>_xlfn.CONCAT(PlayerList[[#This Row],[First Name]]," ",PlayerList[[#This Row],[Surname]])</f>
        <v>Liam Mao</v>
      </c>
      <c r="AM1965" s="71">
        <f>PlayerList[[#This Row],[Code]]*1</f>
        <v>22765</v>
      </c>
      <c r="AN1965" s="71" t="str">
        <f>VLOOKUP(PlayerList[[#This Row],[NZCF ID]],$AP$2:$AQ$3850,2,FALSE)</f>
        <v>M</v>
      </c>
      <c r="AP1965" s="71">
        <v>17073</v>
      </c>
      <c r="AQ1965" s="71" t="s">
        <v>29</v>
      </c>
    </row>
    <row r="1966" spans="13:43" x14ac:dyDescent="0.3">
      <c r="M1966" s="75">
        <v>20984</v>
      </c>
      <c r="N1966" s="72" t="s">
        <v>2367</v>
      </c>
      <c r="O1966" s="72" t="s">
        <v>1618</v>
      </c>
      <c r="P1966" s="73" t="s">
        <v>167</v>
      </c>
      <c r="Q1966" s="74">
        <v>2010</v>
      </c>
      <c r="R1966" s="73" t="s">
        <v>135</v>
      </c>
      <c r="S1966" s="72"/>
      <c r="T1966" s="77">
        <v>797</v>
      </c>
      <c r="U1966" s="76" t="s">
        <v>50</v>
      </c>
      <c r="V1966" s="77">
        <v>1</v>
      </c>
      <c r="W1966" s="77">
        <v>2</v>
      </c>
      <c r="X1966" s="77">
        <v>8</v>
      </c>
      <c r="Y1966" s="78" t="s">
        <v>4167</v>
      </c>
      <c r="Z1966" s="72"/>
      <c r="AA1966" s="77">
        <v>623</v>
      </c>
      <c r="AB1966" s="76" t="s">
        <v>50</v>
      </c>
      <c r="AC1966" s="77">
        <v>1</v>
      </c>
      <c r="AD1966" s="77">
        <v>4</v>
      </c>
      <c r="AE1966" s="77">
        <v>12</v>
      </c>
      <c r="AF1966" s="78" t="s">
        <v>4167</v>
      </c>
      <c r="AG1966" s="72"/>
      <c r="AH1966" s="77">
        <v>4331494</v>
      </c>
      <c r="AI1966" s="76" t="s">
        <v>52</v>
      </c>
      <c r="AJ1966" s="76" t="s">
        <v>36</v>
      </c>
      <c r="AK1966" t="str">
        <f>_xlfn.CONCAT(PlayerList[[#This Row],[First Name]]," ",PlayerList[[#This Row],[Surname]])</f>
        <v>Jonathon Marais</v>
      </c>
      <c r="AM1966" s="71">
        <f>PlayerList[[#This Row],[Code]]*1</f>
        <v>20984</v>
      </c>
      <c r="AN1966" s="71" t="str">
        <f>VLOOKUP(PlayerList[[#This Row],[NZCF ID]],$AP$2:$AQ$3850,2,FALSE)</f>
        <v>M</v>
      </c>
      <c r="AP1966" s="71">
        <v>22765</v>
      </c>
      <c r="AQ1966" s="71" t="s">
        <v>29</v>
      </c>
    </row>
    <row r="1967" spans="13:43" x14ac:dyDescent="0.3">
      <c r="M1967" s="75">
        <v>19160</v>
      </c>
      <c r="N1967" s="72" t="s">
        <v>2368</v>
      </c>
      <c r="O1967" s="72" t="s">
        <v>2369</v>
      </c>
      <c r="P1967" s="73" t="s">
        <v>252</v>
      </c>
      <c r="Q1967" s="74">
        <v>1996</v>
      </c>
      <c r="R1967" s="73" t="s">
        <v>35</v>
      </c>
      <c r="S1967" s="72"/>
      <c r="T1967" s="77">
        <v>1222</v>
      </c>
      <c r="U1967" s="76" t="s">
        <v>50</v>
      </c>
      <c r="V1967" s="77" t="s">
        <v>36</v>
      </c>
      <c r="W1967" s="77" t="s">
        <v>36</v>
      </c>
      <c r="X1967" s="77">
        <v>4</v>
      </c>
      <c r="Y1967" s="78" t="s">
        <v>96</v>
      </c>
      <c r="Z1967" s="72"/>
      <c r="AA1967" s="77" t="s">
        <v>37</v>
      </c>
      <c r="AB1967" s="76" t="s">
        <v>35</v>
      </c>
      <c r="AC1967" s="77" t="s">
        <v>36</v>
      </c>
      <c r="AD1967" s="77" t="s">
        <v>36</v>
      </c>
      <c r="AE1967" s="77" t="s">
        <v>37</v>
      </c>
      <c r="AF1967" s="78" t="s">
        <v>38</v>
      </c>
      <c r="AG1967" s="72"/>
      <c r="AH1967" s="77" t="s">
        <v>69</v>
      </c>
      <c r="AI1967" s="76" t="s">
        <v>52</v>
      </c>
      <c r="AJ1967" s="76" t="s">
        <v>36</v>
      </c>
      <c r="AK1967" t="str">
        <f>_xlfn.CONCAT(PlayerList[[#This Row],[First Name]]," ",PlayerList[[#This Row],[Surname]])</f>
        <v>Joey Maratas</v>
      </c>
      <c r="AM1967" s="71">
        <f>PlayerList[[#This Row],[Code]]*1</f>
        <v>19160</v>
      </c>
      <c r="AN1967" s="71" t="str">
        <f>VLOOKUP(PlayerList[[#This Row],[NZCF ID]],$AP$2:$AQ$3850,2,FALSE)</f>
        <v>M</v>
      </c>
      <c r="AP1967" s="71">
        <v>20984</v>
      </c>
      <c r="AQ1967" s="71" t="s">
        <v>29</v>
      </c>
    </row>
    <row r="1968" spans="13:43" x14ac:dyDescent="0.3">
      <c r="M1968" s="75">
        <v>19205</v>
      </c>
      <c r="N1968" s="72" t="s">
        <v>2370</v>
      </c>
      <c r="O1968" s="72" t="s">
        <v>2371</v>
      </c>
      <c r="P1968" s="73" t="s">
        <v>33</v>
      </c>
      <c r="Q1968" s="74">
        <v>2006</v>
      </c>
      <c r="R1968" s="73" t="s">
        <v>135</v>
      </c>
      <c r="S1968" s="72"/>
      <c r="T1968" s="77" t="s">
        <v>34</v>
      </c>
      <c r="U1968" s="76" t="s">
        <v>35</v>
      </c>
      <c r="V1968" s="77" t="s">
        <v>36</v>
      </c>
      <c r="W1968" s="77" t="s">
        <v>36</v>
      </c>
      <c r="X1968" s="77" t="s">
        <v>37</v>
      </c>
      <c r="Y1968" s="78" t="s">
        <v>38</v>
      </c>
      <c r="Z1968" s="72"/>
      <c r="AA1968" s="77">
        <v>902</v>
      </c>
      <c r="AB1968" s="76" t="s">
        <v>50</v>
      </c>
      <c r="AC1968" s="77" t="s">
        <v>36</v>
      </c>
      <c r="AD1968" s="77" t="s">
        <v>36</v>
      </c>
      <c r="AE1968" s="77">
        <v>5</v>
      </c>
      <c r="AF1968" s="78" t="s">
        <v>75</v>
      </c>
      <c r="AG1968" s="72"/>
      <c r="AH1968" s="77">
        <v>4322584</v>
      </c>
      <c r="AI1968" s="76" t="s">
        <v>52</v>
      </c>
      <c r="AJ1968" s="76" t="s">
        <v>36</v>
      </c>
      <c r="AK1968" t="str">
        <f>_xlfn.CONCAT(PlayerList[[#This Row],[First Name]]," ",PlayerList[[#This Row],[Surname]])</f>
        <v>Tanish Mardhani</v>
      </c>
      <c r="AM1968" s="71">
        <f>PlayerList[[#This Row],[Code]]*1</f>
        <v>19205</v>
      </c>
      <c r="AN1968" s="71" t="str">
        <f>VLOOKUP(PlayerList[[#This Row],[NZCF ID]],$AP$2:$AQ$3850,2,FALSE)</f>
        <v>M</v>
      </c>
      <c r="AP1968" s="71">
        <v>19160</v>
      </c>
      <c r="AQ1968" s="71" t="s">
        <v>29</v>
      </c>
    </row>
    <row r="1969" spans="13:43" x14ac:dyDescent="0.3">
      <c r="M1969" s="75">
        <v>22785</v>
      </c>
      <c r="N1969" s="72" t="s">
        <v>2372</v>
      </c>
      <c r="O1969" s="72" t="s">
        <v>2373</v>
      </c>
      <c r="P1969" s="73" t="s">
        <v>33</v>
      </c>
      <c r="Q1969" s="74">
        <v>2012</v>
      </c>
      <c r="R1969" s="73" t="s">
        <v>135</v>
      </c>
      <c r="S1969" s="72"/>
      <c r="T1969" s="77" t="s">
        <v>34</v>
      </c>
      <c r="U1969" s="76" t="s">
        <v>35</v>
      </c>
      <c r="V1969" s="77" t="s">
        <v>36</v>
      </c>
      <c r="W1969" s="77" t="s">
        <v>36</v>
      </c>
      <c r="X1969" s="77" t="s">
        <v>37</v>
      </c>
      <c r="Y1969" s="78" t="s">
        <v>38</v>
      </c>
      <c r="Z1969" s="72"/>
      <c r="AA1969" s="77">
        <v>480</v>
      </c>
      <c r="AB1969" s="76" t="s">
        <v>50</v>
      </c>
      <c r="AC1969" s="77" t="s">
        <v>36</v>
      </c>
      <c r="AD1969" s="77" t="s">
        <v>36</v>
      </c>
      <c r="AE1969" s="77">
        <v>7</v>
      </c>
      <c r="AF1969" s="78" t="s">
        <v>84</v>
      </c>
      <c r="AG1969" s="72"/>
      <c r="AH1969" s="77" t="s">
        <v>69</v>
      </c>
      <c r="AI1969" s="76" t="s">
        <v>52</v>
      </c>
      <c r="AJ1969" s="76" t="s">
        <v>36</v>
      </c>
      <c r="AK1969" t="str">
        <f>_xlfn.CONCAT(PlayerList[[#This Row],[First Name]]," ",PlayerList[[#This Row],[Surname]])</f>
        <v>Rehua Mariott</v>
      </c>
      <c r="AM1969" s="71">
        <f>PlayerList[[#This Row],[Code]]*1</f>
        <v>22785</v>
      </c>
      <c r="AN1969" s="71" t="str">
        <f>VLOOKUP(PlayerList[[#This Row],[NZCF ID]],$AP$2:$AQ$3850,2,FALSE)</f>
        <v>F</v>
      </c>
      <c r="AP1969" s="71">
        <v>19205</v>
      </c>
      <c r="AQ1969" s="71" t="s">
        <v>29</v>
      </c>
    </row>
    <row r="1970" spans="13:43" x14ac:dyDescent="0.3">
      <c r="M1970" s="75">
        <v>12748</v>
      </c>
      <c r="N1970" s="72" t="s">
        <v>1350</v>
      </c>
      <c r="O1970" s="72" t="s">
        <v>2374</v>
      </c>
      <c r="P1970" s="73" t="s">
        <v>178</v>
      </c>
      <c r="Q1970" s="74">
        <v>1954</v>
      </c>
      <c r="R1970" s="73" t="s">
        <v>119</v>
      </c>
      <c r="S1970" s="72"/>
      <c r="T1970" s="77">
        <v>1820</v>
      </c>
      <c r="U1970" s="76" t="s">
        <v>35</v>
      </c>
      <c r="V1970" s="77" t="s">
        <v>36</v>
      </c>
      <c r="W1970" s="77" t="s">
        <v>36</v>
      </c>
      <c r="X1970" s="77">
        <v>317</v>
      </c>
      <c r="Y1970" s="78" t="s">
        <v>51</v>
      </c>
      <c r="Z1970" s="72"/>
      <c r="AA1970" s="77">
        <v>1738</v>
      </c>
      <c r="AB1970" s="76" t="s">
        <v>35</v>
      </c>
      <c r="AC1970" s="77" t="s">
        <v>36</v>
      </c>
      <c r="AD1970" s="77" t="s">
        <v>36</v>
      </c>
      <c r="AE1970" s="77">
        <v>275</v>
      </c>
      <c r="AF1970" s="78" t="s">
        <v>232</v>
      </c>
      <c r="AG1970" s="72"/>
      <c r="AH1970" s="77">
        <v>9100032</v>
      </c>
      <c r="AI1970" s="76" t="s">
        <v>2375</v>
      </c>
      <c r="AJ1970" s="76" t="s">
        <v>364</v>
      </c>
      <c r="AK1970" t="str">
        <f>_xlfn.CONCAT(PlayerList[[#This Row],[First Name]]," ",PlayerList[[#This Row],[Surname]])</f>
        <v>Helmut S Marko</v>
      </c>
      <c r="AM1970" s="71">
        <f>PlayerList[[#This Row],[Code]]*1</f>
        <v>12748</v>
      </c>
      <c r="AN1970" s="71" t="str">
        <f>VLOOKUP(PlayerList[[#This Row],[NZCF ID]],$AP$2:$AQ$3850,2,FALSE)</f>
        <v>M</v>
      </c>
      <c r="AP1970" s="71">
        <v>22785</v>
      </c>
      <c r="AQ1970" s="71" t="s">
        <v>45</v>
      </c>
    </row>
    <row r="1971" spans="13:43" x14ac:dyDescent="0.3">
      <c r="M1971" s="75">
        <v>14048</v>
      </c>
      <c r="N1971" s="72" t="s">
        <v>2376</v>
      </c>
      <c r="O1971" s="72" t="s">
        <v>1040</v>
      </c>
      <c r="P1971" s="73" t="s">
        <v>83</v>
      </c>
      <c r="Q1971" s="74">
        <v>1973</v>
      </c>
      <c r="R1971" s="73" t="s">
        <v>124</v>
      </c>
      <c r="S1971" s="72"/>
      <c r="T1971" s="77">
        <v>1506</v>
      </c>
      <c r="U1971" s="76" t="s">
        <v>35</v>
      </c>
      <c r="V1971" s="77">
        <v>2</v>
      </c>
      <c r="W1971" s="77">
        <v>15</v>
      </c>
      <c r="X1971" s="77">
        <v>255</v>
      </c>
      <c r="Y1971" s="78" t="s">
        <v>4167</v>
      </c>
      <c r="Z1971" s="72"/>
      <c r="AA1971" s="77">
        <v>1354</v>
      </c>
      <c r="AB1971" s="76" t="s">
        <v>35</v>
      </c>
      <c r="AC1971" s="77" t="s">
        <v>36</v>
      </c>
      <c r="AD1971" s="77" t="s">
        <v>36</v>
      </c>
      <c r="AE1971" s="77">
        <v>52</v>
      </c>
      <c r="AF1971" s="78" t="s">
        <v>60</v>
      </c>
      <c r="AG1971" s="72"/>
      <c r="AH1971" s="77">
        <v>4332709</v>
      </c>
      <c r="AI1971" s="76" t="s">
        <v>52</v>
      </c>
      <c r="AJ1971" s="76" t="s">
        <v>36</v>
      </c>
      <c r="AK1971" t="str">
        <f>_xlfn.CONCAT(PlayerList[[#This Row],[First Name]]," ",PlayerList[[#This Row],[Surname]])</f>
        <v>John Marney</v>
      </c>
      <c r="AM1971" s="71">
        <f>PlayerList[[#This Row],[Code]]*1</f>
        <v>14048</v>
      </c>
      <c r="AN1971" s="71" t="str">
        <f>VLOOKUP(PlayerList[[#This Row],[NZCF ID]],$AP$2:$AQ$3850,2,FALSE)</f>
        <v>M</v>
      </c>
      <c r="AP1971" s="71">
        <v>12748</v>
      </c>
      <c r="AQ1971" s="71" t="s">
        <v>29</v>
      </c>
    </row>
    <row r="1972" spans="13:43" x14ac:dyDescent="0.3">
      <c r="M1972" s="75">
        <v>12691</v>
      </c>
      <c r="N1972" s="72" t="s">
        <v>4383</v>
      </c>
      <c r="O1972" s="72" t="s">
        <v>247</v>
      </c>
      <c r="P1972" s="73" t="s">
        <v>252</v>
      </c>
      <c r="Q1972" s="74">
        <v>1994</v>
      </c>
      <c r="R1972" s="73" t="s">
        <v>35</v>
      </c>
      <c r="S1972" s="72"/>
      <c r="T1972" s="77">
        <v>1394</v>
      </c>
      <c r="U1972" s="76" t="s">
        <v>35</v>
      </c>
      <c r="V1972" s="77" t="s">
        <v>36</v>
      </c>
      <c r="W1972" s="77" t="s">
        <v>36</v>
      </c>
      <c r="X1972" s="77">
        <v>180</v>
      </c>
      <c r="Y1972" s="78" t="s">
        <v>832</v>
      </c>
      <c r="Z1972" s="72"/>
      <c r="AA1972" s="77">
        <v>1600</v>
      </c>
      <c r="AB1972" s="76" t="s">
        <v>35</v>
      </c>
      <c r="AC1972" s="77" t="s">
        <v>36</v>
      </c>
      <c r="AD1972" s="77" t="s">
        <v>36</v>
      </c>
      <c r="AE1972" s="77">
        <v>149</v>
      </c>
      <c r="AF1972" s="78" t="s">
        <v>583</v>
      </c>
      <c r="AG1972" s="72"/>
      <c r="AH1972" s="77">
        <v>4306856</v>
      </c>
      <c r="AI1972" s="76" t="s">
        <v>52</v>
      </c>
      <c r="AJ1972" s="76" t="s">
        <v>36</v>
      </c>
      <c r="AK1972" t="str">
        <f>_xlfn.CONCAT(PlayerList[[#This Row],[First Name]]," ",PlayerList[[#This Row],[Surname]])</f>
        <v>Andrew Maroroa</v>
      </c>
      <c r="AM1972" s="71">
        <f>PlayerList[[#This Row],[Code]]*1</f>
        <v>12691</v>
      </c>
      <c r="AN1972" s="71" t="str">
        <f>VLOOKUP(PlayerList[[#This Row],[NZCF ID]],$AP$2:$AQ$3850,2,FALSE)</f>
        <v>M</v>
      </c>
      <c r="AP1972" s="71">
        <v>14048</v>
      </c>
      <c r="AQ1972" s="71" t="s">
        <v>29</v>
      </c>
    </row>
    <row r="1973" spans="13:43" x14ac:dyDescent="0.3">
      <c r="M1973" s="75">
        <v>17358</v>
      </c>
      <c r="N1973" s="72" t="s">
        <v>2377</v>
      </c>
      <c r="O1973" s="72" t="s">
        <v>2378</v>
      </c>
      <c r="P1973" s="73" t="s">
        <v>33</v>
      </c>
      <c r="Q1973" s="74">
        <v>1990</v>
      </c>
      <c r="R1973" s="73" t="s">
        <v>35</v>
      </c>
      <c r="S1973" s="72"/>
      <c r="T1973" s="77" t="s">
        <v>34</v>
      </c>
      <c r="U1973" s="76" t="s">
        <v>35</v>
      </c>
      <c r="V1973" s="77" t="s">
        <v>36</v>
      </c>
      <c r="W1973" s="77" t="s">
        <v>36</v>
      </c>
      <c r="X1973" s="77" t="s">
        <v>37</v>
      </c>
      <c r="Y1973" s="78" t="s">
        <v>38</v>
      </c>
      <c r="Z1973" s="72"/>
      <c r="AA1973" s="77">
        <v>632</v>
      </c>
      <c r="AB1973" s="76" t="s">
        <v>50</v>
      </c>
      <c r="AC1973" s="77" t="s">
        <v>36</v>
      </c>
      <c r="AD1973" s="77" t="s">
        <v>36</v>
      </c>
      <c r="AE1973" s="77">
        <v>7</v>
      </c>
      <c r="AF1973" s="78" t="s">
        <v>209</v>
      </c>
      <c r="AG1973" s="72"/>
      <c r="AH1973" s="77">
        <v>4313054</v>
      </c>
      <c r="AI1973" s="76" t="s">
        <v>52</v>
      </c>
      <c r="AJ1973" s="76" t="s">
        <v>36</v>
      </c>
      <c r="AK1973" t="str">
        <f>_xlfn.CONCAT(PlayerList[[#This Row],[First Name]]," ",PlayerList[[#This Row],[Surname]])</f>
        <v>Munyaradzi Marowa</v>
      </c>
      <c r="AM1973" s="71">
        <f>PlayerList[[#This Row],[Code]]*1</f>
        <v>17358</v>
      </c>
      <c r="AN1973" s="71" t="str">
        <f>VLOOKUP(PlayerList[[#This Row],[NZCF ID]],$AP$2:$AQ$3850,2,FALSE)</f>
        <v>M</v>
      </c>
      <c r="AP1973" s="71">
        <v>12691</v>
      </c>
      <c r="AQ1973" s="71" t="s">
        <v>29</v>
      </c>
    </row>
    <row r="1974" spans="13:43" x14ac:dyDescent="0.3">
      <c r="M1974" s="75">
        <v>17359</v>
      </c>
      <c r="N1974" s="72" t="s">
        <v>2377</v>
      </c>
      <c r="O1974" s="72" t="s">
        <v>2379</v>
      </c>
      <c r="P1974" s="73" t="s">
        <v>74</v>
      </c>
      <c r="Q1974" s="74">
        <v>1997</v>
      </c>
      <c r="R1974" s="73" t="s">
        <v>35</v>
      </c>
      <c r="S1974" s="72"/>
      <c r="T1974" s="77" t="s">
        <v>34</v>
      </c>
      <c r="U1974" s="76" t="s">
        <v>35</v>
      </c>
      <c r="V1974" s="77" t="s">
        <v>36</v>
      </c>
      <c r="W1974" s="77" t="s">
        <v>36</v>
      </c>
      <c r="X1974" s="77" t="s">
        <v>37</v>
      </c>
      <c r="Y1974" s="78" t="s">
        <v>38</v>
      </c>
      <c r="Z1974" s="72"/>
      <c r="AA1974" s="77">
        <v>1338</v>
      </c>
      <c r="AB1974" s="76" t="s">
        <v>50</v>
      </c>
      <c r="AC1974" s="77" t="s">
        <v>36</v>
      </c>
      <c r="AD1974" s="77" t="s">
        <v>36</v>
      </c>
      <c r="AE1974" s="77">
        <v>13</v>
      </c>
      <c r="AF1974" s="78" t="s">
        <v>219</v>
      </c>
      <c r="AG1974" s="72"/>
      <c r="AH1974" s="77">
        <v>4313062</v>
      </c>
      <c r="AI1974" s="76" t="s">
        <v>52</v>
      </c>
      <c r="AJ1974" s="76" t="s">
        <v>36</v>
      </c>
      <c r="AK1974" t="str">
        <f>_xlfn.CONCAT(PlayerList[[#This Row],[First Name]]," ",PlayerList[[#This Row],[Surname]])</f>
        <v>Tinashe Marowa</v>
      </c>
      <c r="AM1974" s="71">
        <f>PlayerList[[#This Row],[Code]]*1</f>
        <v>17359</v>
      </c>
      <c r="AN1974" s="71" t="str">
        <f>VLOOKUP(PlayerList[[#This Row],[NZCF ID]],$AP$2:$AQ$3850,2,FALSE)</f>
        <v>F</v>
      </c>
      <c r="AP1974" s="71">
        <v>17358</v>
      </c>
      <c r="AQ1974" s="71" t="s">
        <v>29</v>
      </c>
    </row>
    <row r="1975" spans="13:43" x14ac:dyDescent="0.3">
      <c r="M1975" s="75">
        <v>20097</v>
      </c>
      <c r="N1975" s="72" t="s">
        <v>2380</v>
      </c>
      <c r="O1975" s="72" t="s">
        <v>705</v>
      </c>
      <c r="P1975" s="73" t="s">
        <v>354</v>
      </c>
      <c r="Q1975" s="74">
        <v>1983</v>
      </c>
      <c r="R1975" s="73" t="s">
        <v>35</v>
      </c>
      <c r="S1975" s="72"/>
      <c r="T1975" s="77">
        <v>1273</v>
      </c>
      <c r="U1975" s="76" t="s">
        <v>35</v>
      </c>
      <c r="V1975" s="77">
        <v>3</v>
      </c>
      <c r="W1975" s="77">
        <v>10</v>
      </c>
      <c r="X1975" s="77">
        <v>21</v>
      </c>
      <c r="Y1975" s="78" t="s">
        <v>4167</v>
      </c>
      <c r="Z1975" s="72"/>
      <c r="AA1975" s="77">
        <v>857</v>
      </c>
      <c r="AB1975" s="76" t="s">
        <v>50</v>
      </c>
      <c r="AC1975" s="77">
        <v>1</v>
      </c>
      <c r="AD1975" s="77">
        <v>3</v>
      </c>
      <c r="AE1975" s="77">
        <v>3</v>
      </c>
      <c r="AF1975" s="78" t="s">
        <v>4167</v>
      </c>
      <c r="AG1975" s="72"/>
      <c r="AH1975" s="77">
        <v>4332628</v>
      </c>
      <c r="AI1975" s="76" t="s">
        <v>52</v>
      </c>
      <c r="AJ1975" s="76" t="s">
        <v>36</v>
      </c>
      <c r="AK1975" t="str">
        <f>_xlfn.CONCAT(PlayerList[[#This Row],[First Name]]," ",PlayerList[[#This Row],[Surname]])</f>
        <v>Luke Marriner</v>
      </c>
      <c r="AM1975" s="71">
        <f>PlayerList[[#This Row],[Code]]*1</f>
        <v>20097</v>
      </c>
      <c r="AN1975" s="71" t="str">
        <f>VLOOKUP(PlayerList[[#This Row],[NZCF ID]],$AP$2:$AQ$3850,2,FALSE)</f>
        <v>M</v>
      </c>
      <c r="AP1975" s="71">
        <v>17359</v>
      </c>
      <c r="AQ1975" s="71" t="s">
        <v>45</v>
      </c>
    </row>
    <row r="1976" spans="13:43" x14ac:dyDescent="0.3">
      <c r="M1976" s="75">
        <v>19434</v>
      </c>
      <c r="N1976" s="72" t="s">
        <v>2381</v>
      </c>
      <c r="O1976" s="72" t="s">
        <v>2373</v>
      </c>
      <c r="P1976" s="73" t="s">
        <v>33</v>
      </c>
      <c r="Q1976" s="74">
        <v>2012</v>
      </c>
      <c r="R1976" s="73" t="s">
        <v>135</v>
      </c>
      <c r="S1976" s="72"/>
      <c r="T1976" s="77" t="s">
        <v>34</v>
      </c>
      <c r="U1976" s="76" t="s">
        <v>35</v>
      </c>
      <c r="V1976" s="77" t="s">
        <v>36</v>
      </c>
      <c r="W1976" s="77" t="s">
        <v>36</v>
      </c>
      <c r="X1976" s="77" t="s">
        <v>37</v>
      </c>
      <c r="Y1976" s="78" t="s">
        <v>38</v>
      </c>
      <c r="Z1976" s="72"/>
      <c r="AA1976" s="77">
        <v>583</v>
      </c>
      <c r="AB1976" s="76" t="s">
        <v>50</v>
      </c>
      <c r="AC1976" s="77" t="s">
        <v>36</v>
      </c>
      <c r="AD1976" s="77" t="s">
        <v>36</v>
      </c>
      <c r="AE1976" s="77">
        <v>12</v>
      </c>
      <c r="AF1976" s="78" t="s">
        <v>281</v>
      </c>
      <c r="AG1976" s="72"/>
      <c r="AH1976" s="77">
        <v>4324650</v>
      </c>
      <c r="AI1976" s="76" t="s">
        <v>52</v>
      </c>
      <c r="AJ1976" s="76" t="s">
        <v>36</v>
      </c>
      <c r="AK1976" t="str">
        <f>_xlfn.CONCAT(PlayerList[[#This Row],[First Name]]," ",PlayerList[[#This Row],[Surname]])</f>
        <v>Rehua Marriott</v>
      </c>
      <c r="AM1976" s="71">
        <f>PlayerList[[#This Row],[Code]]*1</f>
        <v>19434</v>
      </c>
      <c r="AN1976" s="71" t="str">
        <f>VLOOKUP(PlayerList[[#This Row],[NZCF ID]],$AP$2:$AQ$3850,2,FALSE)</f>
        <v>M</v>
      </c>
      <c r="AP1976" s="71">
        <v>20097</v>
      </c>
      <c r="AQ1976" s="71" t="s">
        <v>29</v>
      </c>
    </row>
    <row r="1977" spans="13:43" x14ac:dyDescent="0.3">
      <c r="M1977" s="75">
        <v>18999</v>
      </c>
      <c r="N1977" s="72" t="s">
        <v>2382</v>
      </c>
      <c r="O1977" s="72" t="s">
        <v>2383</v>
      </c>
      <c r="P1977" s="73" t="s">
        <v>178</v>
      </c>
      <c r="Q1977" s="74">
        <v>2010</v>
      </c>
      <c r="R1977" s="73" t="s">
        <v>135</v>
      </c>
      <c r="S1977" s="72"/>
      <c r="T1977" s="77">
        <v>773</v>
      </c>
      <c r="U1977" s="76" t="s">
        <v>50</v>
      </c>
      <c r="V1977" s="77" t="s">
        <v>36</v>
      </c>
      <c r="W1977" s="77" t="s">
        <v>36</v>
      </c>
      <c r="X1977" s="77">
        <v>6</v>
      </c>
      <c r="Y1977" s="78" t="s">
        <v>96</v>
      </c>
      <c r="Z1977" s="72"/>
      <c r="AA1977" s="77" t="s">
        <v>37</v>
      </c>
      <c r="AB1977" s="76" t="s">
        <v>35</v>
      </c>
      <c r="AC1977" s="77" t="s">
        <v>36</v>
      </c>
      <c r="AD1977" s="77" t="s">
        <v>36</v>
      </c>
      <c r="AE1977" s="77" t="s">
        <v>37</v>
      </c>
      <c r="AF1977" s="78" t="s">
        <v>38</v>
      </c>
      <c r="AG1977" s="72"/>
      <c r="AH1977" s="77" t="s">
        <v>69</v>
      </c>
      <c r="AI1977" s="76" t="s">
        <v>52</v>
      </c>
      <c r="AJ1977" s="76" t="s">
        <v>36</v>
      </c>
      <c r="AK1977" t="str">
        <f>_xlfn.CONCAT(PlayerList[[#This Row],[First Name]]," ",PlayerList[[#This Row],[Surname]])</f>
        <v>Vanryan Marshall</v>
      </c>
      <c r="AM1977" s="71">
        <f>PlayerList[[#This Row],[Code]]*1</f>
        <v>18999</v>
      </c>
      <c r="AN1977" s="71" t="str">
        <f>VLOOKUP(PlayerList[[#This Row],[NZCF ID]],$AP$2:$AQ$3850,2,FALSE)</f>
        <v>M</v>
      </c>
      <c r="AP1977" s="71">
        <v>19434</v>
      </c>
      <c r="AQ1977" s="71" t="s">
        <v>29</v>
      </c>
    </row>
    <row r="1978" spans="13:43" x14ac:dyDescent="0.3">
      <c r="M1978" s="75">
        <v>20499</v>
      </c>
      <c r="N1978" s="72" t="s">
        <v>1102</v>
      </c>
      <c r="O1978" s="72" t="s">
        <v>755</v>
      </c>
      <c r="P1978" s="73" t="s">
        <v>33</v>
      </c>
      <c r="Q1978" s="74">
        <v>2014</v>
      </c>
      <c r="R1978" s="73" t="s">
        <v>135</v>
      </c>
      <c r="S1978" s="72"/>
      <c r="T1978" s="77" t="s">
        <v>34</v>
      </c>
      <c r="U1978" s="76" t="s">
        <v>35</v>
      </c>
      <c r="V1978" s="77" t="s">
        <v>36</v>
      </c>
      <c r="W1978" s="77" t="s">
        <v>36</v>
      </c>
      <c r="X1978" s="77" t="s">
        <v>37</v>
      </c>
      <c r="Y1978" s="78" t="s">
        <v>38</v>
      </c>
      <c r="Z1978" s="72"/>
      <c r="AA1978" s="77">
        <v>438</v>
      </c>
      <c r="AB1978" s="76" t="s">
        <v>50</v>
      </c>
      <c r="AC1978" s="77" t="s">
        <v>36</v>
      </c>
      <c r="AD1978" s="77" t="s">
        <v>36</v>
      </c>
      <c r="AE1978" s="77">
        <v>7</v>
      </c>
      <c r="AF1978" s="78" t="s">
        <v>150</v>
      </c>
      <c r="AG1978" s="72"/>
      <c r="AH1978" s="77" t="s">
        <v>69</v>
      </c>
      <c r="AI1978" s="76" t="s">
        <v>52</v>
      </c>
      <c r="AJ1978" s="76" t="s">
        <v>36</v>
      </c>
      <c r="AK1978" t="str">
        <f>_xlfn.CONCAT(PlayerList[[#This Row],[First Name]]," ",PlayerList[[#This Row],[Surname]])</f>
        <v>Leo Martin</v>
      </c>
      <c r="AM1978" s="71">
        <f>PlayerList[[#This Row],[Code]]*1</f>
        <v>20499</v>
      </c>
      <c r="AN1978" s="71" t="str">
        <f>VLOOKUP(PlayerList[[#This Row],[NZCF ID]],$AP$2:$AQ$3850,2,FALSE)</f>
        <v>M</v>
      </c>
      <c r="AP1978" s="71">
        <v>18999</v>
      </c>
      <c r="AQ1978" s="71" t="s">
        <v>29</v>
      </c>
    </row>
    <row r="1979" spans="13:43" x14ac:dyDescent="0.3">
      <c r="M1979" s="75">
        <v>12405</v>
      </c>
      <c r="N1979" s="72" t="s">
        <v>1102</v>
      </c>
      <c r="O1979" s="72" t="s">
        <v>529</v>
      </c>
      <c r="P1979" s="73" t="s">
        <v>74</v>
      </c>
      <c r="Q1979" s="74">
        <v>1957</v>
      </c>
      <c r="R1979" s="73" t="s">
        <v>119</v>
      </c>
      <c r="S1979" s="72"/>
      <c r="T1979" s="77">
        <v>1598</v>
      </c>
      <c r="U1979" s="76" t="s">
        <v>35</v>
      </c>
      <c r="V1979" s="77" t="s">
        <v>36</v>
      </c>
      <c r="W1979" s="77" t="s">
        <v>36</v>
      </c>
      <c r="X1979" s="77">
        <v>227</v>
      </c>
      <c r="Y1979" s="78" t="s">
        <v>51</v>
      </c>
      <c r="Z1979" s="72"/>
      <c r="AA1979" s="77">
        <v>1572</v>
      </c>
      <c r="AB1979" s="76" t="s">
        <v>35</v>
      </c>
      <c r="AC1979" s="77" t="s">
        <v>36</v>
      </c>
      <c r="AD1979" s="77" t="s">
        <v>36</v>
      </c>
      <c r="AE1979" s="77">
        <v>6</v>
      </c>
      <c r="AF1979" s="78" t="s">
        <v>2384</v>
      </c>
      <c r="AG1979" s="72"/>
      <c r="AH1979" s="77" t="s">
        <v>69</v>
      </c>
      <c r="AI1979" s="76" t="s">
        <v>52</v>
      </c>
      <c r="AJ1979" s="76" t="s">
        <v>36</v>
      </c>
      <c r="AK1979" t="str">
        <f>_xlfn.CONCAT(PlayerList[[#This Row],[First Name]]," ",PlayerList[[#This Row],[Surname]])</f>
        <v>Paul Martin</v>
      </c>
      <c r="AM1979" s="71">
        <f>PlayerList[[#This Row],[Code]]*1</f>
        <v>12405</v>
      </c>
      <c r="AN1979" s="71" t="str">
        <f>VLOOKUP(PlayerList[[#This Row],[NZCF ID]],$AP$2:$AQ$3850,2,FALSE)</f>
        <v>M</v>
      </c>
      <c r="AP1979" s="71">
        <v>20499</v>
      </c>
      <c r="AQ1979" s="71" t="s">
        <v>29</v>
      </c>
    </row>
    <row r="1980" spans="13:43" x14ac:dyDescent="0.3">
      <c r="M1980" s="75">
        <v>18489</v>
      </c>
      <c r="N1980" s="72" t="s">
        <v>1102</v>
      </c>
      <c r="O1980" s="72" t="s">
        <v>259</v>
      </c>
      <c r="P1980" s="73" t="s">
        <v>33</v>
      </c>
      <c r="Q1980" s="74">
        <v>2011</v>
      </c>
      <c r="R1980" s="73" t="s">
        <v>135</v>
      </c>
      <c r="S1980" s="72"/>
      <c r="T1980" s="77" t="s">
        <v>34</v>
      </c>
      <c r="U1980" s="76" t="s">
        <v>35</v>
      </c>
      <c r="V1980" s="77" t="s">
        <v>36</v>
      </c>
      <c r="W1980" s="77" t="s">
        <v>36</v>
      </c>
      <c r="X1980" s="77" t="s">
        <v>37</v>
      </c>
      <c r="Y1980" s="78" t="s">
        <v>38</v>
      </c>
      <c r="Z1980" s="72"/>
      <c r="AA1980" s="77">
        <v>548</v>
      </c>
      <c r="AB1980" s="76" t="s">
        <v>50</v>
      </c>
      <c r="AC1980" s="77" t="s">
        <v>36</v>
      </c>
      <c r="AD1980" s="77" t="s">
        <v>36</v>
      </c>
      <c r="AE1980" s="77">
        <v>7</v>
      </c>
      <c r="AF1980" s="78" t="s">
        <v>51</v>
      </c>
      <c r="AG1980" s="72"/>
      <c r="AH1980" s="77" t="s">
        <v>69</v>
      </c>
      <c r="AI1980" s="76" t="s">
        <v>52</v>
      </c>
      <c r="AJ1980" s="76" t="s">
        <v>36</v>
      </c>
      <c r="AK1980" t="str">
        <f>_xlfn.CONCAT(PlayerList[[#This Row],[First Name]]," ",PlayerList[[#This Row],[Surname]])</f>
        <v>Sam Martin</v>
      </c>
      <c r="AM1980" s="71">
        <f>PlayerList[[#This Row],[Code]]*1</f>
        <v>18489</v>
      </c>
      <c r="AN1980" s="71" t="str">
        <f>VLOOKUP(PlayerList[[#This Row],[NZCF ID]],$AP$2:$AQ$3850,2,FALSE)</f>
        <v>M</v>
      </c>
      <c r="AP1980" s="71">
        <v>12405</v>
      </c>
      <c r="AQ1980" s="71" t="s">
        <v>29</v>
      </c>
    </row>
    <row r="1981" spans="13:43" x14ac:dyDescent="0.3">
      <c r="M1981" s="75">
        <v>17665</v>
      </c>
      <c r="N1981" s="72" t="s">
        <v>2386</v>
      </c>
      <c r="O1981" s="72" t="s">
        <v>2387</v>
      </c>
      <c r="P1981" s="73" t="s">
        <v>33</v>
      </c>
      <c r="Q1981" s="74">
        <v>2007</v>
      </c>
      <c r="R1981" s="73" t="s">
        <v>135</v>
      </c>
      <c r="S1981" s="72"/>
      <c r="T1981" s="77" t="s">
        <v>34</v>
      </c>
      <c r="U1981" s="76" t="s">
        <v>35</v>
      </c>
      <c r="V1981" s="77" t="s">
        <v>36</v>
      </c>
      <c r="W1981" s="77" t="s">
        <v>36</v>
      </c>
      <c r="X1981" s="77" t="s">
        <v>37</v>
      </c>
      <c r="Y1981" s="78" t="s">
        <v>38</v>
      </c>
      <c r="Z1981" s="72"/>
      <c r="AA1981" s="77">
        <v>740</v>
      </c>
      <c r="AB1981" s="76" t="s">
        <v>50</v>
      </c>
      <c r="AC1981" s="77" t="s">
        <v>36</v>
      </c>
      <c r="AD1981" s="77" t="s">
        <v>36</v>
      </c>
      <c r="AE1981" s="77">
        <v>12</v>
      </c>
      <c r="AF1981" s="78" t="s">
        <v>105</v>
      </c>
      <c r="AG1981" s="72"/>
      <c r="AH1981" s="77" t="s">
        <v>69</v>
      </c>
      <c r="AI1981" s="76" t="s">
        <v>52</v>
      </c>
      <c r="AJ1981" s="76" t="s">
        <v>36</v>
      </c>
      <c r="AK1981" t="str">
        <f>_xlfn.CONCAT(PlayerList[[#This Row],[First Name]]," ",PlayerList[[#This Row],[Surname]])</f>
        <v>Emmanuel Marve</v>
      </c>
      <c r="AM1981" s="71">
        <f>PlayerList[[#This Row],[Code]]*1</f>
        <v>17665</v>
      </c>
      <c r="AN1981" s="71" t="str">
        <f>VLOOKUP(PlayerList[[#This Row],[NZCF ID]],$AP$2:$AQ$3850,2,FALSE)</f>
        <v>M</v>
      </c>
      <c r="AP1981" s="71">
        <v>18489</v>
      </c>
      <c r="AQ1981" s="71" t="s">
        <v>29</v>
      </c>
    </row>
    <row r="1982" spans="13:43" x14ac:dyDescent="0.3">
      <c r="M1982" s="75">
        <v>17664</v>
      </c>
      <c r="N1982" s="72" t="s">
        <v>2386</v>
      </c>
      <c r="O1982" s="72" t="s">
        <v>2388</v>
      </c>
      <c r="P1982" s="73" t="s">
        <v>33</v>
      </c>
      <c r="Q1982" s="74">
        <v>2012</v>
      </c>
      <c r="R1982" s="73" t="s">
        <v>135</v>
      </c>
      <c r="S1982" s="72"/>
      <c r="T1982" s="77" t="s">
        <v>34</v>
      </c>
      <c r="U1982" s="76" t="s">
        <v>35</v>
      </c>
      <c r="V1982" s="77" t="s">
        <v>36</v>
      </c>
      <c r="W1982" s="77" t="s">
        <v>36</v>
      </c>
      <c r="X1982" s="77" t="s">
        <v>37</v>
      </c>
      <c r="Y1982" s="78" t="s">
        <v>38</v>
      </c>
      <c r="Z1982" s="72"/>
      <c r="AA1982" s="77">
        <v>618</v>
      </c>
      <c r="AB1982" s="76" t="s">
        <v>50</v>
      </c>
      <c r="AC1982" s="77" t="s">
        <v>36</v>
      </c>
      <c r="AD1982" s="77" t="s">
        <v>36</v>
      </c>
      <c r="AE1982" s="77">
        <v>12</v>
      </c>
      <c r="AF1982" s="78" t="s">
        <v>105</v>
      </c>
      <c r="AG1982" s="72"/>
      <c r="AH1982" s="77" t="s">
        <v>69</v>
      </c>
      <c r="AI1982" s="76" t="s">
        <v>52</v>
      </c>
      <c r="AJ1982" s="76" t="s">
        <v>36</v>
      </c>
      <c r="AK1982" t="str">
        <f>_xlfn.CONCAT(PlayerList[[#This Row],[First Name]]," ",PlayerList[[#This Row],[Surname]])</f>
        <v>Rafael Marve</v>
      </c>
      <c r="AM1982" s="71">
        <f>PlayerList[[#This Row],[Code]]*1</f>
        <v>17664</v>
      </c>
      <c r="AN1982" s="71" t="str">
        <f>VLOOKUP(PlayerList[[#This Row],[NZCF ID]],$AP$2:$AQ$3850,2,FALSE)</f>
        <v>M</v>
      </c>
      <c r="AP1982" s="71">
        <v>17665</v>
      </c>
      <c r="AQ1982" s="71" t="s">
        <v>29</v>
      </c>
    </row>
    <row r="1983" spans="13:43" x14ac:dyDescent="0.3">
      <c r="M1983" s="75">
        <v>19607</v>
      </c>
      <c r="N1983" s="72" t="s">
        <v>2389</v>
      </c>
      <c r="O1983" s="72" t="s">
        <v>400</v>
      </c>
      <c r="P1983" s="73" t="s">
        <v>33</v>
      </c>
      <c r="Q1983" s="74">
        <v>2016</v>
      </c>
      <c r="R1983" s="73" t="s">
        <v>135</v>
      </c>
      <c r="S1983" s="72"/>
      <c r="T1983" s="77" t="s">
        <v>34</v>
      </c>
      <c r="U1983" s="76" t="s">
        <v>35</v>
      </c>
      <c r="V1983" s="77" t="s">
        <v>36</v>
      </c>
      <c r="W1983" s="77" t="s">
        <v>36</v>
      </c>
      <c r="X1983" s="77" t="s">
        <v>37</v>
      </c>
      <c r="Y1983" s="78" t="s">
        <v>38</v>
      </c>
      <c r="Z1983" s="72"/>
      <c r="AA1983" s="77">
        <v>403</v>
      </c>
      <c r="AB1983" s="76" t="s">
        <v>50</v>
      </c>
      <c r="AC1983" s="77" t="s">
        <v>36</v>
      </c>
      <c r="AD1983" s="77" t="s">
        <v>36</v>
      </c>
      <c r="AE1983" s="77">
        <v>6</v>
      </c>
      <c r="AF1983" s="78" t="s">
        <v>281</v>
      </c>
      <c r="AG1983" s="72"/>
      <c r="AH1983" s="77" t="s">
        <v>69</v>
      </c>
      <c r="AI1983" s="76" t="s">
        <v>52</v>
      </c>
      <c r="AJ1983" s="76" t="s">
        <v>36</v>
      </c>
      <c r="AK1983" t="str">
        <f>_xlfn.CONCAT(PlayerList[[#This Row],[First Name]]," ",PlayerList[[#This Row],[Surname]])</f>
        <v>Lucas Marzuki</v>
      </c>
      <c r="AM1983" s="71">
        <f>PlayerList[[#This Row],[Code]]*1</f>
        <v>19607</v>
      </c>
      <c r="AN1983" s="71" t="str">
        <f>VLOOKUP(PlayerList[[#This Row],[NZCF ID]],$AP$2:$AQ$3850,2,FALSE)</f>
        <v>M</v>
      </c>
      <c r="AP1983" s="71">
        <v>17664</v>
      </c>
      <c r="AQ1983" s="71" t="s">
        <v>29</v>
      </c>
    </row>
    <row r="1984" spans="13:43" x14ac:dyDescent="0.3">
      <c r="M1984" s="75">
        <v>22927</v>
      </c>
      <c r="N1984" s="72" t="s">
        <v>4384</v>
      </c>
      <c r="O1984" s="72" t="s">
        <v>4385</v>
      </c>
      <c r="P1984" s="73" t="s">
        <v>33</v>
      </c>
      <c r="Q1984" s="74">
        <v>2015</v>
      </c>
      <c r="R1984" s="73" t="s">
        <v>135</v>
      </c>
      <c r="S1984" s="72"/>
      <c r="T1984" s="77" t="s">
        <v>34</v>
      </c>
      <c r="U1984" s="76" t="s">
        <v>35</v>
      </c>
      <c r="V1984" s="77" t="s">
        <v>36</v>
      </c>
      <c r="W1984" s="77" t="s">
        <v>36</v>
      </c>
      <c r="X1984" s="77" t="s">
        <v>37</v>
      </c>
      <c r="Y1984" s="78" t="s">
        <v>38</v>
      </c>
      <c r="Z1984" s="72"/>
      <c r="AA1984" s="77">
        <v>463</v>
      </c>
      <c r="AB1984" s="76" t="s">
        <v>50</v>
      </c>
      <c r="AC1984" s="77">
        <v>1</v>
      </c>
      <c r="AD1984" s="77">
        <v>5</v>
      </c>
      <c r="AE1984" s="77">
        <v>5</v>
      </c>
      <c r="AF1984" s="78" t="s">
        <v>4167</v>
      </c>
      <c r="AG1984" s="72"/>
      <c r="AH1984" s="77">
        <v>4333411</v>
      </c>
      <c r="AI1984" s="76" t="s">
        <v>52</v>
      </c>
      <c r="AJ1984" s="76" t="s">
        <v>36</v>
      </c>
      <c r="AK1984" t="str">
        <f>_xlfn.CONCAT(PlayerList[[#This Row],[First Name]]," ",PlayerList[[#This Row],[Surname]])</f>
        <v>Devon Paige Masoe</v>
      </c>
      <c r="AM1984" s="71">
        <f>PlayerList[[#This Row],[Code]]*1</f>
        <v>22927</v>
      </c>
      <c r="AN1984" s="71" t="str">
        <f>VLOOKUP(PlayerList[[#This Row],[NZCF ID]],$AP$2:$AQ$3850,2,FALSE)</f>
        <v>F</v>
      </c>
      <c r="AP1984" s="71">
        <v>19607</v>
      </c>
      <c r="AQ1984" s="71" t="s">
        <v>29</v>
      </c>
    </row>
    <row r="1985" spans="13:43" x14ac:dyDescent="0.3">
      <c r="M1985" s="75">
        <v>17711</v>
      </c>
      <c r="N1985" s="72" t="s">
        <v>289</v>
      </c>
      <c r="O1985" s="72" t="s">
        <v>139</v>
      </c>
      <c r="P1985" s="73" t="s">
        <v>83</v>
      </c>
      <c r="Q1985" s="74">
        <v>2006</v>
      </c>
      <c r="R1985" s="73" t="s">
        <v>135</v>
      </c>
      <c r="S1985" s="72"/>
      <c r="T1985" s="77">
        <v>1207</v>
      </c>
      <c r="U1985" s="76" t="s">
        <v>35</v>
      </c>
      <c r="V1985" s="77" t="s">
        <v>36</v>
      </c>
      <c r="W1985" s="77" t="s">
        <v>36</v>
      </c>
      <c r="X1985" s="77">
        <v>20</v>
      </c>
      <c r="Y1985" s="78" t="s">
        <v>116</v>
      </c>
      <c r="Z1985" s="72"/>
      <c r="AA1985" s="77">
        <v>1211</v>
      </c>
      <c r="AB1985" s="76" t="s">
        <v>50</v>
      </c>
      <c r="AC1985" s="77" t="s">
        <v>36</v>
      </c>
      <c r="AD1985" s="77" t="s">
        <v>36</v>
      </c>
      <c r="AE1985" s="77">
        <v>6</v>
      </c>
      <c r="AF1985" s="78" t="s">
        <v>90</v>
      </c>
      <c r="AG1985" s="72"/>
      <c r="AH1985" s="77">
        <v>4315081</v>
      </c>
      <c r="AI1985" s="76" t="s">
        <v>52</v>
      </c>
      <c r="AJ1985" s="76" t="s">
        <v>36</v>
      </c>
      <c r="AK1985" t="str">
        <f>_xlfn.CONCAT(PlayerList[[#This Row],[First Name]]," ",PlayerList[[#This Row],[Surname]])</f>
        <v>James Mason</v>
      </c>
      <c r="AM1985" s="71">
        <f>PlayerList[[#This Row],[Code]]*1</f>
        <v>17711</v>
      </c>
      <c r="AN1985" s="71" t="str">
        <f>VLOOKUP(PlayerList[[#This Row],[NZCF ID]],$AP$2:$AQ$3850,2,FALSE)</f>
        <v>M</v>
      </c>
      <c r="AP1985" s="71">
        <v>22927</v>
      </c>
      <c r="AQ1985" s="71" t="s">
        <v>45</v>
      </c>
    </row>
    <row r="1986" spans="13:43" x14ac:dyDescent="0.3">
      <c r="M1986" s="75">
        <v>20881</v>
      </c>
      <c r="N1986" s="72" t="s">
        <v>289</v>
      </c>
      <c r="O1986" s="72" t="s">
        <v>2390</v>
      </c>
      <c r="P1986" s="73" t="s">
        <v>252</v>
      </c>
      <c r="Q1986" s="74">
        <v>2012</v>
      </c>
      <c r="R1986" s="73" t="s">
        <v>135</v>
      </c>
      <c r="S1986" s="72"/>
      <c r="T1986" s="77">
        <v>1468</v>
      </c>
      <c r="U1986" s="76" t="s">
        <v>50</v>
      </c>
      <c r="V1986" s="77">
        <v>1</v>
      </c>
      <c r="W1986" s="77">
        <v>6</v>
      </c>
      <c r="X1986" s="77">
        <v>17</v>
      </c>
      <c r="Y1986" s="78" t="s">
        <v>4167</v>
      </c>
      <c r="Z1986" s="72"/>
      <c r="AA1986" s="77">
        <v>1178</v>
      </c>
      <c r="AB1986" s="76" t="s">
        <v>35</v>
      </c>
      <c r="AC1986" s="77">
        <v>2</v>
      </c>
      <c r="AD1986" s="77">
        <v>12</v>
      </c>
      <c r="AE1986" s="77">
        <v>34</v>
      </c>
      <c r="AF1986" s="78" t="s">
        <v>4167</v>
      </c>
      <c r="AG1986" s="72"/>
      <c r="AH1986" s="77">
        <v>4333136</v>
      </c>
      <c r="AI1986" s="76" t="s">
        <v>52</v>
      </c>
      <c r="AJ1986" s="76" t="s">
        <v>36</v>
      </c>
      <c r="AK1986" t="str">
        <f>_xlfn.CONCAT(PlayerList[[#This Row],[First Name]]," ",PlayerList[[#This Row],[Surname]])</f>
        <v>Quinn Mason</v>
      </c>
      <c r="AM1986" s="71">
        <f>PlayerList[[#This Row],[Code]]*1</f>
        <v>20881</v>
      </c>
      <c r="AN1986" s="71" t="str">
        <f>VLOOKUP(PlayerList[[#This Row],[NZCF ID]],$AP$2:$AQ$3850,2,FALSE)</f>
        <v>M</v>
      </c>
      <c r="AP1986" s="71">
        <v>17711</v>
      </c>
      <c r="AQ1986" s="71" t="s">
        <v>29</v>
      </c>
    </row>
    <row r="1987" spans="13:43" x14ac:dyDescent="0.3">
      <c r="M1987" s="75">
        <v>22759</v>
      </c>
      <c r="N1987" s="72" t="s">
        <v>289</v>
      </c>
      <c r="O1987" s="72" t="s">
        <v>2390</v>
      </c>
      <c r="P1987" s="73" t="s">
        <v>33</v>
      </c>
      <c r="Q1987" s="74">
        <v>2015</v>
      </c>
      <c r="R1987" s="73" t="s">
        <v>135</v>
      </c>
      <c r="S1987" s="72"/>
      <c r="T1987" s="77" t="s">
        <v>34</v>
      </c>
      <c r="U1987" s="76" t="s">
        <v>35</v>
      </c>
      <c r="V1987" s="77" t="s">
        <v>36</v>
      </c>
      <c r="W1987" s="77" t="s">
        <v>36</v>
      </c>
      <c r="X1987" s="77" t="s">
        <v>37</v>
      </c>
      <c r="Y1987" s="78" t="s">
        <v>38</v>
      </c>
      <c r="Z1987" s="72"/>
      <c r="AA1987" s="77">
        <v>400</v>
      </c>
      <c r="AB1987" s="76" t="s">
        <v>50</v>
      </c>
      <c r="AC1987" s="77" t="s">
        <v>36</v>
      </c>
      <c r="AD1987" s="77" t="s">
        <v>36</v>
      </c>
      <c r="AE1987" s="77">
        <v>6</v>
      </c>
      <c r="AF1987" s="78" t="s">
        <v>84</v>
      </c>
      <c r="AG1987" s="72"/>
      <c r="AH1987" s="77" t="s">
        <v>69</v>
      </c>
      <c r="AI1987" s="76" t="s">
        <v>52</v>
      </c>
      <c r="AJ1987" s="76" t="s">
        <v>36</v>
      </c>
      <c r="AK1987" t="str">
        <f>_xlfn.CONCAT(PlayerList[[#This Row],[First Name]]," ",PlayerList[[#This Row],[Surname]])</f>
        <v>Quinn Mason</v>
      </c>
      <c r="AM1987" s="71">
        <f>PlayerList[[#This Row],[Code]]*1</f>
        <v>22759</v>
      </c>
      <c r="AN1987" s="71" t="str">
        <f>VLOOKUP(PlayerList[[#This Row],[NZCF ID]],$AP$2:$AQ$3850,2,FALSE)</f>
        <v>M</v>
      </c>
      <c r="AP1987" s="71">
        <v>20881</v>
      </c>
      <c r="AQ1987" s="71" t="s">
        <v>29</v>
      </c>
    </row>
    <row r="1988" spans="13:43" x14ac:dyDescent="0.3">
      <c r="M1988" s="75">
        <v>18893</v>
      </c>
      <c r="N1988" s="72" t="s">
        <v>2391</v>
      </c>
      <c r="O1988" s="72" t="s">
        <v>1398</v>
      </c>
      <c r="P1988" s="73" t="s">
        <v>178</v>
      </c>
      <c r="Q1988" s="74">
        <v>2013</v>
      </c>
      <c r="R1988" s="73" t="s">
        <v>135</v>
      </c>
      <c r="S1988" s="72"/>
      <c r="T1988" s="77">
        <v>626</v>
      </c>
      <c r="U1988" s="76" t="s">
        <v>50</v>
      </c>
      <c r="V1988" s="77" t="s">
        <v>36</v>
      </c>
      <c r="W1988" s="77" t="s">
        <v>36</v>
      </c>
      <c r="X1988" s="77">
        <v>4</v>
      </c>
      <c r="Y1988" s="78" t="s">
        <v>96</v>
      </c>
      <c r="Z1988" s="72"/>
      <c r="AA1988" s="77" t="s">
        <v>37</v>
      </c>
      <c r="AB1988" s="76" t="s">
        <v>35</v>
      </c>
      <c r="AC1988" s="77" t="s">
        <v>36</v>
      </c>
      <c r="AD1988" s="77" t="s">
        <v>36</v>
      </c>
      <c r="AE1988" s="77" t="s">
        <v>37</v>
      </c>
      <c r="AF1988" s="78" t="s">
        <v>38</v>
      </c>
      <c r="AG1988" s="72"/>
      <c r="AH1988" s="77" t="s">
        <v>69</v>
      </c>
      <c r="AI1988" s="76" t="s">
        <v>52</v>
      </c>
      <c r="AJ1988" s="76" t="s">
        <v>36</v>
      </c>
      <c r="AK1988" t="str">
        <f>_xlfn.CONCAT(PlayerList[[#This Row],[First Name]]," ",PlayerList[[#This Row],[Surname]])</f>
        <v>Dylan Massey</v>
      </c>
      <c r="AM1988" s="71">
        <f>PlayerList[[#This Row],[Code]]*1</f>
        <v>18893</v>
      </c>
      <c r="AN1988" s="71" t="str">
        <f>VLOOKUP(PlayerList[[#This Row],[NZCF ID]],$AP$2:$AQ$3850,2,FALSE)</f>
        <v>M</v>
      </c>
      <c r="AP1988" s="71">
        <v>22759</v>
      </c>
      <c r="AQ1988" s="71" t="s">
        <v>29</v>
      </c>
    </row>
    <row r="1989" spans="13:43" x14ac:dyDescent="0.3">
      <c r="M1989" s="75">
        <v>15198</v>
      </c>
      <c r="N1989" s="72" t="s">
        <v>2392</v>
      </c>
      <c r="O1989" s="72" t="s">
        <v>2393</v>
      </c>
      <c r="P1989" s="73" t="s">
        <v>161</v>
      </c>
      <c r="Q1989" s="74">
        <v>1976</v>
      </c>
      <c r="R1989" s="73" t="s">
        <v>35</v>
      </c>
      <c r="S1989" s="72"/>
      <c r="T1989" s="77">
        <v>1729</v>
      </c>
      <c r="U1989" s="76" t="s">
        <v>35</v>
      </c>
      <c r="V1989" s="77" t="s">
        <v>36</v>
      </c>
      <c r="W1989" s="77" t="s">
        <v>36</v>
      </c>
      <c r="X1989" s="77">
        <v>139</v>
      </c>
      <c r="Y1989" s="78" t="s">
        <v>39</v>
      </c>
      <c r="Z1989" s="72"/>
      <c r="AA1989" s="77">
        <v>1655</v>
      </c>
      <c r="AB1989" s="76" t="s">
        <v>35</v>
      </c>
      <c r="AC1989" s="77" t="s">
        <v>36</v>
      </c>
      <c r="AD1989" s="77" t="s">
        <v>36</v>
      </c>
      <c r="AE1989" s="77">
        <v>56</v>
      </c>
      <c r="AF1989" s="78" t="s">
        <v>61</v>
      </c>
      <c r="AG1989" s="72"/>
      <c r="AH1989" s="77">
        <v>2402157</v>
      </c>
      <c r="AI1989" s="76" t="s">
        <v>2394</v>
      </c>
      <c r="AJ1989" s="76" t="s">
        <v>36</v>
      </c>
      <c r="AK1989" t="str">
        <f>_xlfn.CONCAT(PlayerList[[#This Row],[First Name]]," ",PlayerList[[#This Row],[Surname]])</f>
        <v>Andrew D Masters</v>
      </c>
      <c r="AM1989" s="71">
        <f>PlayerList[[#This Row],[Code]]*1</f>
        <v>15198</v>
      </c>
      <c r="AN1989" s="71" t="str">
        <f>VLOOKUP(PlayerList[[#This Row],[NZCF ID]],$AP$2:$AQ$3850,2,FALSE)</f>
        <v>M</v>
      </c>
      <c r="AP1989" s="71">
        <v>18893</v>
      </c>
      <c r="AQ1989" s="71" t="s">
        <v>29</v>
      </c>
    </row>
    <row r="1990" spans="13:43" x14ac:dyDescent="0.3">
      <c r="M1990" s="75">
        <v>22868</v>
      </c>
      <c r="N1990" s="72" t="s">
        <v>2392</v>
      </c>
      <c r="O1990" s="72" t="s">
        <v>648</v>
      </c>
      <c r="P1990" s="73" t="s">
        <v>83</v>
      </c>
      <c r="Q1990" s="74">
        <v>2006</v>
      </c>
      <c r="R1990" s="73" t="s">
        <v>135</v>
      </c>
      <c r="S1990" s="72"/>
      <c r="T1990" s="77">
        <v>1600</v>
      </c>
      <c r="U1990" s="76" t="s">
        <v>50</v>
      </c>
      <c r="V1990" s="77">
        <v>2</v>
      </c>
      <c r="W1990" s="77">
        <v>13</v>
      </c>
      <c r="X1990" s="77">
        <v>13</v>
      </c>
      <c r="Y1990" s="78" t="s">
        <v>4167</v>
      </c>
      <c r="Z1990" s="72"/>
      <c r="AA1990" s="77" t="s">
        <v>37</v>
      </c>
      <c r="AB1990" s="76" t="s">
        <v>35</v>
      </c>
      <c r="AC1990" s="77" t="s">
        <v>36</v>
      </c>
      <c r="AD1990" s="77" t="s">
        <v>36</v>
      </c>
      <c r="AE1990" s="77" t="s">
        <v>37</v>
      </c>
      <c r="AF1990" s="78" t="s">
        <v>38</v>
      </c>
      <c r="AG1990" s="72"/>
      <c r="AH1990" s="77">
        <v>4332717</v>
      </c>
      <c r="AI1990" s="76" t="s">
        <v>52</v>
      </c>
      <c r="AJ1990" s="76" t="s">
        <v>36</v>
      </c>
      <c r="AK1990" t="str">
        <f>_xlfn.CONCAT(PlayerList[[#This Row],[First Name]]," ",PlayerList[[#This Row],[Surname]])</f>
        <v>Hugh Masters</v>
      </c>
      <c r="AM1990" s="71">
        <f>PlayerList[[#This Row],[Code]]*1</f>
        <v>22868</v>
      </c>
      <c r="AN1990" s="71" t="str">
        <f>VLOOKUP(PlayerList[[#This Row],[NZCF ID]],$AP$2:$AQ$3850,2,FALSE)</f>
        <v>M</v>
      </c>
      <c r="AP1990" s="71">
        <v>15198</v>
      </c>
      <c r="AQ1990" s="71" t="s">
        <v>29</v>
      </c>
    </row>
    <row r="1991" spans="13:43" x14ac:dyDescent="0.3">
      <c r="M1991" s="75">
        <v>18513</v>
      </c>
      <c r="N1991" s="72" t="s">
        <v>2395</v>
      </c>
      <c r="O1991" s="72" t="s">
        <v>704</v>
      </c>
      <c r="P1991" s="73" t="s">
        <v>33</v>
      </c>
      <c r="Q1991" s="74">
        <v>2008</v>
      </c>
      <c r="R1991" s="73" t="s">
        <v>135</v>
      </c>
      <c r="S1991" s="72"/>
      <c r="T1991" s="77" t="s">
        <v>34</v>
      </c>
      <c r="U1991" s="76" t="s">
        <v>35</v>
      </c>
      <c r="V1991" s="77" t="s">
        <v>36</v>
      </c>
      <c r="W1991" s="77" t="s">
        <v>36</v>
      </c>
      <c r="X1991" s="77" t="s">
        <v>37</v>
      </c>
      <c r="Y1991" s="78" t="s">
        <v>38</v>
      </c>
      <c r="Z1991" s="72"/>
      <c r="AA1991" s="77">
        <v>965</v>
      </c>
      <c r="AB1991" s="76" t="s">
        <v>50</v>
      </c>
      <c r="AC1991" s="77" t="s">
        <v>36</v>
      </c>
      <c r="AD1991" s="77" t="s">
        <v>36</v>
      </c>
      <c r="AE1991" s="77">
        <v>7</v>
      </c>
      <c r="AF1991" s="78" t="s">
        <v>51</v>
      </c>
      <c r="AG1991" s="72"/>
      <c r="AH1991" s="77" t="s">
        <v>69</v>
      </c>
      <c r="AI1991" s="76" t="s">
        <v>52</v>
      </c>
      <c r="AJ1991" s="76" t="s">
        <v>36</v>
      </c>
      <c r="AK1991" t="str">
        <f>_xlfn.CONCAT(PlayerList[[#This Row],[First Name]]," ",PlayerList[[#This Row],[Surname]])</f>
        <v>Josh Mateo Laserna</v>
      </c>
      <c r="AM1991" s="71">
        <f>PlayerList[[#This Row],[Code]]*1</f>
        <v>18513</v>
      </c>
      <c r="AN1991" s="71" t="str">
        <f>VLOOKUP(PlayerList[[#This Row],[NZCF ID]],$AP$2:$AQ$3850,2,FALSE)</f>
        <v>M</v>
      </c>
      <c r="AP1991" s="71">
        <v>22868</v>
      </c>
      <c r="AQ1991" s="71" t="s">
        <v>29</v>
      </c>
    </row>
    <row r="1992" spans="13:43" x14ac:dyDescent="0.3">
      <c r="M1992" s="75">
        <v>21005</v>
      </c>
      <c r="N1992" s="72" t="s">
        <v>2396</v>
      </c>
      <c r="O1992" s="72" t="s">
        <v>2397</v>
      </c>
      <c r="P1992" s="73" t="s">
        <v>121</v>
      </c>
      <c r="Q1992" s="74">
        <v>1993</v>
      </c>
      <c r="R1992" s="73" t="s">
        <v>35</v>
      </c>
      <c r="S1992" s="72"/>
      <c r="T1992" s="77">
        <v>1449</v>
      </c>
      <c r="U1992" s="76" t="s">
        <v>50</v>
      </c>
      <c r="V1992" s="77" t="s">
        <v>36</v>
      </c>
      <c r="W1992" s="77" t="s">
        <v>36</v>
      </c>
      <c r="X1992" s="77">
        <v>7</v>
      </c>
      <c r="Y1992" s="78" t="s">
        <v>84</v>
      </c>
      <c r="Z1992" s="72"/>
      <c r="AA1992" s="77">
        <v>1331</v>
      </c>
      <c r="AB1992" s="76" t="s">
        <v>50</v>
      </c>
      <c r="AC1992" s="77">
        <v>1</v>
      </c>
      <c r="AD1992" s="77">
        <v>6</v>
      </c>
      <c r="AE1992" s="77">
        <v>12</v>
      </c>
      <c r="AF1992" s="78" t="s">
        <v>4167</v>
      </c>
      <c r="AG1992" s="72"/>
      <c r="AH1992" s="77">
        <v>4333080</v>
      </c>
      <c r="AI1992" s="76" t="s">
        <v>52</v>
      </c>
      <c r="AJ1992" s="76" t="s">
        <v>36</v>
      </c>
      <c r="AK1992" t="str">
        <f>_xlfn.CONCAT(PlayerList[[#This Row],[First Name]]," ",PlayerList[[#This Row],[Surname]])</f>
        <v>Maneesh Mathangi</v>
      </c>
      <c r="AM1992" s="71">
        <f>PlayerList[[#This Row],[Code]]*1</f>
        <v>21005</v>
      </c>
      <c r="AN1992" s="71" t="str">
        <f>VLOOKUP(PlayerList[[#This Row],[NZCF ID]],$AP$2:$AQ$3850,2,FALSE)</f>
        <v>M</v>
      </c>
      <c r="AP1992" s="71">
        <v>18513</v>
      </c>
      <c r="AQ1992" s="71" t="s">
        <v>29</v>
      </c>
    </row>
    <row r="1993" spans="13:43" x14ac:dyDescent="0.3">
      <c r="M1993" s="75">
        <v>19352</v>
      </c>
      <c r="N1993" s="72" t="s">
        <v>2398</v>
      </c>
      <c r="O1993" s="72" t="s">
        <v>2399</v>
      </c>
      <c r="P1993" s="73" t="s">
        <v>67</v>
      </c>
      <c r="Q1993" s="74">
        <v>2001</v>
      </c>
      <c r="R1993" s="73" t="s">
        <v>35</v>
      </c>
      <c r="S1993" s="72"/>
      <c r="T1993" s="77">
        <v>1195</v>
      </c>
      <c r="U1993" s="76" t="s">
        <v>35</v>
      </c>
      <c r="V1993" s="77" t="s">
        <v>36</v>
      </c>
      <c r="W1993" s="77" t="s">
        <v>36</v>
      </c>
      <c r="X1993" s="77">
        <v>42</v>
      </c>
      <c r="Y1993" s="78" t="s">
        <v>39</v>
      </c>
      <c r="Z1993" s="72"/>
      <c r="AA1993" s="77" t="s">
        <v>37</v>
      </c>
      <c r="AB1993" s="76" t="s">
        <v>35</v>
      </c>
      <c r="AC1993" s="77" t="s">
        <v>36</v>
      </c>
      <c r="AD1993" s="77" t="s">
        <v>36</v>
      </c>
      <c r="AE1993" s="77" t="s">
        <v>37</v>
      </c>
      <c r="AF1993" s="78" t="s">
        <v>38</v>
      </c>
      <c r="AG1993" s="72"/>
      <c r="AH1993" s="77">
        <v>4324099</v>
      </c>
      <c r="AI1993" s="76" t="s">
        <v>52</v>
      </c>
      <c r="AJ1993" s="76" t="s">
        <v>36</v>
      </c>
      <c r="AK1993" t="str">
        <f>_xlfn.CONCAT(PlayerList[[#This Row],[First Name]]," ",PlayerList[[#This Row],[Surname]])</f>
        <v>Troy Matich</v>
      </c>
      <c r="AM1993" s="71">
        <f>PlayerList[[#This Row],[Code]]*1</f>
        <v>19352</v>
      </c>
      <c r="AN1993" s="71" t="str">
        <f>VLOOKUP(PlayerList[[#This Row],[NZCF ID]],$AP$2:$AQ$3850,2,FALSE)</f>
        <v>F</v>
      </c>
      <c r="AP1993" s="71">
        <v>21005</v>
      </c>
      <c r="AQ1993" s="71" t="s">
        <v>29</v>
      </c>
    </row>
    <row r="1994" spans="13:43" x14ac:dyDescent="0.3">
      <c r="M1994" s="75">
        <v>20910</v>
      </c>
      <c r="N1994" s="72" t="s">
        <v>2400</v>
      </c>
      <c r="O1994" s="72" t="s">
        <v>2401</v>
      </c>
      <c r="P1994" s="73" t="s">
        <v>161</v>
      </c>
      <c r="Q1994" s="74">
        <v>2014</v>
      </c>
      <c r="R1994" s="73" t="s">
        <v>135</v>
      </c>
      <c r="S1994" s="72"/>
      <c r="T1994" s="77" t="s">
        <v>34</v>
      </c>
      <c r="U1994" s="76" t="s">
        <v>35</v>
      </c>
      <c r="V1994" s="77" t="s">
        <v>36</v>
      </c>
      <c r="W1994" s="77" t="s">
        <v>36</v>
      </c>
      <c r="X1994" s="77" t="s">
        <v>37</v>
      </c>
      <c r="Y1994" s="78" t="s">
        <v>38</v>
      </c>
      <c r="Z1994" s="72"/>
      <c r="AA1994" s="77">
        <v>642</v>
      </c>
      <c r="AB1994" s="76" t="s">
        <v>50</v>
      </c>
      <c r="AC1994" s="77" t="s">
        <v>36</v>
      </c>
      <c r="AD1994" s="77" t="s">
        <v>36</v>
      </c>
      <c r="AE1994" s="77">
        <v>6</v>
      </c>
      <c r="AF1994" s="78" t="s">
        <v>60</v>
      </c>
      <c r="AG1994" s="72"/>
      <c r="AH1994" s="77">
        <v>4328647</v>
      </c>
      <c r="AI1994" s="76" t="s">
        <v>52</v>
      </c>
      <c r="AJ1994" s="76" t="s">
        <v>36</v>
      </c>
      <c r="AK1994" t="str">
        <f>_xlfn.CONCAT(PlayerList[[#This Row],[First Name]]," ",PlayerList[[#This Row],[Surname]])</f>
        <v>Anaya Matta</v>
      </c>
      <c r="AM1994" s="71">
        <f>PlayerList[[#This Row],[Code]]*1</f>
        <v>20910</v>
      </c>
      <c r="AN1994" s="71" t="str">
        <f>VLOOKUP(PlayerList[[#This Row],[NZCF ID]],$AP$2:$AQ$3850,2,FALSE)</f>
        <v>F</v>
      </c>
      <c r="AP1994" s="71">
        <v>19352</v>
      </c>
      <c r="AQ1994" s="71" t="s">
        <v>45</v>
      </c>
    </row>
    <row r="1995" spans="13:43" x14ac:dyDescent="0.3">
      <c r="M1995" s="75">
        <v>20900</v>
      </c>
      <c r="N1995" s="72" t="s">
        <v>2400</v>
      </c>
      <c r="O1995" s="72" t="s">
        <v>2402</v>
      </c>
      <c r="P1995" s="73" t="s">
        <v>161</v>
      </c>
      <c r="Q1995" s="74">
        <v>2017</v>
      </c>
      <c r="R1995" s="73" t="s">
        <v>135</v>
      </c>
      <c r="S1995" s="72"/>
      <c r="T1995" s="77" t="s">
        <v>34</v>
      </c>
      <c r="U1995" s="76" t="s">
        <v>35</v>
      </c>
      <c r="V1995" s="77" t="s">
        <v>36</v>
      </c>
      <c r="W1995" s="77" t="s">
        <v>36</v>
      </c>
      <c r="X1995" s="77" t="s">
        <v>37</v>
      </c>
      <c r="Y1995" s="78" t="s">
        <v>38</v>
      </c>
      <c r="Z1995" s="72"/>
      <c r="AA1995" s="77">
        <v>413</v>
      </c>
      <c r="AB1995" s="76" t="s">
        <v>50</v>
      </c>
      <c r="AC1995" s="77" t="s">
        <v>36</v>
      </c>
      <c r="AD1995" s="77" t="s">
        <v>36</v>
      </c>
      <c r="AE1995" s="77">
        <v>6</v>
      </c>
      <c r="AF1995" s="78" t="s">
        <v>60</v>
      </c>
      <c r="AG1995" s="72"/>
      <c r="AH1995" s="77">
        <v>4328655</v>
      </c>
      <c r="AI1995" s="76" t="s">
        <v>52</v>
      </c>
      <c r="AJ1995" s="76" t="s">
        <v>36</v>
      </c>
      <c r="AK1995" t="str">
        <f>_xlfn.CONCAT(PlayerList[[#This Row],[First Name]]," ",PlayerList[[#This Row],[Surname]])</f>
        <v>Anika Matta</v>
      </c>
      <c r="AM1995" s="71">
        <f>PlayerList[[#This Row],[Code]]*1</f>
        <v>20900</v>
      </c>
      <c r="AN1995" s="71" t="str">
        <f>VLOOKUP(PlayerList[[#This Row],[NZCF ID]],$AP$2:$AQ$3850,2,FALSE)</f>
        <v>F</v>
      </c>
      <c r="AP1995" s="71">
        <v>20910</v>
      </c>
      <c r="AQ1995" s="71" t="s">
        <v>45</v>
      </c>
    </row>
    <row r="1996" spans="13:43" x14ac:dyDescent="0.3">
      <c r="M1996" s="75">
        <v>17845</v>
      </c>
      <c r="N1996" s="72" t="s">
        <v>2403</v>
      </c>
      <c r="O1996" s="72" t="s">
        <v>2404</v>
      </c>
      <c r="P1996" s="73" t="s">
        <v>426</v>
      </c>
      <c r="Q1996" s="74" t="s">
        <v>37</v>
      </c>
      <c r="R1996" s="73" t="s">
        <v>35</v>
      </c>
      <c r="S1996" s="72"/>
      <c r="T1996" s="77" t="s">
        <v>34</v>
      </c>
      <c r="U1996" s="76" t="s">
        <v>35</v>
      </c>
      <c r="V1996" s="77" t="s">
        <v>36</v>
      </c>
      <c r="W1996" s="77" t="s">
        <v>36</v>
      </c>
      <c r="X1996" s="77" t="s">
        <v>37</v>
      </c>
      <c r="Y1996" s="78" t="s">
        <v>38</v>
      </c>
      <c r="Z1996" s="72"/>
      <c r="AA1996" s="77">
        <v>947</v>
      </c>
      <c r="AB1996" s="76" t="s">
        <v>50</v>
      </c>
      <c r="AC1996" s="77" t="s">
        <v>36</v>
      </c>
      <c r="AD1996" s="77" t="s">
        <v>36</v>
      </c>
      <c r="AE1996" s="77">
        <v>7</v>
      </c>
      <c r="AF1996" s="78" t="s">
        <v>105</v>
      </c>
      <c r="AG1996" s="72"/>
      <c r="AH1996" s="77" t="s">
        <v>69</v>
      </c>
      <c r="AI1996" s="76" t="s">
        <v>52</v>
      </c>
      <c r="AJ1996" s="76" t="s">
        <v>36</v>
      </c>
      <c r="AK1996" t="str">
        <f>_xlfn.CONCAT(PlayerList[[#This Row],[First Name]]," ",PlayerList[[#This Row],[Surname]])</f>
        <v>Riadin Matthews</v>
      </c>
      <c r="AM1996" s="71">
        <f>PlayerList[[#This Row],[Code]]*1</f>
        <v>17845</v>
      </c>
      <c r="AN1996" s="71" t="str">
        <f>VLOOKUP(PlayerList[[#This Row],[NZCF ID]],$AP$2:$AQ$3850,2,FALSE)</f>
        <v>M</v>
      </c>
      <c r="AP1996" s="71">
        <v>20900</v>
      </c>
      <c r="AQ1996" s="71" t="s">
        <v>45</v>
      </c>
    </row>
    <row r="1997" spans="13:43" x14ac:dyDescent="0.3">
      <c r="M1997" s="75">
        <v>22896</v>
      </c>
      <c r="N1997" s="72" t="s">
        <v>4386</v>
      </c>
      <c r="O1997" s="72" t="s">
        <v>508</v>
      </c>
      <c r="P1997" s="73" t="s">
        <v>83</v>
      </c>
      <c r="Q1997" s="74">
        <v>2000</v>
      </c>
      <c r="R1997" s="73" t="s">
        <v>35</v>
      </c>
      <c r="S1997" s="72"/>
      <c r="T1997" s="77">
        <v>1248</v>
      </c>
      <c r="U1997" s="76" t="s">
        <v>50</v>
      </c>
      <c r="V1997" s="77">
        <v>1</v>
      </c>
      <c r="W1997" s="77">
        <v>5</v>
      </c>
      <c r="X1997" s="77">
        <v>5</v>
      </c>
      <c r="Y1997" s="78" t="s">
        <v>4167</v>
      </c>
      <c r="Z1997" s="72"/>
      <c r="AA1997" s="77" t="s">
        <v>37</v>
      </c>
      <c r="AB1997" s="76" t="s">
        <v>35</v>
      </c>
      <c r="AC1997" s="77" t="s">
        <v>36</v>
      </c>
      <c r="AD1997" s="77" t="s">
        <v>36</v>
      </c>
      <c r="AE1997" s="77" t="s">
        <v>37</v>
      </c>
      <c r="AF1997" s="78" t="s">
        <v>38</v>
      </c>
      <c r="AG1997" s="72"/>
      <c r="AH1997" s="77" t="s">
        <v>69</v>
      </c>
      <c r="AI1997" s="76" t="s">
        <v>52</v>
      </c>
      <c r="AJ1997" s="76" t="s">
        <v>36</v>
      </c>
      <c r="AK1997" t="str">
        <f>_xlfn.CONCAT(PlayerList[[#This Row],[First Name]]," ",PlayerList[[#This Row],[Surname]])</f>
        <v>Alex Mattin</v>
      </c>
      <c r="AM1997" s="71">
        <f>PlayerList[[#This Row],[Code]]*1</f>
        <v>22896</v>
      </c>
      <c r="AN1997" s="71" t="str">
        <f>VLOOKUP(PlayerList[[#This Row],[NZCF ID]],$AP$2:$AQ$3850,2,FALSE)</f>
        <v>M</v>
      </c>
      <c r="AP1997" s="71">
        <v>17845</v>
      </c>
      <c r="AQ1997" s="71" t="s">
        <v>29</v>
      </c>
    </row>
    <row r="1998" spans="13:43" x14ac:dyDescent="0.3">
      <c r="M1998" s="75">
        <v>20566</v>
      </c>
      <c r="N1998" s="72" t="s">
        <v>2405</v>
      </c>
      <c r="O1998" s="72" t="s">
        <v>863</v>
      </c>
      <c r="P1998" s="73" t="s">
        <v>161</v>
      </c>
      <c r="Q1998" s="74">
        <v>2014</v>
      </c>
      <c r="R1998" s="73" t="s">
        <v>135</v>
      </c>
      <c r="S1998" s="72"/>
      <c r="T1998" s="77">
        <v>1000</v>
      </c>
      <c r="U1998" s="76" t="s">
        <v>50</v>
      </c>
      <c r="V1998" s="77" t="s">
        <v>36</v>
      </c>
      <c r="W1998" s="77" t="s">
        <v>36</v>
      </c>
      <c r="X1998" s="77">
        <v>4</v>
      </c>
      <c r="Y1998" s="78" t="s">
        <v>84</v>
      </c>
      <c r="Z1998" s="72"/>
      <c r="AA1998" s="77">
        <v>1159</v>
      </c>
      <c r="AB1998" s="76" t="s">
        <v>50</v>
      </c>
      <c r="AC1998" s="77">
        <v>2</v>
      </c>
      <c r="AD1998" s="77">
        <v>12</v>
      </c>
      <c r="AE1998" s="77">
        <v>17</v>
      </c>
      <c r="AF1998" s="78" t="s">
        <v>4167</v>
      </c>
      <c r="AG1998" s="72"/>
      <c r="AH1998" s="77" t="s">
        <v>69</v>
      </c>
      <c r="AI1998" s="76" t="s">
        <v>52</v>
      </c>
      <c r="AJ1998" s="76" t="s">
        <v>36</v>
      </c>
      <c r="AK1998" t="str">
        <f>_xlfn.CONCAT(PlayerList[[#This Row],[First Name]]," ",PlayerList[[#This Row],[Surname]])</f>
        <v>Samuel Mattingley</v>
      </c>
      <c r="AM1998" s="71">
        <f>PlayerList[[#This Row],[Code]]*1</f>
        <v>20566</v>
      </c>
      <c r="AN1998" s="71" t="str">
        <f>VLOOKUP(PlayerList[[#This Row],[NZCF ID]],$AP$2:$AQ$3850,2,FALSE)</f>
        <v>M</v>
      </c>
      <c r="AP1998" s="71">
        <v>22896</v>
      </c>
      <c r="AQ1998" s="71" t="s">
        <v>29</v>
      </c>
    </row>
    <row r="1999" spans="13:43" x14ac:dyDescent="0.3">
      <c r="M1999" s="75">
        <v>18223</v>
      </c>
      <c r="N1999" s="72" t="s">
        <v>2406</v>
      </c>
      <c r="O1999" s="72" t="s">
        <v>1684</v>
      </c>
      <c r="P1999" s="73" t="s">
        <v>33</v>
      </c>
      <c r="Q1999" s="74">
        <v>2008</v>
      </c>
      <c r="R1999" s="73" t="s">
        <v>135</v>
      </c>
      <c r="S1999" s="72"/>
      <c r="T1999" s="77" t="s">
        <v>34</v>
      </c>
      <c r="U1999" s="76" t="s">
        <v>35</v>
      </c>
      <c r="V1999" s="77" t="s">
        <v>36</v>
      </c>
      <c r="W1999" s="77" t="s">
        <v>36</v>
      </c>
      <c r="X1999" s="77" t="s">
        <v>37</v>
      </c>
      <c r="Y1999" s="78" t="s">
        <v>38</v>
      </c>
      <c r="Z1999" s="72"/>
      <c r="AA1999" s="77">
        <v>1057</v>
      </c>
      <c r="AB1999" s="76" t="s">
        <v>50</v>
      </c>
      <c r="AC1999" s="77" t="s">
        <v>36</v>
      </c>
      <c r="AD1999" s="77" t="s">
        <v>36</v>
      </c>
      <c r="AE1999" s="77">
        <v>5</v>
      </c>
      <c r="AF1999" s="78" t="s">
        <v>219</v>
      </c>
      <c r="AG1999" s="72"/>
      <c r="AH1999" s="77" t="s">
        <v>69</v>
      </c>
      <c r="AI1999" s="76" t="s">
        <v>52</v>
      </c>
      <c r="AJ1999" s="76" t="s">
        <v>36</v>
      </c>
      <c r="AK1999" t="str">
        <f>_xlfn.CONCAT(PlayerList[[#This Row],[First Name]]," ",PlayerList[[#This Row],[Surname]])</f>
        <v>Brody Mattocks</v>
      </c>
      <c r="AM1999" s="71">
        <f>PlayerList[[#This Row],[Code]]*1</f>
        <v>18223</v>
      </c>
      <c r="AN1999" s="71" t="str">
        <f>VLOOKUP(PlayerList[[#This Row],[NZCF ID]],$AP$2:$AQ$3850,2,FALSE)</f>
        <v>M</v>
      </c>
      <c r="AP1999" s="71">
        <v>20566</v>
      </c>
      <c r="AQ1999" s="71" t="s">
        <v>29</v>
      </c>
    </row>
    <row r="2000" spans="13:43" x14ac:dyDescent="0.3">
      <c r="M2000" s="75">
        <v>18105</v>
      </c>
      <c r="N2000" s="72" t="s">
        <v>2407</v>
      </c>
      <c r="O2000" s="72" t="s">
        <v>2408</v>
      </c>
      <c r="P2000" s="73" t="s">
        <v>83</v>
      </c>
      <c r="Q2000" s="74">
        <v>2012</v>
      </c>
      <c r="R2000" s="73" t="s">
        <v>135</v>
      </c>
      <c r="S2000" s="72"/>
      <c r="T2000" s="77">
        <v>1353</v>
      </c>
      <c r="U2000" s="76" t="s">
        <v>35</v>
      </c>
      <c r="V2000" s="77" t="s">
        <v>36</v>
      </c>
      <c r="W2000" s="77" t="s">
        <v>36</v>
      </c>
      <c r="X2000" s="77">
        <v>77</v>
      </c>
      <c r="Y2000" s="78" t="s">
        <v>281</v>
      </c>
      <c r="Z2000" s="72"/>
      <c r="AA2000" s="77">
        <v>1378</v>
      </c>
      <c r="AB2000" s="76" t="s">
        <v>35</v>
      </c>
      <c r="AC2000" s="77" t="s">
        <v>36</v>
      </c>
      <c r="AD2000" s="77" t="s">
        <v>36</v>
      </c>
      <c r="AE2000" s="77">
        <v>32</v>
      </c>
      <c r="AF2000" s="78" t="s">
        <v>281</v>
      </c>
      <c r="AG2000" s="72"/>
      <c r="AH2000" s="77">
        <v>4317416</v>
      </c>
      <c r="AI2000" s="76" t="s">
        <v>52</v>
      </c>
      <c r="AJ2000" s="76" t="s">
        <v>36</v>
      </c>
      <c r="AK2000" t="str">
        <f>_xlfn.CONCAT(PlayerList[[#This Row],[First Name]]," ",PlayerList[[#This Row],[Surname]])</f>
        <v>Eashan Mavaram</v>
      </c>
      <c r="AM2000" s="71">
        <f>PlayerList[[#This Row],[Code]]*1</f>
        <v>18105</v>
      </c>
      <c r="AN2000" s="71" t="str">
        <f>VLOOKUP(PlayerList[[#This Row],[NZCF ID]],$AP$2:$AQ$3850,2,FALSE)</f>
        <v>M</v>
      </c>
      <c r="AP2000" s="71">
        <v>18223</v>
      </c>
      <c r="AQ2000" s="71" t="s">
        <v>29</v>
      </c>
    </row>
    <row r="2001" spans="13:43" x14ac:dyDescent="0.3">
      <c r="M2001" s="75">
        <v>17624</v>
      </c>
      <c r="N2001" s="72" t="s">
        <v>2409</v>
      </c>
      <c r="O2001" s="72" t="s">
        <v>2387</v>
      </c>
      <c r="P2001" s="73" t="s">
        <v>33</v>
      </c>
      <c r="Q2001" s="74">
        <v>2007</v>
      </c>
      <c r="R2001" s="73" t="s">
        <v>135</v>
      </c>
      <c r="S2001" s="72"/>
      <c r="T2001" s="77" t="s">
        <v>34</v>
      </c>
      <c r="U2001" s="76" t="s">
        <v>35</v>
      </c>
      <c r="V2001" s="77" t="s">
        <v>36</v>
      </c>
      <c r="W2001" s="77" t="s">
        <v>36</v>
      </c>
      <c r="X2001" s="77" t="s">
        <v>37</v>
      </c>
      <c r="Y2001" s="78" t="s">
        <v>38</v>
      </c>
      <c r="Z2001" s="72"/>
      <c r="AA2001" s="77">
        <v>890</v>
      </c>
      <c r="AB2001" s="76" t="s">
        <v>50</v>
      </c>
      <c r="AC2001" s="77" t="s">
        <v>36</v>
      </c>
      <c r="AD2001" s="77" t="s">
        <v>36</v>
      </c>
      <c r="AE2001" s="77">
        <v>6</v>
      </c>
      <c r="AF2001" s="78" t="s">
        <v>232</v>
      </c>
      <c r="AG2001" s="72"/>
      <c r="AH2001" s="77" t="s">
        <v>69</v>
      </c>
      <c r="AI2001" s="76" t="s">
        <v>52</v>
      </c>
      <c r="AJ2001" s="76" t="s">
        <v>36</v>
      </c>
      <c r="AK2001" t="str">
        <f>_xlfn.CONCAT(PlayerList[[#This Row],[First Name]]," ",PlayerList[[#This Row],[Surname]])</f>
        <v>Emmanuel Mavre</v>
      </c>
      <c r="AM2001" s="71">
        <f>PlayerList[[#This Row],[Code]]*1</f>
        <v>17624</v>
      </c>
      <c r="AN2001" s="71" t="str">
        <f>VLOOKUP(PlayerList[[#This Row],[NZCF ID]],$AP$2:$AQ$3850,2,FALSE)</f>
        <v>M</v>
      </c>
      <c r="AP2001" s="71">
        <v>18105</v>
      </c>
      <c r="AQ2001" s="71" t="s">
        <v>29</v>
      </c>
    </row>
    <row r="2002" spans="13:43" x14ac:dyDescent="0.3">
      <c r="M2002" s="75">
        <v>17625</v>
      </c>
      <c r="N2002" s="72" t="s">
        <v>2409</v>
      </c>
      <c r="O2002" s="72" t="s">
        <v>2410</v>
      </c>
      <c r="P2002" s="73" t="s">
        <v>33</v>
      </c>
      <c r="Q2002" s="74">
        <v>2010</v>
      </c>
      <c r="R2002" s="73" t="s">
        <v>135</v>
      </c>
      <c r="S2002" s="72"/>
      <c r="T2002" s="77" t="s">
        <v>34</v>
      </c>
      <c r="U2002" s="76" t="s">
        <v>35</v>
      </c>
      <c r="V2002" s="77" t="s">
        <v>36</v>
      </c>
      <c r="W2002" s="77" t="s">
        <v>36</v>
      </c>
      <c r="X2002" s="77" t="s">
        <v>37</v>
      </c>
      <c r="Y2002" s="78" t="s">
        <v>38</v>
      </c>
      <c r="Z2002" s="72"/>
      <c r="AA2002" s="77">
        <v>400</v>
      </c>
      <c r="AB2002" s="76" t="s">
        <v>50</v>
      </c>
      <c r="AC2002" s="77" t="s">
        <v>36</v>
      </c>
      <c r="AD2002" s="77" t="s">
        <v>36</v>
      </c>
      <c r="AE2002" s="77">
        <v>6</v>
      </c>
      <c r="AF2002" s="78" t="s">
        <v>232</v>
      </c>
      <c r="AG2002" s="72"/>
      <c r="AH2002" s="77" t="s">
        <v>69</v>
      </c>
      <c r="AI2002" s="76" t="s">
        <v>52</v>
      </c>
      <c r="AJ2002" s="76" t="s">
        <v>36</v>
      </c>
      <c r="AK2002" t="str">
        <f>_xlfn.CONCAT(PlayerList[[#This Row],[First Name]]," ",PlayerList[[#This Row],[Surname]])</f>
        <v>Rafeal Mavre</v>
      </c>
      <c r="AM2002" s="71">
        <f>PlayerList[[#This Row],[Code]]*1</f>
        <v>17625</v>
      </c>
      <c r="AN2002" s="71" t="str">
        <f>VLOOKUP(PlayerList[[#This Row],[NZCF ID]],$AP$2:$AQ$3850,2,FALSE)</f>
        <v>M</v>
      </c>
      <c r="AP2002" s="71">
        <v>17624</v>
      </c>
      <c r="AQ2002" s="71" t="s">
        <v>29</v>
      </c>
    </row>
    <row r="2003" spans="13:43" x14ac:dyDescent="0.3">
      <c r="M2003" s="75">
        <v>22001</v>
      </c>
      <c r="N2003" s="72" t="s">
        <v>2411</v>
      </c>
      <c r="O2003" s="72" t="s">
        <v>625</v>
      </c>
      <c r="P2003" s="73" t="s">
        <v>178</v>
      </c>
      <c r="Q2003" s="74">
        <v>1997</v>
      </c>
      <c r="R2003" s="73" t="s">
        <v>35</v>
      </c>
      <c r="S2003" s="72"/>
      <c r="T2003" s="77">
        <v>1334</v>
      </c>
      <c r="U2003" s="76" t="s">
        <v>50</v>
      </c>
      <c r="V2003" s="77" t="s">
        <v>36</v>
      </c>
      <c r="W2003" s="77" t="s">
        <v>36</v>
      </c>
      <c r="X2003" s="77">
        <v>3</v>
      </c>
      <c r="Y2003" s="78" t="s">
        <v>39</v>
      </c>
      <c r="Z2003" s="72"/>
      <c r="AA2003" s="77" t="s">
        <v>37</v>
      </c>
      <c r="AB2003" s="76" t="s">
        <v>35</v>
      </c>
      <c r="AC2003" s="77" t="s">
        <v>36</v>
      </c>
      <c r="AD2003" s="77" t="s">
        <v>36</v>
      </c>
      <c r="AE2003" s="77" t="s">
        <v>37</v>
      </c>
      <c r="AF2003" s="78" t="s">
        <v>38</v>
      </c>
      <c r="AG2003" s="72"/>
      <c r="AH2003" s="77" t="s">
        <v>69</v>
      </c>
      <c r="AI2003" s="76" t="s">
        <v>52</v>
      </c>
      <c r="AJ2003" s="76" t="s">
        <v>36</v>
      </c>
      <c r="AK2003" t="str">
        <f>_xlfn.CONCAT(PlayerList[[#This Row],[First Name]]," ",PlayerList[[#This Row],[Surname]])</f>
        <v>Caleb Mawson</v>
      </c>
      <c r="AM2003" s="71">
        <f>PlayerList[[#This Row],[Code]]*1</f>
        <v>22001</v>
      </c>
      <c r="AN2003" s="71" t="str">
        <f>VLOOKUP(PlayerList[[#This Row],[NZCF ID]],$AP$2:$AQ$3850,2,FALSE)</f>
        <v>M</v>
      </c>
      <c r="AP2003" s="71">
        <v>17625</v>
      </c>
      <c r="AQ2003" s="71" t="s">
        <v>29</v>
      </c>
    </row>
    <row r="2004" spans="13:43" x14ac:dyDescent="0.3">
      <c r="M2004" s="75">
        <v>19007</v>
      </c>
      <c r="N2004" s="72" t="s">
        <v>255</v>
      </c>
      <c r="O2004" s="72" t="s">
        <v>2412</v>
      </c>
      <c r="P2004" s="73" t="s">
        <v>161</v>
      </c>
      <c r="Q2004" s="74">
        <v>2009</v>
      </c>
      <c r="R2004" s="73" t="s">
        <v>135</v>
      </c>
      <c r="S2004" s="72"/>
      <c r="T2004" s="77" t="s">
        <v>34</v>
      </c>
      <c r="U2004" s="76" t="s">
        <v>35</v>
      </c>
      <c r="V2004" s="77" t="s">
        <v>36</v>
      </c>
      <c r="W2004" s="77" t="s">
        <v>36</v>
      </c>
      <c r="X2004" s="77" t="s">
        <v>37</v>
      </c>
      <c r="Y2004" s="78" t="s">
        <v>38</v>
      </c>
      <c r="Z2004" s="72"/>
      <c r="AA2004" s="77">
        <v>880</v>
      </c>
      <c r="AB2004" s="76" t="s">
        <v>50</v>
      </c>
      <c r="AC2004" s="77" t="s">
        <v>36</v>
      </c>
      <c r="AD2004" s="77" t="s">
        <v>36</v>
      </c>
      <c r="AE2004" s="77">
        <v>10</v>
      </c>
      <c r="AF2004" s="78" t="s">
        <v>96</v>
      </c>
      <c r="AG2004" s="72"/>
      <c r="AH2004" s="77" t="s">
        <v>69</v>
      </c>
      <c r="AI2004" s="76" t="s">
        <v>52</v>
      </c>
      <c r="AJ2004" s="76" t="s">
        <v>36</v>
      </c>
      <c r="AK2004" t="str">
        <f>_xlfn.CONCAT(PlayerList[[#This Row],[First Name]]," ",PlayerList[[#This Row],[Surname]])</f>
        <v>Lachlann Maxwell</v>
      </c>
      <c r="AM2004" s="71">
        <f>PlayerList[[#This Row],[Code]]*1</f>
        <v>19007</v>
      </c>
      <c r="AN2004" s="71" t="str">
        <f>VLOOKUP(PlayerList[[#This Row],[NZCF ID]],$AP$2:$AQ$3850,2,FALSE)</f>
        <v>M</v>
      </c>
      <c r="AP2004" s="71">
        <v>22001</v>
      </c>
      <c r="AQ2004" s="71" t="s">
        <v>29</v>
      </c>
    </row>
    <row r="2005" spans="13:43" x14ac:dyDescent="0.3">
      <c r="M2005" s="75">
        <v>20858</v>
      </c>
      <c r="N2005" s="72" t="s">
        <v>2413</v>
      </c>
      <c r="O2005" s="72" t="s">
        <v>396</v>
      </c>
      <c r="P2005" s="73" t="s">
        <v>33</v>
      </c>
      <c r="Q2005" s="74">
        <v>2001</v>
      </c>
      <c r="R2005" s="73" t="s">
        <v>35</v>
      </c>
      <c r="S2005" s="72"/>
      <c r="T2005" s="77" t="s">
        <v>34</v>
      </c>
      <c r="U2005" s="76" t="s">
        <v>35</v>
      </c>
      <c r="V2005" s="77" t="s">
        <v>36</v>
      </c>
      <c r="W2005" s="77" t="s">
        <v>36</v>
      </c>
      <c r="X2005" s="77" t="s">
        <v>37</v>
      </c>
      <c r="Y2005" s="78" t="s">
        <v>38</v>
      </c>
      <c r="Z2005" s="72"/>
      <c r="AA2005" s="77">
        <v>957</v>
      </c>
      <c r="AB2005" s="76" t="s">
        <v>50</v>
      </c>
      <c r="AC2005" s="77" t="s">
        <v>36</v>
      </c>
      <c r="AD2005" s="77" t="s">
        <v>36</v>
      </c>
      <c r="AE2005" s="77">
        <v>6</v>
      </c>
      <c r="AF2005" s="78" t="s">
        <v>39</v>
      </c>
      <c r="AG2005" s="72"/>
      <c r="AH2005" s="77">
        <v>4330820</v>
      </c>
      <c r="AI2005" s="76" t="s">
        <v>52</v>
      </c>
      <c r="AJ2005" s="76" t="s">
        <v>36</v>
      </c>
      <c r="AK2005" t="str">
        <f>_xlfn.CONCAT(PlayerList[[#This Row],[First Name]]," ",PlayerList[[#This Row],[Surname]])</f>
        <v>Joshua Mayer</v>
      </c>
      <c r="AM2005" s="71">
        <f>PlayerList[[#This Row],[Code]]*1</f>
        <v>20858</v>
      </c>
      <c r="AN2005" s="71" t="str">
        <f>VLOOKUP(PlayerList[[#This Row],[NZCF ID]],$AP$2:$AQ$3850,2,FALSE)</f>
        <v>M</v>
      </c>
      <c r="AP2005" s="71">
        <v>19007</v>
      </c>
      <c r="AQ2005" s="71" t="s">
        <v>29</v>
      </c>
    </row>
    <row r="2006" spans="13:43" x14ac:dyDescent="0.3">
      <c r="M2006" s="75">
        <v>20390</v>
      </c>
      <c r="N2006" s="72" t="s">
        <v>2413</v>
      </c>
      <c r="O2006" s="72" t="s">
        <v>601</v>
      </c>
      <c r="P2006" s="73" t="s">
        <v>33</v>
      </c>
      <c r="Q2006" s="74">
        <v>2014</v>
      </c>
      <c r="R2006" s="73" t="s">
        <v>135</v>
      </c>
      <c r="S2006" s="72"/>
      <c r="T2006" s="77" t="s">
        <v>34</v>
      </c>
      <c r="U2006" s="76" t="s">
        <v>35</v>
      </c>
      <c r="V2006" s="77" t="s">
        <v>36</v>
      </c>
      <c r="W2006" s="77" t="s">
        <v>36</v>
      </c>
      <c r="X2006" s="77" t="s">
        <v>37</v>
      </c>
      <c r="Y2006" s="78" t="s">
        <v>38</v>
      </c>
      <c r="Z2006" s="72"/>
      <c r="AA2006" s="77">
        <v>422</v>
      </c>
      <c r="AB2006" s="76" t="s">
        <v>50</v>
      </c>
      <c r="AC2006" s="77" t="s">
        <v>36</v>
      </c>
      <c r="AD2006" s="77" t="s">
        <v>36</v>
      </c>
      <c r="AE2006" s="77">
        <v>6</v>
      </c>
      <c r="AF2006" s="78" t="s">
        <v>150</v>
      </c>
      <c r="AG2006" s="72"/>
      <c r="AH2006" s="77">
        <v>2862689</v>
      </c>
      <c r="AI2006" s="76" t="s">
        <v>2414</v>
      </c>
      <c r="AJ2006" s="76" t="s">
        <v>36</v>
      </c>
      <c r="AK2006" t="str">
        <f>_xlfn.CONCAT(PlayerList[[#This Row],[First Name]]," ",PlayerList[[#This Row],[Surname]])</f>
        <v>Tom Mayer</v>
      </c>
      <c r="AM2006" s="71">
        <f>PlayerList[[#This Row],[Code]]*1</f>
        <v>20390</v>
      </c>
      <c r="AN2006" s="71" t="str">
        <f>VLOOKUP(PlayerList[[#This Row],[NZCF ID]],$AP$2:$AQ$3850,2,FALSE)</f>
        <v>M</v>
      </c>
      <c r="AP2006" s="71">
        <v>20858</v>
      </c>
      <c r="AQ2006" s="71" t="s">
        <v>29</v>
      </c>
    </row>
    <row r="2007" spans="13:43" x14ac:dyDescent="0.3">
      <c r="M2007" s="75">
        <v>18723</v>
      </c>
      <c r="N2007" s="72" t="s">
        <v>2413</v>
      </c>
      <c r="O2007" s="72" t="s">
        <v>2415</v>
      </c>
      <c r="P2007" s="73" t="s">
        <v>33</v>
      </c>
      <c r="Q2007" s="74">
        <v>2012</v>
      </c>
      <c r="R2007" s="73" t="s">
        <v>135</v>
      </c>
      <c r="S2007" s="72"/>
      <c r="T2007" s="77">
        <v>1491</v>
      </c>
      <c r="U2007" s="76" t="s">
        <v>35</v>
      </c>
      <c r="V2007" s="77" t="s">
        <v>36</v>
      </c>
      <c r="W2007" s="77" t="s">
        <v>36</v>
      </c>
      <c r="X2007" s="77">
        <v>58</v>
      </c>
      <c r="Y2007" s="78" t="s">
        <v>60</v>
      </c>
      <c r="Z2007" s="72"/>
      <c r="AA2007" s="77">
        <v>1366</v>
      </c>
      <c r="AB2007" s="76" t="s">
        <v>35</v>
      </c>
      <c r="AC2007" s="77">
        <v>2</v>
      </c>
      <c r="AD2007" s="77">
        <v>12</v>
      </c>
      <c r="AE2007" s="77">
        <v>117</v>
      </c>
      <c r="AF2007" s="78" t="s">
        <v>4167</v>
      </c>
      <c r="AG2007" s="72"/>
      <c r="AH2007" s="77">
        <v>2862298</v>
      </c>
      <c r="AI2007" s="76" t="s">
        <v>2414</v>
      </c>
      <c r="AJ2007" s="76" t="s">
        <v>36</v>
      </c>
      <c r="AK2007" t="str">
        <f>_xlfn.CONCAT(PlayerList[[#This Row],[First Name]]," ",PlayerList[[#This Row],[Surname]])</f>
        <v>Uri Mayer</v>
      </c>
      <c r="AM2007" s="71">
        <f>PlayerList[[#This Row],[Code]]*1</f>
        <v>18723</v>
      </c>
      <c r="AN2007" s="71" t="str">
        <f>VLOOKUP(PlayerList[[#This Row],[NZCF ID]],$AP$2:$AQ$3850,2,FALSE)</f>
        <v>M</v>
      </c>
      <c r="AP2007" s="71">
        <v>20390</v>
      </c>
      <c r="AQ2007" s="71" t="s">
        <v>29</v>
      </c>
    </row>
    <row r="2008" spans="13:43" x14ac:dyDescent="0.3">
      <c r="M2008" s="75">
        <v>16852</v>
      </c>
      <c r="N2008" s="72" t="s">
        <v>2416</v>
      </c>
      <c r="O2008" s="72" t="s">
        <v>2417</v>
      </c>
      <c r="P2008" s="73" t="s">
        <v>167</v>
      </c>
      <c r="Q2008" s="74">
        <v>1969</v>
      </c>
      <c r="R2008" s="73" t="s">
        <v>124</v>
      </c>
      <c r="S2008" s="72"/>
      <c r="T2008" s="77" t="s">
        <v>34</v>
      </c>
      <c r="U2008" s="76" t="s">
        <v>35</v>
      </c>
      <c r="V2008" s="77" t="s">
        <v>36</v>
      </c>
      <c r="W2008" s="77" t="s">
        <v>36</v>
      </c>
      <c r="X2008" s="77" t="s">
        <v>37</v>
      </c>
      <c r="Y2008" s="78" t="s">
        <v>38</v>
      </c>
      <c r="Z2008" s="72"/>
      <c r="AA2008" s="77">
        <v>1850</v>
      </c>
      <c r="AB2008" s="76" t="s">
        <v>50</v>
      </c>
      <c r="AC2008" s="77" t="s">
        <v>36</v>
      </c>
      <c r="AD2008" s="77" t="s">
        <v>36</v>
      </c>
      <c r="AE2008" s="77">
        <v>15</v>
      </c>
      <c r="AF2008" s="78" t="s">
        <v>39</v>
      </c>
      <c r="AG2008" s="72"/>
      <c r="AH2008" s="77">
        <v>14308266</v>
      </c>
      <c r="AI2008" s="76" t="s">
        <v>1386</v>
      </c>
      <c r="AJ2008" s="76" t="s">
        <v>36</v>
      </c>
      <c r="AK2008" t="str">
        <f>_xlfn.CONCAT(PlayerList[[#This Row],[First Name]]," ",PlayerList[[#This Row],[Surname]])</f>
        <v>Paul L McAvoy</v>
      </c>
      <c r="AM2008" s="71">
        <f>PlayerList[[#This Row],[Code]]*1</f>
        <v>16852</v>
      </c>
      <c r="AN2008" s="71" t="str">
        <f>VLOOKUP(PlayerList[[#This Row],[NZCF ID]],$AP$2:$AQ$3850,2,FALSE)</f>
        <v>M</v>
      </c>
      <c r="AP2008" s="71">
        <v>18723</v>
      </c>
      <c r="AQ2008" s="71" t="s">
        <v>29</v>
      </c>
    </row>
    <row r="2009" spans="13:43" x14ac:dyDescent="0.3">
      <c r="M2009" s="75">
        <v>20002</v>
      </c>
      <c r="N2009" s="72" t="s">
        <v>2418</v>
      </c>
      <c r="O2009" s="72" t="s">
        <v>283</v>
      </c>
      <c r="P2009" s="73" t="s">
        <v>161</v>
      </c>
      <c r="Q2009" s="74">
        <v>2018</v>
      </c>
      <c r="R2009" s="73" t="s">
        <v>135</v>
      </c>
      <c r="S2009" s="72"/>
      <c r="T2009" s="77" t="s">
        <v>34</v>
      </c>
      <c r="U2009" s="76" t="s">
        <v>35</v>
      </c>
      <c r="V2009" s="77" t="s">
        <v>36</v>
      </c>
      <c r="W2009" s="77" t="s">
        <v>36</v>
      </c>
      <c r="X2009" s="77" t="s">
        <v>37</v>
      </c>
      <c r="Y2009" s="78" t="s">
        <v>38</v>
      </c>
      <c r="Z2009" s="72"/>
      <c r="AA2009" s="77">
        <v>558</v>
      </c>
      <c r="AB2009" s="76" t="s">
        <v>35</v>
      </c>
      <c r="AC2009" s="77" t="s">
        <v>36</v>
      </c>
      <c r="AD2009" s="77" t="s">
        <v>36</v>
      </c>
      <c r="AE2009" s="77">
        <v>21</v>
      </c>
      <c r="AF2009" s="78" t="s">
        <v>39</v>
      </c>
      <c r="AG2009" s="72"/>
      <c r="AH2009" s="77">
        <v>4328329</v>
      </c>
      <c r="AI2009" s="76" t="s">
        <v>52</v>
      </c>
      <c r="AJ2009" s="76" t="s">
        <v>36</v>
      </c>
      <c r="AK2009" t="str">
        <f>_xlfn.CONCAT(PlayerList[[#This Row],[First Name]]," ",PlayerList[[#This Row],[Surname]])</f>
        <v>George McCaffrey</v>
      </c>
      <c r="AM2009" s="71">
        <f>PlayerList[[#This Row],[Code]]*1</f>
        <v>20002</v>
      </c>
      <c r="AN2009" s="71" t="str">
        <f>VLOOKUP(PlayerList[[#This Row],[NZCF ID]],$AP$2:$AQ$3850,2,FALSE)</f>
        <v>M</v>
      </c>
      <c r="AP2009" s="71">
        <v>16852</v>
      </c>
      <c r="AQ2009" s="71" t="s">
        <v>29</v>
      </c>
    </row>
    <row r="2010" spans="13:43" x14ac:dyDescent="0.3">
      <c r="M2010" s="75">
        <v>10309</v>
      </c>
      <c r="N2010" s="72" t="s">
        <v>2419</v>
      </c>
      <c r="O2010" s="72" t="s">
        <v>2420</v>
      </c>
      <c r="P2010" s="73" t="s">
        <v>252</v>
      </c>
      <c r="Q2010" s="74">
        <v>1961</v>
      </c>
      <c r="R2010" s="73" t="s">
        <v>124</v>
      </c>
      <c r="S2010" s="72"/>
      <c r="T2010" s="77">
        <v>1806</v>
      </c>
      <c r="U2010" s="76" t="s">
        <v>35</v>
      </c>
      <c r="V2010" s="77">
        <v>1</v>
      </c>
      <c r="W2010" s="77">
        <v>9</v>
      </c>
      <c r="X2010" s="77">
        <v>429</v>
      </c>
      <c r="Y2010" s="78" t="s">
        <v>4167</v>
      </c>
      <c r="Z2010" s="72"/>
      <c r="AA2010" s="77">
        <v>1827</v>
      </c>
      <c r="AB2010" s="76" t="s">
        <v>35</v>
      </c>
      <c r="AC2010" s="77">
        <v>1</v>
      </c>
      <c r="AD2010" s="77">
        <v>6</v>
      </c>
      <c r="AE2010" s="77">
        <v>62</v>
      </c>
      <c r="AF2010" s="78" t="s">
        <v>4167</v>
      </c>
      <c r="AG2010" s="72"/>
      <c r="AH2010" s="77">
        <v>4300335</v>
      </c>
      <c r="AI2010" s="76" t="s">
        <v>52</v>
      </c>
      <c r="AJ2010" s="76" t="s">
        <v>36</v>
      </c>
      <c r="AK2010" t="str">
        <f>_xlfn.CONCAT(PlayerList[[#This Row],[First Name]]," ",PlayerList[[#This Row],[Surname]])</f>
        <v>Katrine McCarthy</v>
      </c>
      <c r="AM2010" s="71">
        <f>PlayerList[[#This Row],[Code]]*1</f>
        <v>10309</v>
      </c>
      <c r="AN2010" s="71" t="str">
        <f>VLOOKUP(PlayerList[[#This Row],[NZCF ID]],$AP$2:$AQ$3850,2,FALSE)</f>
        <v>F</v>
      </c>
      <c r="AP2010" s="71">
        <v>20002</v>
      </c>
      <c r="AQ2010" s="71" t="s">
        <v>29</v>
      </c>
    </row>
    <row r="2011" spans="13:43" x14ac:dyDescent="0.3">
      <c r="M2011" s="75">
        <v>15200</v>
      </c>
      <c r="N2011" s="72" t="s">
        <v>2421</v>
      </c>
      <c r="O2011" s="72" t="s">
        <v>1582</v>
      </c>
      <c r="P2011" s="73" t="s">
        <v>161</v>
      </c>
      <c r="Q2011" s="74">
        <v>1996</v>
      </c>
      <c r="R2011" s="73" t="s">
        <v>35</v>
      </c>
      <c r="S2011" s="72"/>
      <c r="T2011" s="77">
        <v>1469</v>
      </c>
      <c r="U2011" s="76" t="s">
        <v>35</v>
      </c>
      <c r="V2011" s="77" t="s">
        <v>36</v>
      </c>
      <c r="W2011" s="77" t="s">
        <v>36</v>
      </c>
      <c r="X2011" s="77">
        <v>40</v>
      </c>
      <c r="Y2011" s="78" t="s">
        <v>154</v>
      </c>
      <c r="Z2011" s="72"/>
      <c r="AA2011" s="77" t="s">
        <v>37</v>
      </c>
      <c r="AB2011" s="76" t="s">
        <v>35</v>
      </c>
      <c r="AC2011" s="77" t="s">
        <v>36</v>
      </c>
      <c r="AD2011" s="77" t="s">
        <v>36</v>
      </c>
      <c r="AE2011" s="77" t="s">
        <v>37</v>
      </c>
      <c r="AF2011" s="78" t="s">
        <v>38</v>
      </c>
      <c r="AG2011" s="72"/>
      <c r="AH2011" s="77">
        <v>4303768</v>
      </c>
      <c r="AI2011" s="76" t="s">
        <v>52</v>
      </c>
      <c r="AJ2011" s="76" t="s">
        <v>36</v>
      </c>
      <c r="AK2011" t="str">
        <f>_xlfn.CONCAT(PlayerList[[#This Row],[First Name]]," ",PlayerList[[#This Row],[Surname]])</f>
        <v>Nathaniel McClintock</v>
      </c>
      <c r="AM2011" s="71">
        <f>PlayerList[[#This Row],[Code]]*1</f>
        <v>15200</v>
      </c>
      <c r="AN2011" s="71" t="str">
        <f>VLOOKUP(PlayerList[[#This Row],[NZCF ID]],$AP$2:$AQ$3850,2,FALSE)</f>
        <v>M</v>
      </c>
      <c r="AP2011" s="71">
        <v>10309</v>
      </c>
      <c r="AQ2011" s="71" t="s">
        <v>45</v>
      </c>
    </row>
    <row r="2012" spans="13:43" x14ac:dyDescent="0.3">
      <c r="M2012" s="75">
        <v>16731</v>
      </c>
      <c r="N2012" s="72" t="s">
        <v>2422</v>
      </c>
      <c r="O2012" s="72" t="s">
        <v>1040</v>
      </c>
      <c r="P2012" s="73" t="s">
        <v>74</v>
      </c>
      <c r="Q2012" s="74">
        <v>1948</v>
      </c>
      <c r="R2012" s="73" t="s">
        <v>119</v>
      </c>
      <c r="S2012" s="72"/>
      <c r="T2012" s="77">
        <v>853</v>
      </c>
      <c r="U2012" s="76" t="s">
        <v>35</v>
      </c>
      <c r="V2012" s="77">
        <v>3</v>
      </c>
      <c r="W2012" s="77">
        <v>18</v>
      </c>
      <c r="X2012" s="77">
        <v>256</v>
      </c>
      <c r="Y2012" s="78" t="s">
        <v>4167</v>
      </c>
      <c r="Z2012" s="72"/>
      <c r="AA2012" s="77">
        <v>809</v>
      </c>
      <c r="AB2012" s="76" t="s">
        <v>35</v>
      </c>
      <c r="AC2012" s="77" t="s">
        <v>36</v>
      </c>
      <c r="AD2012" s="77" t="s">
        <v>36</v>
      </c>
      <c r="AE2012" s="77">
        <v>17</v>
      </c>
      <c r="AF2012" s="78" t="s">
        <v>60</v>
      </c>
      <c r="AG2012" s="72"/>
      <c r="AH2012" s="77">
        <v>4312058</v>
      </c>
      <c r="AI2012" s="76" t="s">
        <v>52</v>
      </c>
      <c r="AJ2012" s="76" t="s">
        <v>36</v>
      </c>
      <c r="AK2012" t="str">
        <f>_xlfn.CONCAT(PlayerList[[#This Row],[First Name]]," ",PlayerList[[#This Row],[Surname]])</f>
        <v>John McClory</v>
      </c>
      <c r="AM2012" s="71">
        <f>PlayerList[[#This Row],[Code]]*1</f>
        <v>16731</v>
      </c>
      <c r="AN2012" s="71" t="str">
        <f>VLOOKUP(PlayerList[[#This Row],[NZCF ID]],$AP$2:$AQ$3850,2,FALSE)</f>
        <v>M</v>
      </c>
      <c r="AP2012" s="71">
        <v>15200</v>
      </c>
      <c r="AQ2012" s="71" t="s">
        <v>29</v>
      </c>
    </row>
    <row r="2013" spans="13:43" x14ac:dyDescent="0.3">
      <c r="M2013" s="75">
        <v>20683</v>
      </c>
      <c r="N2013" s="72" t="s">
        <v>2423</v>
      </c>
      <c r="O2013" s="72" t="s">
        <v>685</v>
      </c>
      <c r="P2013" s="73" t="s">
        <v>178</v>
      </c>
      <c r="Q2013" s="74">
        <v>1988</v>
      </c>
      <c r="R2013" s="73" t="s">
        <v>35</v>
      </c>
      <c r="S2013" s="72"/>
      <c r="T2013" s="77">
        <v>1203</v>
      </c>
      <c r="U2013" s="76" t="s">
        <v>50</v>
      </c>
      <c r="V2013" s="77" t="s">
        <v>36</v>
      </c>
      <c r="W2013" s="77" t="s">
        <v>36</v>
      </c>
      <c r="X2013" s="77">
        <v>4</v>
      </c>
      <c r="Y2013" s="78" t="s">
        <v>60</v>
      </c>
      <c r="Z2013" s="72"/>
      <c r="AA2013" s="77" t="s">
        <v>37</v>
      </c>
      <c r="AB2013" s="76" t="s">
        <v>35</v>
      </c>
      <c r="AC2013" s="77" t="s">
        <v>36</v>
      </c>
      <c r="AD2013" s="77" t="s">
        <v>36</v>
      </c>
      <c r="AE2013" s="77" t="s">
        <v>37</v>
      </c>
      <c r="AF2013" s="78" t="s">
        <v>38</v>
      </c>
      <c r="AG2013" s="72"/>
      <c r="AH2013" s="77" t="s">
        <v>69</v>
      </c>
      <c r="AI2013" s="76" t="s">
        <v>52</v>
      </c>
      <c r="AJ2013" s="76" t="s">
        <v>36</v>
      </c>
      <c r="AK2013" t="str">
        <f>_xlfn.CONCAT(PlayerList[[#This Row],[First Name]]," ",PlayerList[[#This Row],[Surname]])</f>
        <v>Joel McClura</v>
      </c>
      <c r="AM2013" s="71">
        <f>PlayerList[[#This Row],[Code]]*1</f>
        <v>20683</v>
      </c>
      <c r="AN2013" s="71" t="str">
        <f>VLOOKUP(PlayerList[[#This Row],[NZCF ID]],$AP$2:$AQ$3850,2,FALSE)</f>
        <v>M</v>
      </c>
      <c r="AP2013" s="71">
        <v>16731</v>
      </c>
      <c r="AQ2013" s="71" t="s">
        <v>29</v>
      </c>
    </row>
    <row r="2014" spans="13:43" x14ac:dyDescent="0.3">
      <c r="M2014" s="75">
        <v>18245</v>
      </c>
      <c r="N2014" s="72" t="s">
        <v>2424</v>
      </c>
      <c r="O2014" s="72" t="s">
        <v>189</v>
      </c>
      <c r="P2014" s="73" t="s">
        <v>167</v>
      </c>
      <c r="Q2014" s="74">
        <v>2001</v>
      </c>
      <c r="R2014" s="73" t="s">
        <v>35</v>
      </c>
      <c r="S2014" s="72"/>
      <c r="T2014" s="77">
        <v>1502</v>
      </c>
      <c r="U2014" s="76" t="s">
        <v>35</v>
      </c>
      <c r="V2014" s="77" t="s">
        <v>36</v>
      </c>
      <c r="W2014" s="77" t="s">
        <v>36</v>
      </c>
      <c r="X2014" s="77">
        <v>36</v>
      </c>
      <c r="Y2014" s="78" t="s">
        <v>39</v>
      </c>
      <c r="Z2014" s="72"/>
      <c r="AA2014" s="77">
        <v>1207</v>
      </c>
      <c r="AB2014" s="76" t="s">
        <v>50</v>
      </c>
      <c r="AC2014" s="77" t="s">
        <v>36</v>
      </c>
      <c r="AD2014" s="77" t="s">
        <v>36</v>
      </c>
      <c r="AE2014" s="77">
        <v>10</v>
      </c>
      <c r="AF2014" s="78" t="s">
        <v>51</v>
      </c>
      <c r="AG2014" s="72"/>
      <c r="AH2014" s="77">
        <v>4317858</v>
      </c>
      <c r="AI2014" s="76" t="s">
        <v>52</v>
      </c>
      <c r="AJ2014" s="76" t="s">
        <v>36</v>
      </c>
      <c r="AK2014" t="str">
        <f>_xlfn.CONCAT(PlayerList[[#This Row],[First Name]]," ",PlayerList[[#This Row],[Surname]])</f>
        <v>Liam McCollum</v>
      </c>
      <c r="AM2014" s="71">
        <f>PlayerList[[#This Row],[Code]]*1</f>
        <v>18245</v>
      </c>
      <c r="AN2014" s="71" t="str">
        <f>VLOOKUP(PlayerList[[#This Row],[NZCF ID]],$AP$2:$AQ$3850,2,FALSE)</f>
        <v>M</v>
      </c>
      <c r="AP2014" s="71">
        <v>20683</v>
      </c>
      <c r="AQ2014" s="71" t="s">
        <v>29</v>
      </c>
    </row>
    <row r="2015" spans="13:43" x14ac:dyDescent="0.3">
      <c r="M2015" s="75">
        <v>18192</v>
      </c>
      <c r="N2015" s="72" t="s">
        <v>2425</v>
      </c>
      <c r="O2015" s="72" t="s">
        <v>365</v>
      </c>
      <c r="P2015" s="73" t="s">
        <v>74</v>
      </c>
      <c r="Q2015" s="74">
        <v>2001</v>
      </c>
      <c r="R2015" s="73" t="s">
        <v>35</v>
      </c>
      <c r="S2015" s="72"/>
      <c r="T2015" s="77">
        <v>1646</v>
      </c>
      <c r="U2015" s="76" t="s">
        <v>35</v>
      </c>
      <c r="V2015" s="77">
        <v>2</v>
      </c>
      <c r="W2015" s="77">
        <v>13</v>
      </c>
      <c r="X2015" s="77">
        <v>170</v>
      </c>
      <c r="Y2015" s="78" t="s">
        <v>4167</v>
      </c>
      <c r="Z2015" s="72"/>
      <c r="AA2015" s="77">
        <v>1608</v>
      </c>
      <c r="AB2015" s="76" t="s">
        <v>35</v>
      </c>
      <c r="AC2015" s="77">
        <v>1</v>
      </c>
      <c r="AD2015" s="77">
        <v>6</v>
      </c>
      <c r="AE2015" s="77">
        <v>57</v>
      </c>
      <c r="AF2015" s="78" t="s">
        <v>4167</v>
      </c>
      <c r="AG2015" s="72"/>
      <c r="AH2015" s="77">
        <v>4321871</v>
      </c>
      <c r="AI2015" s="76" t="s">
        <v>52</v>
      </c>
      <c r="AJ2015" s="76" t="s">
        <v>36</v>
      </c>
      <c r="AK2015" t="str">
        <f>_xlfn.CONCAT(PlayerList[[#This Row],[First Name]]," ",PlayerList[[#This Row],[Surname]])</f>
        <v>Jack McConnell</v>
      </c>
      <c r="AM2015" s="71">
        <f>PlayerList[[#This Row],[Code]]*1</f>
        <v>18192</v>
      </c>
      <c r="AN2015" s="71" t="str">
        <f>VLOOKUP(PlayerList[[#This Row],[NZCF ID]],$AP$2:$AQ$3850,2,FALSE)</f>
        <v>M</v>
      </c>
      <c r="AP2015" s="71">
        <v>18245</v>
      </c>
      <c r="AQ2015" s="71" t="s">
        <v>29</v>
      </c>
    </row>
    <row r="2016" spans="13:43" x14ac:dyDescent="0.3">
      <c r="M2016" s="75">
        <v>12816</v>
      </c>
      <c r="N2016" s="72" t="s">
        <v>4387</v>
      </c>
      <c r="O2016" s="72" t="s">
        <v>1767</v>
      </c>
      <c r="P2016" s="73" t="s">
        <v>167</v>
      </c>
      <c r="Q2016" s="74">
        <v>1972</v>
      </c>
      <c r="R2016" s="73" t="s">
        <v>124</v>
      </c>
      <c r="S2016" s="72"/>
      <c r="T2016" s="77">
        <v>1975</v>
      </c>
      <c r="U2016" s="76" t="s">
        <v>35</v>
      </c>
      <c r="V2016" s="77" t="s">
        <v>36</v>
      </c>
      <c r="W2016" s="77" t="s">
        <v>36</v>
      </c>
      <c r="X2016" s="77">
        <v>152</v>
      </c>
      <c r="Y2016" s="78" t="s">
        <v>168</v>
      </c>
      <c r="Z2016" s="72"/>
      <c r="AA2016" s="77">
        <v>2024</v>
      </c>
      <c r="AB2016" s="76" t="s">
        <v>35</v>
      </c>
      <c r="AC2016" s="77" t="s">
        <v>36</v>
      </c>
      <c r="AD2016" s="77" t="s">
        <v>36</v>
      </c>
      <c r="AE2016" s="77">
        <v>133</v>
      </c>
      <c r="AF2016" s="78" t="s">
        <v>902</v>
      </c>
      <c r="AG2016" s="72"/>
      <c r="AH2016" s="77">
        <v>4301137</v>
      </c>
      <c r="AI2016" s="76" t="s">
        <v>52</v>
      </c>
      <c r="AJ2016" s="76" t="s">
        <v>36</v>
      </c>
      <c r="AK2016" t="str">
        <f>_xlfn.CONCAT(PlayerList[[#This Row],[First Name]]," ",PlayerList[[#This Row],[Surname]])</f>
        <v>Jeffrey McCrone</v>
      </c>
      <c r="AM2016" s="71">
        <f>PlayerList[[#This Row],[Code]]*1</f>
        <v>12816</v>
      </c>
      <c r="AN2016" s="71" t="str">
        <f>VLOOKUP(PlayerList[[#This Row],[NZCF ID]],$AP$2:$AQ$3850,2,FALSE)</f>
        <v>M</v>
      </c>
      <c r="AP2016" s="71">
        <v>18192</v>
      </c>
      <c r="AQ2016" s="71" t="s">
        <v>29</v>
      </c>
    </row>
    <row r="2017" spans="13:43" x14ac:dyDescent="0.3">
      <c r="M2017" s="75">
        <v>20931</v>
      </c>
      <c r="N2017" s="72" t="s">
        <v>2426</v>
      </c>
      <c r="O2017" s="72" t="s">
        <v>211</v>
      </c>
      <c r="P2017" s="73" t="s">
        <v>74</v>
      </c>
      <c r="Q2017" s="74">
        <v>2005</v>
      </c>
      <c r="R2017" s="73" t="s">
        <v>135</v>
      </c>
      <c r="S2017" s="72"/>
      <c r="T2017" s="77">
        <v>927</v>
      </c>
      <c r="U2017" s="76" t="s">
        <v>50</v>
      </c>
      <c r="V2017" s="77" t="s">
        <v>36</v>
      </c>
      <c r="W2017" s="77" t="s">
        <v>36</v>
      </c>
      <c r="X2017" s="77">
        <v>3</v>
      </c>
      <c r="Y2017" s="78" t="s">
        <v>84</v>
      </c>
      <c r="Z2017" s="72"/>
      <c r="AA2017" s="77">
        <v>896</v>
      </c>
      <c r="AB2017" s="76" t="s">
        <v>50</v>
      </c>
      <c r="AC2017" s="77" t="s">
        <v>36</v>
      </c>
      <c r="AD2017" s="77" t="s">
        <v>36</v>
      </c>
      <c r="AE2017" s="77">
        <v>4</v>
      </c>
      <c r="AF2017" s="78" t="s">
        <v>60</v>
      </c>
      <c r="AG2017" s="72"/>
      <c r="AH2017" s="77">
        <v>4331397</v>
      </c>
      <c r="AI2017" s="76" t="s">
        <v>52</v>
      </c>
      <c r="AJ2017" s="76" t="s">
        <v>36</v>
      </c>
      <c r="AK2017" t="str">
        <f>_xlfn.CONCAT(PlayerList[[#This Row],[First Name]]," ",PlayerList[[#This Row],[Surname]])</f>
        <v>Adam McCullough</v>
      </c>
      <c r="AM2017" s="71">
        <f>PlayerList[[#This Row],[Code]]*1</f>
        <v>20931</v>
      </c>
      <c r="AN2017" s="71" t="str">
        <f>VLOOKUP(PlayerList[[#This Row],[NZCF ID]],$AP$2:$AQ$3850,2,FALSE)</f>
        <v>M</v>
      </c>
      <c r="AP2017" s="71">
        <v>12816</v>
      </c>
      <c r="AQ2017" s="71" t="s">
        <v>29</v>
      </c>
    </row>
    <row r="2018" spans="13:43" x14ac:dyDescent="0.3">
      <c r="M2018" s="75">
        <v>18108</v>
      </c>
      <c r="N2018" s="72" t="s">
        <v>2427</v>
      </c>
      <c r="O2018" s="72" t="s">
        <v>2428</v>
      </c>
      <c r="P2018" s="73" t="s">
        <v>115</v>
      </c>
      <c r="Q2018" s="74">
        <v>2005</v>
      </c>
      <c r="R2018" s="73" t="s">
        <v>135</v>
      </c>
      <c r="S2018" s="72"/>
      <c r="T2018" s="77" t="s">
        <v>34</v>
      </c>
      <c r="U2018" s="76" t="s">
        <v>35</v>
      </c>
      <c r="V2018" s="77" t="s">
        <v>36</v>
      </c>
      <c r="W2018" s="77" t="s">
        <v>36</v>
      </c>
      <c r="X2018" s="77" t="s">
        <v>37</v>
      </c>
      <c r="Y2018" s="78" t="s">
        <v>38</v>
      </c>
      <c r="Z2018" s="72"/>
      <c r="AA2018" s="77">
        <v>1439</v>
      </c>
      <c r="AB2018" s="76" t="s">
        <v>50</v>
      </c>
      <c r="AC2018" s="77" t="s">
        <v>36</v>
      </c>
      <c r="AD2018" s="77" t="s">
        <v>36</v>
      </c>
      <c r="AE2018" s="77">
        <v>4</v>
      </c>
      <c r="AF2018" s="78" t="s">
        <v>90</v>
      </c>
      <c r="AG2018" s="72"/>
      <c r="AH2018" s="77" t="s">
        <v>69</v>
      </c>
      <c r="AI2018" s="76" t="s">
        <v>52</v>
      </c>
      <c r="AJ2018" s="76" t="s">
        <v>36</v>
      </c>
      <c r="AK2018" t="str">
        <f>_xlfn.CONCAT(PlayerList[[#This Row],[First Name]]," ",PlayerList[[#This Row],[Surname]])</f>
        <v>Calan McDermott</v>
      </c>
      <c r="AM2018" s="71">
        <f>PlayerList[[#This Row],[Code]]*1</f>
        <v>18108</v>
      </c>
      <c r="AN2018" s="71" t="str">
        <f>VLOOKUP(PlayerList[[#This Row],[NZCF ID]],$AP$2:$AQ$3850,2,FALSE)</f>
        <v>M</v>
      </c>
      <c r="AP2018" s="71">
        <v>20931</v>
      </c>
      <c r="AQ2018" s="71" t="s">
        <v>29</v>
      </c>
    </row>
    <row r="2019" spans="13:43" x14ac:dyDescent="0.3">
      <c r="M2019" s="75">
        <v>17535</v>
      </c>
      <c r="N2019" s="72" t="s">
        <v>2429</v>
      </c>
      <c r="O2019" s="72" t="s">
        <v>1084</v>
      </c>
      <c r="P2019" s="73" t="s">
        <v>74</v>
      </c>
      <c r="Q2019" s="74">
        <v>2003</v>
      </c>
      <c r="R2019" s="73" t="s">
        <v>35</v>
      </c>
      <c r="S2019" s="72"/>
      <c r="T2019" s="77">
        <v>1763</v>
      </c>
      <c r="U2019" s="76" t="s">
        <v>35</v>
      </c>
      <c r="V2019" s="77" t="s">
        <v>36</v>
      </c>
      <c r="W2019" s="77" t="s">
        <v>36</v>
      </c>
      <c r="X2019" s="77">
        <v>118</v>
      </c>
      <c r="Y2019" s="78" t="s">
        <v>61</v>
      </c>
      <c r="Z2019" s="72"/>
      <c r="AA2019" s="77">
        <v>1705</v>
      </c>
      <c r="AB2019" s="76" t="s">
        <v>35</v>
      </c>
      <c r="AC2019" s="77" t="s">
        <v>36</v>
      </c>
      <c r="AD2019" s="77" t="s">
        <v>36</v>
      </c>
      <c r="AE2019" s="77">
        <v>169</v>
      </c>
      <c r="AF2019" s="78" t="s">
        <v>150</v>
      </c>
      <c r="AG2019" s="72"/>
      <c r="AH2019" s="77">
        <v>4314433</v>
      </c>
      <c r="AI2019" s="76" t="s">
        <v>52</v>
      </c>
      <c r="AJ2019" s="76" t="s">
        <v>36</v>
      </c>
      <c r="AK2019" t="str">
        <f>_xlfn.CONCAT(PlayerList[[#This Row],[First Name]]," ",PlayerList[[#This Row],[Surname]])</f>
        <v>Duncan McDonald</v>
      </c>
      <c r="AM2019" s="71">
        <f>PlayerList[[#This Row],[Code]]*1</f>
        <v>17535</v>
      </c>
      <c r="AN2019" s="71" t="str">
        <f>VLOOKUP(PlayerList[[#This Row],[NZCF ID]],$AP$2:$AQ$3850,2,FALSE)</f>
        <v>M</v>
      </c>
      <c r="AP2019" s="71">
        <v>18108</v>
      </c>
      <c r="AQ2019" s="71" t="s">
        <v>29</v>
      </c>
    </row>
    <row r="2020" spans="13:43" x14ac:dyDescent="0.3">
      <c r="M2020" s="75">
        <v>20435</v>
      </c>
      <c r="N2020" s="72" t="s">
        <v>2429</v>
      </c>
      <c r="O2020" s="72" t="s">
        <v>2430</v>
      </c>
      <c r="P2020" s="73" t="s">
        <v>33</v>
      </c>
      <c r="Q2020" s="74">
        <v>2013</v>
      </c>
      <c r="R2020" s="73" t="s">
        <v>135</v>
      </c>
      <c r="S2020" s="72"/>
      <c r="T2020" s="77" t="s">
        <v>34</v>
      </c>
      <c r="U2020" s="76" t="s">
        <v>35</v>
      </c>
      <c r="V2020" s="77" t="s">
        <v>36</v>
      </c>
      <c r="W2020" s="77" t="s">
        <v>36</v>
      </c>
      <c r="X2020" s="77" t="s">
        <v>37</v>
      </c>
      <c r="Y2020" s="78" t="s">
        <v>38</v>
      </c>
      <c r="Z2020" s="72"/>
      <c r="AA2020" s="77">
        <v>400</v>
      </c>
      <c r="AB2020" s="76" t="s">
        <v>50</v>
      </c>
      <c r="AC2020" s="77" t="s">
        <v>36</v>
      </c>
      <c r="AD2020" s="77" t="s">
        <v>36</v>
      </c>
      <c r="AE2020" s="77">
        <v>6</v>
      </c>
      <c r="AF2020" s="78" t="s">
        <v>150</v>
      </c>
      <c r="AG2020" s="72"/>
      <c r="AH2020" s="77" t="s">
        <v>69</v>
      </c>
      <c r="AI2020" s="76" t="s">
        <v>52</v>
      </c>
      <c r="AJ2020" s="76" t="s">
        <v>36</v>
      </c>
      <c r="AK2020" t="str">
        <f>_xlfn.CONCAT(PlayerList[[#This Row],[First Name]]," ",PlayerList[[#This Row],[Surname]])</f>
        <v>Ivy McDonald</v>
      </c>
      <c r="AM2020" s="71">
        <f>PlayerList[[#This Row],[Code]]*1</f>
        <v>20435</v>
      </c>
      <c r="AN2020" s="71" t="str">
        <f>VLOOKUP(PlayerList[[#This Row],[NZCF ID]],$AP$2:$AQ$3850,2,FALSE)</f>
        <v>F</v>
      </c>
      <c r="AP2020" s="71">
        <v>17535</v>
      </c>
      <c r="AQ2020" s="71" t="s">
        <v>29</v>
      </c>
    </row>
    <row r="2021" spans="13:43" x14ac:dyDescent="0.3">
      <c r="M2021" s="75">
        <v>10648</v>
      </c>
      <c r="N2021" s="72" t="s">
        <v>2429</v>
      </c>
      <c r="O2021" s="72" t="s">
        <v>2431</v>
      </c>
      <c r="P2021" s="73" t="s">
        <v>2432</v>
      </c>
      <c r="Q2021" s="74">
        <v>1965</v>
      </c>
      <c r="R2021" s="73" t="s">
        <v>124</v>
      </c>
      <c r="S2021" s="72"/>
      <c r="T2021" s="77">
        <v>1929</v>
      </c>
      <c r="U2021" s="76" t="s">
        <v>35</v>
      </c>
      <c r="V2021" s="77" t="s">
        <v>36</v>
      </c>
      <c r="W2021" s="77" t="s">
        <v>36</v>
      </c>
      <c r="X2021" s="77">
        <v>377</v>
      </c>
      <c r="Y2021" s="78" t="s">
        <v>232</v>
      </c>
      <c r="Z2021" s="72"/>
      <c r="AA2021" s="77">
        <v>1894</v>
      </c>
      <c r="AB2021" s="76" t="s">
        <v>35</v>
      </c>
      <c r="AC2021" s="77" t="s">
        <v>36</v>
      </c>
      <c r="AD2021" s="77" t="s">
        <v>36</v>
      </c>
      <c r="AE2021" s="77">
        <v>235</v>
      </c>
      <c r="AF2021" s="78" t="s">
        <v>2433</v>
      </c>
      <c r="AG2021" s="72"/>
      <c r="AH2021" s="77">
        <v>4301145</v>
      </c>
      <c r="AI2021" s="76" t="s">
        <v>52</v>
      </c>
      <c r="AJ2021" s="76" t="s">
        <v>36</v>
      </c>
      <c r="AK2021" t="str">
        <f>_xlfn.CONCAT(PlayerList[[#This Row],[First Name]]," ",PlayerList[[#This Row],[Surname]])</f>
        <v>John A McDonald</v>
      </c>
      <c r="AM2021" s="71">
        <f>PlayerList[[#This Row],[Code]]*1</f>
        <v>10648</v>
      </c>
      <c r="AN2021" s="71" t="str">
        <f>VLOOKUP(PlayerList[[#This Row],[NZCF ID]],$AP$2:$AQ$3850,2,FALSE)</f>
        <v>M</v>
      </c>
      <c r="AP2021" s="71">
        <v>20435</v>
      </c>
      <c r="AQ2021" s="71" t="s">
        <v>45</v>
      </c>
    </row>
    <row r="2022" spans="13:43" x14ac:dyDescent="0.3">
      <c r="M2022" s="75">
        <v>20076</v>
      </c>
      <c r="N2022" s="72" t="s">
        <v>2429</v>
      </c>
      <c r="O2022" s="72" t="s">
        <v>2434</v>
      </c>
      <c r="P2022" s="73" t="s">
        <v>167</v>
      </c>
      <c r="Q2022" s="74">
        <v>2004</v>
      </c>
      <c r="R2022" s="73" t="s">
        <v>35</v>
      </c>
      <c r="S2022" s="72"/>
      <c r="T2022" s="77">
        <v>1282</v>
      </c>
      <c r="U2022" s="76" t="s">
        <v>35</v>
      </c>
      <c r="V2022" s="77" t="s">
        <v>36</v>
      </c>
      <c r="W2022" s="77" t="s">
        <v>36</v>
      </c>
      <c r="X2022" s="77">
        <v>21</v>
      </c>
      <c r="Y2022" s="78" t="s">
        <v>60</v>
      </c>
      <c r="Z2022" s="72"/>
      <c r="AA2022" s="77">
        <v>1068</v>
      </c>
      <c r="AB2022" s="76" t="s">
        <v>50</v>
      </c>
      <c r="AC2022" s="77" t="s">
        <v>36</v>
      </c>
      <c r="AD2022" s="77" t="s">
        <v>36</v>
      </c>
      <c r="AE2022" s="77">
        <v>15</v>
      </c>
      <c r="AF2022" s="78" t="s">
        <v>75</v>
      </c>
      <c r="AG2022" s="72"/>
      <c r="AH2022" s="77">
        <v>4326440</v>
      </c>
      <c r="AI2022" s="76" t="s">
        <v>52</v>
      </c>
      <c r="AJ2022" s="76" t="s">
        <v>36</v>
      </c>
      <c r="AK2022" t="str">
        <f>_xlfn.CONCAT(PlayerList[[#This Row],[First Name]]," ",PlayerList[[#This Row],[Surname]])</f>
        <v>Logan D McDonald</v>
      </c>
      <c r="AM2022" s="71">
        <f>PlayerList[[#This Row],[Code]]*1</f>
        <v>20076</v>
      </c>
      <c r="AN2022" s="71" t="str">
        <f>VLOOKUP(PlayerList[[#This Row],[NZCF ID]],$AP$2:$AQ$3850,2,FALSE)</f>
        <v>M</v>
      </c>
      <c r="AP2022" s="71">
        <v>10648</v>
      </c>
      <c r="AQ2022" s="71" t="s">
        <v>29</v>
      </c>
    </row>
    <row r="2023" spans="13:43" x14ac:dyDescent="0.3">
      <c r="M2023" s="75">
        <v>15055</v>
      </c>
      <c r="N2023" s="72" t="s">
        <v>2435</v>
      </c>
      <c r="O2023" s="72" t="s">
        <v>2436</v>
      </c>
      <c r="P2023" s="73" t="s">
        <v>74</v>
      </c>
      <c r="Q2023" s="74">
        <v>2002</v>
      </c>
      <c r="R2023" s="73" t="s">
        <v>35</v>
      </c>
      <c r="S2023" s="72"/>
      <c r="T2023" s="77">
        <v>1814</v>
      </c>
      <c r="U2023" s="76" t="s">
        <v>35</v>
      </c>
      <c r="V2023" s="77" t="s">
        <v>36</v>
      </c>
      <c r="W2023" s="77" t="s">
        <v>36</v>
      </c>
      <c r="X2023" s="77">
        <v>394</v>
      </c>
      <c r="Y2023" s="78" t="s">
        <v>39</v>
      </c>
      <c r="Z2023" s="72"/>
      <c r="AA2023" s="77">
        <v>1875</v>
      </c>
      <c r="AB2023" s="76" t="s">
        <v>35</v>
      </c>
      <c r="AC2023" s="77" t="s">
        <v>36</v>
      </c>
      <c r="AD2023" s="77" t="s">
        <v>36</v>
      </c>
      <c r="AE2023" s="77">
        <v>368</v>
      </c>
      <c r="AF2023" s="78" t="s">
        <v>39</v>
      </c>
      <c r="AG2023" s="72"/>
      <c r="AH2023" s="77">
        <v>4304985</v>
      </c>
      <c r="AI2023" s="76" t="s">
        <v>52</v>
      </c>
      <c r="AJ2023" s="76" t="s">
        <v>36</v>
      </c>
      <c r="AK2023" t="str">
        <f>_xlfn.CONCAT(PlayerList[[#This Row],[First Name]]," ",PlayerList[[#This Row],[Surname]])</f>
        <v>Euan McDougall</v>
      </c>
      <c r="AM2023" s="71">
        <f>PlayerList[[#This Row],[Code]]*1</f>
        <v>15055</v>
      </c>
      <c r="AN2023" s="71" t="str">
        <f>VLOOKUP(PlayerList[[#This Row],[NZCF ID]],$AP$2:$AQ$3850,2,FALSE)</f>
        <v>M</v>
      </c>
      <c r="AP2023" s="71">
        <v>20076</v>
      </c>
      <c r="AQ2023" s="71" t="s">
        <v>29</v>
      </c>
    </row>
    <row r="2024" spans="13:43" x14ac:dyDescent="0.3">
      <c r="M2024" s="75">
        <v>13694</v>
      </c>
      <c r="N2024" s="72" t="s">
        <v>2435</v>
      </c>
      <c r="O2024" s="72" t="s">
        <v>504</v>
      </c>
      <c r="P2024" s="73" t="s">
        <v>354</v>
      </c>
      <c r="Q2024" s="74">
        <v>1998</v>
      </c>
      <c r="R2024" s="73" t="s">
        <v>35</v>
      </c>
      <c r="S2024" s="72"/>
      <c r="T2024" s="77">
        <v>1204</v>
      </c>
      <c r="U2024" s="76" t="s">
        <v>35</v>
      </c>
      <c r="V2024" s="77" t="s">
        <v>36</v>
      </c>
      <c r="W2024" s="77" t="s">
        <v>36</v>
      </c>
      <c r="X2024" s="77">
        <v>23</v>
      </c>
      <c r="Y2024" s="78" t="s">
        <v>452</v>
      </c>
      <c r="Z2024" s="72"/>
      <c r="AA2024" s="77">
        <v>1157</v>
      </c>
      <c r="AB2024" s="76" t="s">
        <v>35</v>
      </c>
      <c r="AC2024" s="77" t="s">
        <v>36</v>
      </c>
      <c r="AD2024" s="77" t="s">
        <v>36</v>
      </c>
      <c r="AE2024" s="77">
        <v>74</v>
      </c>
      <c r="AF2024" s="78" t="s">
        <v>583</v>
      </c>
      <c r="AG2024" s="72"/>
      <c r="AH2024" s="77">
        <v>4304993</v>
      </c>
      <c r="AI2024" s="76" t="s">
        <v>52</v>
      </c>
      <c r="AJ2024" s="76" t="s">
        <v>36</v>
      </c>
      <c r="AK2024" t="str">
        <f>_xlfn.CONCAT(PlayerList[[#This Row],[First Name]]," ",PlayerList[[#This Row],[Surname]])</f>
        <v>Nathan McDougall</v>
      </c>
      <c r="AM2024" s="71">
        <f>PlayerList[[#This Row],[Code]]*1</f>
        <v>13694</v>
      </c>
      <c r="AN2024" s="71" t="str">
        <f>VLOOKUP(PlayerList[[#This Row],[NZCF ID]],$AP$2:$AQ$3850,2,FALSE)</f>
        <v>M</v>
      </c>
      <c r="AP2024" s="71">
        <v>15055</v>
      </c>
      <c r="AQ2024" s="71" t="s">
        <v>29</v>
      </c>
    </row>
    <row r="2025" spans="13:43" x14ac:dyDescent="0.3">
      <c r="M2025" s="75">
        <v>15066</v>
      </c>
      <c r="N2025" s="72" t="s">
        <v>2435</v>
      </c>
      <c r="O2025" s="72" t="s">
        <v>2437</v>
      </c>
      <c r="P2025" s="73" t="s">
        <v>74</v>
      </c>
      <c r="Q2025" s="74">
        <v>2004</v>
      </c>
      <c r="R2025" s="73" t="s">
        <v>35</v>
      </c>
      <c r="S2025" s="72"/>
      <c r="T2025" s="77">
        <v>1269</v>
      </c>
      <c r="U2025" s="76" t="s">
        <v>35</v>
      </c>
      <c r="V2025" s="77" t="s">
        <v>36</v>
      </c>
      <c r="W2025" s="77" t="s">
        <v>36</v>
      </c>
      <c r="X2025" s="77">
        <v>164</v>
      </c>
      <c r="Y2025" s="78" t="s">
        <v>825</v>
      </c>
      <c r="Z2025" s="72"/>
      <c r="AA2025" s="77">
        <v>1116</v>
      </c>
      <c r="AB2025" s="76" t="s">
        <v>35</v>
      </c>
      <c r="AC2025" s="77" t="s">
        <v>36</v>
      </c>
      <c r="AD2025" s="77" t="s">
        <v>36</v>
      </c>
      <c r="AE2025" s="77">
        <v>149</v>
      </c>
      <c r="AF2025" s="78" t="s">
        <v>51</v>
      </c>
      <c r="AG2025" s="72"/>
      <c r="AH2025" s="77">
        <v>4305140</v>
      </c>
      <c r="AI2025" s="76" t="s">
        <v>52</v>
      </c>
      <c r="AJ2025" s="76" t="s">
        <v>36</v>
      </c>
      <c r="AK2025" t="str">
        <f>_xlfn.CONCAT(PlayerList[[#This Row],[First Name]]," ",PlayerList[[#This Row],[Surname]])</f>
        <v>Sylvia McDougall</v>
      </c>
      <c r="AM2025" s="71">
        <f>PlayerList[[#This Row],[Code]]*1</f>
        <v>15066</v>
      </c>
      <c r="AN2025" s="71" t="str">
        <f>VLOOKUP(PlayerList[[#This Row],[NZCF ID]],$AP$2:$AQ$3850,2,FALSE)</f>
        <v>F</v>
      </c>
      <c r="AP2025" s="71">
        <v>13694</v>
      </c>
      <c r="AQ2025" s="71" t="s">
        <v>29</v>
      </c>
    </row>
    <row r="2026" spans="13:43" x14ac:dyDescent="0.3">
      <c r="M2026" s="75">
        <v>16611</v>
      </c>
      <c r="N2026" s="72" t="s">
        <v>2438</v>
      </c>
      <c r="O2026" s="72" t="s">
        <v>674</v>
      </c>
      <c r="P2026" s="73" t="s">
        <v>33</v>
      </c>
      <c r="Q2026" s="74">
        <v>2008</v>
      </c>
      <c r="R2026" s="73" t="s">
        <v>135</v>
      </c>
      <c r="S2026" s="72"/>
      <c r="T2026" s="77">
        <v>733</v>
      </c>
      <c r="U2026" s="76" t="s">
        <v>50</v>
      </c>
      <c r="V2026" s="77" t="s">
        <v>36</v>
      </c>
      <c r="W2026" s="77" t="s">
        <v>36</v>
      </c>
      <c r="X2026" s="77">
        <v>5</v>
      </c>
      <c r="Y2026" s="78" t="s">
        <v>96</v>
      </c>
      <c r="Z2026" s="72"/>
      <c r="AA2026" s="77" t="s">
        <v>37</v>
      </c>
      <c r="AB2026" s="76" t="s">
        <v>35</v>
      </c>
      <c r="AC2026" s="77" t="s">
        <v>36</v>
      </c>
      <c r="AD2026" s="77" t="s">
        <v>36</v>
      </c>
      <c r="AE2026" s="77" t="s">
        <v>37</v>
      </c>
      <c r="AF2026" s="78" t="s">
        <v>38</v>
      </c>
      <c r="AG2026" s="72"/>
      <c r="AH2026" s="77">
        <v>4309448</v>
      </c>
      <c r="AI2026" s="76" t="s">
        <v>52</v>
      </c>
      <c r="AJ2026" s="76" t="s">
        <v>36</v>
      </c>
      <c r="AK2026" t="str">
        <f>_xlfn.CONCAT(PlayerList[[#This Row],[First Name]]," ",PlayerList[[#This Row],[Surname]])</f>
        <v>Jayden McEvoy</v>
      </c>
      <c r="AM2026" s="71">
        <f>PlayerList[[#This Row],[Code]]*1</f>
        <v>16611</v>
      </c>
      <c r="AN2026" s="71" t="str">
        <f>VLOOKUP(PlayerList[[#This Row],[NZCF ID]],$AP$2:$AQ$3850,2,FALSE)</f>
        <v>M</v>
      </c>
      <c r="AP2026" s="71">
        <v>15066</v>
      </c>
      <c r="AQ2026" s="71" t="s">
        <v>45</v>
      </c>
    </row>
    <row r="2027" spans="13:43" x14ac:dyDescent="0.3">
      <c r="M2027" s="75">
        <v>17612</v>
      </c>
      <c r="N2027" s="72" t="s">
        <v>2439</v>
      </c>
      <c r="O2027" s="72" t="s">
        <v>2440</v>
      </c>
      <c r="P2027" s="73" t="s">
        <v>33</v>
      </c>
      <c r="Q2027" s="74">
        <v>1997</v>
      </c>
      <c r="R2027" s="73" t="s">
        <v>35</v>
      </c>
      <c r="S2027" s="72"/>
      <c r="T2027" s="77">
        <v>1662</v>
      </c>
      <c r="U2027" s="76" t="s">
        <v>35</v>
      </c>
      <c r="V2027" s="77">
        <v>1</v>
      </c>
      <c r="W2027" s="77">
        <v>6</v>
      </c>
      <c r="X2027" s="77">
        <v>30</v>
      </c>
      <c r="Y2027" s="78" t="s">
        <v>4167</v>
      </c>
      <c r="Z2027" s="72"/>
      <c r="AA2027" s="77">
        <v>1570</v>
      </c>
      <c r="AB2027" s="76" t="s">
        <v>50</v>
      </c>
      <c r="AC2027" s="77" t="s">
        <v>36</v>
      </c>
      <c r="AD2027" s="77" t="s">
        <v>36</v>
      </c>
      <c r="AE2027" s="77">
        <v>6</v>
      </c>
      <c r="AF2027" s="78" t="s">
        <v>173</v>
      </c>
      <c r="AG2027" s="72"/>
      <c r="AH2027" s="77">
        <v>4314743</v>
      </c>
      <c r="AI2027" s="76" t="s">
        <v>52</v>
      </c>
      <c r="AJ2027" s="76" t="s">
        <v>36</v>
      </c>
      <c r="AK2027" t="str">
        <f>_xlfn.CONCAT(PlayerList[[#This Row],[First Name]]," ",PlayerList[[#This Row],[Surname]])</f>
        <v>Matheson McEwen</v>
      </c>
      <c r="AM2027" s="71">
        <f>PlayerList[[#This Row],[Code]]*1</f>
        <v>17612</v>
      </c>
      <c r="AN2027" s="71" t="str">
        <f>VLOOKUP(PlayerList[[#This Row],[NZCF ID]],$AP$2:$AQ$3850,2,FALSE)</f>
        <v>M</v>
      </c>
      <c r="AP2027" s="71">
        <v>16611</v>
      </c>
      <c r="AQ2027" s="71" t="s">
        <v>29</v>
      </c>
    </row>
    <row r="2028" spans="13:43" x14ac:dyDescent="0.3">
      <c r="M2028" s="75">
        <v>11527</v>
      </c>
      <c r="N2028" s="72" t="s">
        <v>2441</v>
      </c>
      <c r="O2028" s="72" t="s">
        <v>579</v>
      </c>
      <c r="P2028" s="73" t="s">
        <v>426</v>
      </c>
      <c r="Q2028" s="74">
        <v>1965</v>
      </c>
      <c r="R2028" s="73" t="s">
        <v>124</v>
      </c>
      <c r="S2028" s="72"/>
      <c r="T2028" s="77">
        <v>1727</v>
      </c>
      <c r="U2028" s="76" t="s">
        <v>35</v>
      </c>
      <c r="V2028" s="77" t="s">
        <v>36</v>
      </c>
      <c r="W2028" s="77" t="s">
        <v>36</v>
      </c>
      <c r="X2028" s="77">
        <v>170</v>
      </c>
      <c r="Y2028" s="78" t="s">
        <v>673</v>
      </c>
      <c r="Z2028" s="72"/>
      <c r="AA2028" s="77">
        <v>1701</v>
      </c>
      <c r="AB2028" s="76" t="s">
        <v>35</v>
      </c>
      <c r="AC2028" s="77" t="s">
        <v>36</v>
      </c>
      <c r="AD2028" s="77" t="s">
        <v>36</v>
      </c>
      <c r="AE2028" s="77">
        <v>333</v>
      </c>
      <c r="AF2028" s="78" t="s">
        <v>530</v>
      </c>
      <c r="AG2028" s="72"/>
      <c r="AH2028" s="77" t="s">
        <v>69</v>
      </c>
      <c r="AI2028" s="76" t="s">
        <v>52</v>
      </c>
      <c r="AJ2028" s="76" t="s">
        <v>36</v>
      </c>
      <c r="AK2028" t="str">
        <f>_xlfn.CONCAT(PlayerList[[#This Row],[First Name]]," ",PlayerList[[#This Row],[Surname]])</f>
        <v>Alistair McGowan</v>
      </c>
      <c r="AM2028" s="71">
        <f>PlayerList[[#This Row],[Code]]*1</f>
        <v>11527</v>
      </c>
      <c r="AN2028" s="71" t="str">
        <f>VLOOKUP(PlayerList[[#This Row],[NZCF ID]],$AP$2:$AQ$3850,2,FALSE)</f>
        <v>M</v>
      </c>
      <c r="AP2028" s="71">
        <v>17612</v>
      </c>
      <c r="AQ2028" s="71" t="s">
        <v>29</v>
      </c>
    </row>
    <row r="2029" spans="13:43" x14ac:dyDescent="0.3">
      <c r="M2029" s="75">
        <v>19569</v>
      </c>
      <c r="N2029" s="72" t="s">
        <v>2441</v>
      </c>
      <c r="O2029" s="72" t="s">
        <v>226</v>
      </c>
      <c r="P2029" s="73" t="s">
        <v>49</v>
      </c>
      <c r="Q2029" s="74">
        <v>2006</v>
      </c>
      <c r="R2029" s="73" t="s">
        <v>135</v>
      </c>
      <c r="S2029" s="72"/>
      <c r="T2029" s="77" t="s">
        <v>34</v>
      </c>
      <c r="U2029" s="76" t="s">
        <v>35</v>
      </c>
      <c r="V2029" s="77" t="s">
        <v>36</v>
      </c>
      <c r="W2029" s="77" t="s">
        <v>36</v>
      </c>
      <c r="X2029" s="77" t="s">
        <v>37</v>
      </c>
      <c r="Y2029" s="78" t="s">
        <v>38</v>
      </c>
      <c r="Z2029" s="72"/>
      <c r="AA2029" s="77">
        <v>1152</v>
      </c>
      <c r="AB2029" s="76" t="s">
        <v>50</v>
      </c>
      <c r="AC2029" s="77" t="s">
        <v>36</v>
      </c>
      <c r="AD2029" s="77" t="s">
        <v>36</v>
      </c>
      <c r="AE2029" s="77">
        <v>5</v>
      </c>
      <c r="AF2029" s="78" t="s">
        <v>169</v>
      </c>
      <c r="AG2029" s="72"/>
      <c r="AH2029" s="77">
        <v>4325850</v>
      </c>
      <c r="AI2029" s="76" t="s">
        <v>52</v>
      </c>
      <c r="AJ2029" s="76" t="s">
        <v>36</v>
      </c>
      <c r="AK2029" t="str">
        <f>_xlfn.CONCAT(PlayerList[[#This Row],[First Name]]," ",PlayerList[[#This Row],[Surname]])</f>
        <v>Matthew McGowan</v>
      </c>
      <c r="AM2029" s="71">
        <f>PlayerList[[#This Row],[Code]]*1</f>
        <v>19569</v>
      </c>
      <c r="AN2029" s="71" t="str">
        <f>VLOOKUP(PlayerList[[#This Row],[NZCF ID]],$AP$2:$AQ$3850,2,FALSE)</f>
        <v>M</v>
      </c>
      <c r="AP2029" s="71">
        <v>11527</v>
      </c>
      <c r="AQ2029" s="71" t="s">
        <v>29</v>
      </c>
    </row>
    <row r="2030" spans="13:43" x14ac:dyDescent="0.3">
      <c r="M2030" s="75">
        <v>17656</v>
      </c>
      <c r="N2030" s="72" t="s">
        <v>2442</v>
      </c>
      <c r="O2030" s="72" t="s">
        <v>2443</v>
      </c>
      <c r="P2030" s="73" t="s">
        <v>33</v>
      </c>
      <c r="Q2030" s="74">
        <v>2007</v>
      </c>
      <c r="R2030" s="73" t="s">
        <v>135</v>
      </c>
      <c r="S2030" s="72"/>
      <c r="T2030" s="77" t="s">
        <v>34</v>
      </c>
      <c r="U2030" s="76" t="s">
        <v>35</v>
      </c>
      <c r="V2030" s="77" t="s">
        <v>36</v>
      </c>
      <c r="W2030" s="77" t="s">
        <v>36</v>
      </c>
      <c r="X2030" s="77" t="s">
        <v>37</v>
      </c>
      <c r="Y2030" s="78" t="s">
        <v>38</v>
      </c>
      <c r="Z2030" s="72"/>
      <c r="AA2030" s="77">
        <v>824</v>
      </c>
      <c r="AB2030" s="76" t="s">
        <v>50</v>
      </c>
      <c r="AC2030" s="77" t="s">
        <v>36</v>
      </c>
      <c r="AD2030" s="77" t="s">
        <v>36</v>
      </c>
      <c r="AE2030" s="77">
        <v>5</v>
      </c>
      <c r="AF2030" s="78" t="s">
        <v>232</v>
      </c>
      <c r="AG2030" s="72"/>
      <c r="AH2030" s="77" t="s">
        <v>69</v>
      </c>
      <c r="AI2030" s="76" t="s">
        <v>52</v>
      </c>
      <c r="AJ2030" s="76" t="s">
        <v>36</v>
      </c>
      <c r="AK2030" t="str">
        <f>_xlfn.CONCAT(PlayerList[[#This Row],[First Name]]," ",PlayerList[[#This Row],[Surname]])</f>
        <v>Deckquinn McHattan</v>
      </c>
      <c r="AM2030" s="71">
        <f>PlayerList[[#This Row],[Code]]*1</f>
        <v>17656</v>
      </c>
      <c r="AN2030" s="71" t="str">
        <f>VLOOKUP(PlayerList[[#This Row],[NZCF ID]],$AP$2:$AQ$3850,2,FALSE)</f>
        <v>M</v>
      </c>
      <c r="AP2030" s="71">
        <v>19569</v>
      </c>
      <c r="AQ2030" s="71" t="s">
        <v>29</v>
      </c>
    </row>
    <row r="2031" spans="13:43" x14ac:dyDescent="0.3">
      <c r="M2031" s="75">
        <v>22910</v>
      </c>
      <c r="N2031" s="72" t="s">
        <v>4388</v>
      </c>
      <c r="O2031" s="72" t="s">
        <v>4389</v>
      </c>
      <c r="P2031" s="73" t="s">
        <v>33</v>
      </c>
      <c r="Q2031" s="74">
        <v>1998</v>
      </c>
      <c r="R2031" s="73" t="s">
        <v>35</v>
      </c>
      <c r="S2031" s="72"/>
      <c r="T2031" s="77" t="s">
        <v>34</v>
      </c>
      <c r="U2031" s="76" t="s">
        <v>35</v>
      </c>
      <c r="V2031" s="77" t="s">
        <v>36</v>
      </c>
      <c r="W2031" s="77" t="s">
        <v>36</v>
      </c>
      <c r="X2031" s="77" t="s">
        <v>37</v>
      </c>
      <c r="Y2031" s="78" t="s">
        <v>38</v>
      </c>
      <c r="Z2031" s="72"/>
      <c r="AA2031" s="77">
        <v>496</v>
      </c>
      <c r="AB2031" s="76" t="s">
        <v>50</v>
      </c>
      <c r="AC2031" s="77">
        <v>1</v>
      </c>
      <c r="AD2031" s="77">
        <v>4</v>
      </c>
      <c r="AE2031" s="77">
        <v>4</v>
      </c>
      <c r="AF2031" s="78" t="s">
        <v>4167</v>
      </c>
      <c r="AG2031" s="72"/>
      <c r="AH2031" s="77">
        <v>4333241</v>
      </c>
      <c r="AI2031" s="76" t="s">
        <v>52</v>
      </c>
      <c r="AJ2031" s="76" t="s">
        <v>36</v>
      </c>
      <c r="AK2031" t="str">
        <f>_xlfn.CONCAT(PlayerList[[#This Row],[First Name]]," ",PlayerList[[#This Row],[Surname]])</f>
        <v>Jayda McIndoe</v>
      </c>
      <c r="AM2031" s="71">
        <f>PlayerList[[#This Row],[Code]]*1</f>
        <v>22910</v>
      </c>
      <c r="AN2031" s="71" t="str">
        <f>VLOOKUP(PlayerList[[#This Row],[NZCF ID]],$AP$2:$AQ$3850,2,FALSE)</f>
        <v>F</v>
      </c>
      <c r="AP2031" s="71">
        <v>17656</v>
      </c>
      <c r="AQ2031" s="71" t="s">
        <v>29</v>
      </c>
    </row>
    <row r="2032" spans="13:43" x14ac:dyDescent="0.3">
      <c r="M2032" s="75">
        <v>10455</v>
      </c>
      <c r="N2032" s="72" t="s">
        <v>2444</v>
      </c>
      <c r="O2032" s="72" t="s">
        <v>2393</v>
      </c>
      <c r="P2032" s="73" t="s">
        <v>83</v>
      </c>
      <c r="Q2032" s="74">
        <v>1968</v>
      </c>
      <c r="R2032" s="73" t="s">
        <v>124</v>
      </c>
      <c r="S2032" s="72"/>
      <c r="T2032" s="77">
        <v>1699</v>
      </c>
      <c r="U2032" s="76" t="s">
        <v>35</v>
      </c>
      <c r="V2032" s="77" t="s">
        <v>36</v>
      </c>
      <c r="W2032" s="77" t="s">
        <v>36</v>
      </c>
      <c r="X2032" s="77">
        <v>142</v>
      </c>
      <c r="Y2032" s="78" t="s">
        <v>173</v>
      </c>
      <c r="Z2032" s="72"/>
      <c r="AA2032" s="77">
        <v>1675</v>
      </c>
      <c r="AB2032" s="76" t="s">
        <v>35</v>
      </c>
      <c r="AC2032" s="77" t="s">
        <v>36</v>
      </c>
      <c r="AD2032" s="77" t="s">
        <v>36</v>
      </c>
      <c r="AE2032" s="77">
        <v>6</v>
      </c>
      <c r="AF2032" s="78" t="s">
        <v>105</v>
      </c>
      <c r="AG2032" s="72"/>
      <c r="AH2032" s="77">
        <v>4308190</v>
      </c>
      <c r="AI2032" s="76" t="s">
        <v>52</v>
      </c>
      <c r="AJ2032" s="76" t="s">
        <v>36</v>
      </c>
      <c r="AK2032" t="str">
        <f>_xlfn.CONCAT(PlayerList[[#This Row],[First Name]]," ",PlayerList[[#This Row],[Surname]])</f>
        <v>Andrew D McIntosh</v>
      </c>
      <c r="AM2032" s="71">
        <f>PlayerList[[#This Row],[Code]]*1</f>
        <v>10455</v>
      </c>
      <c r="AN2032" s="71" t="str">
        <f>VLOOKUP(PlayerList[[#This Row],[NZCF ID]],$AP$2:$AQ$3850,2,FALSE)</f>
        <v>M</v>
      </c>
      <c r="AP2032" s="71">
        <v>22910</v>
      </c>
      <c r="AQ2032" s="71" t="s">
        <v>45</v>
      </c>
    </row>
    <row r="2033" spans="13:43" x14ac:dyDescent="0.3">
      <c r="M2033" s="75">
        <v>17417</v>
      </c>
      <c r="N2033" s="72" t="s">
        <v>2444</v>
      </c>
      <c r="O2033" s="72" t="s">
        <v>2445</v>
      </c>
      <c r="P2033" s="73" t="s">
        <v>115</v>
      </c>
      <c r="Q2033" s="74">
        <v>2006</v>
      </c>
      <c r="R2033" s="73" t="s">
        <v>135</v>
      </c>
      <c r="S2033" s="72"/>
      <c r="T2033" s="77">
        <v>1228</v>
      </c>
      <c r="U2033" s="76" t="s">
        <v>35</v>
      </c>
      <c r="V2033" s="77" t="s">
        <v>36</v>
      </c>
      <c r="W2033" s="77" t="s">
        <v>36</v>
      </c>
      <c r="X2033" s="77">
        <v>22</v>
      </c>
      <c r="Y2033" s="78" t="s">
        <v>51</v>
      </c>
      <c r="Z2033" s="72"/>
      <c r="AA2033" s="77">
        <v>1239</v>
      </c>
      <c r="AB2033" s="76" t="s">
        <v>35</v>
      </c>
      <c r="AC2033" s="77" t="s">
        <v>36</v>
      </c>
      <c r="AD2033" s="77" t="s">
        <v>36</v>
      </c>
      <c r="AE2033" s="77">
        <v>41</v>
      </c>
      <c r="AF2033" s="78" t="s">
        <v>51</v>
      </c>
      <c r="AG2033" s="72"/>
      <c r="AH2033" s="77" t="s">
        <v>69</v>
      </c>
      <c r="AI2033" s="76" t="s">
        <v>52</v>
      </c>
      <c r="AJ2033" s="76" t="s">
        <v>36</v>
      </c>
      <c r="AK2033" t="str">
        <f>_xlfn.CONCAT(PlayerList[[#This Row],[First Name]]," ",PlayerList[[#This Row],[Surname]])</f>
        <v>Fen McIntosh</v>
      </c>
      <c r="AM2033" s="71">
        <f>PlayerList[[#This Row],[Code]]*1</f>
        <v>17417</v>
      </c>
      <c r="AN2033" s="71" t="str">
        <f>VLOOKUP(PlayerList[[#This Row],[NZCF ID]],$AP$2:$AQ$3850,2,FALSE)</f>
        <v>M</v>
      </c>
      <c r="AP2033" s="71">
        <v>10455</v>
      </c>
      <c r="AQ2033" s="71" t="s">
        <v>29</v>
      </c>
    </row>
    <row r="2034" spans="13:43" x14ac:dyDescent="0.3">
      <c r="M2034" s="75">
        <v>20707</v>
      </c>
      <c r="N2034" s="72" t="s">
        <v>2444</v>
      </c>
      <c r="O2034" s="72" t="s">
        <v>1243</v>
      </c>
      <c r="P2034" s="73" t="s">
        <v>67</v>
      </c>
      <c r="Q2034" s="74">
        <v>1996</v>
      </c>
      <c r="R2034" s="73" t="s">
        <v>35</v>
      </c>
      <c r="S2034" s="72"/>
      <c r="T2034" s="77">
        <v>1594</v>
      </c>
      <c r="U2034" s="76" t="s">
        <v>35</v>
      </c>
      <c r="V2034" s="77" t="s">
        <v>36</v>
      </c>
      <c r="W2034" s="77" t="s">
        <v>36</v>
      </c>
      <c r="X2034" s="77">
        <v>28</v>
      </c>
      <c r="Y2034" s="78" t="s">
        <v>84</v>
      </c>
      <c r="Z2034" s="72"/>
      <c r="AA2034" s="77">
        <v>1536</v>
      </c>
      <c r="AB2034" s="76" t="s">
        <v>50</v>
      </c>
      <c r="AC2034" s="77" t="s">
        <v>36</v>
      </c>
      <c r="AD2034" s="77" t="s">
        <v>36</v>
      </c>
      <c r="AE2034" s="77">
        <v>12</v>
      </c>
      <c r="AF2034" s="78" t="s">
        <v>84</v>
      </c>
      <c r="AG2034" s="72"/>
      <c r="AH2034" s="77">
        <v>4330021</v>
      </c>
      <c r="AI2034" s="76" t="s">
        <v>52</v>
      </c>
      <c r="AJ2034" s="76" t="s">
        <v>36</v>
      </c>
      <c r="AK2034" t="str">
        <f>_xlfn.CONCAT(PlayerList[[#This Row],[First Name]]," ",PlayerList[[#This Row],[Surname]])</f>
        <v>Fraser McIntosh</v>
      </c>
      <c r="AM2034" s="71">
        <f>PlayerList[[#This Row],[Code]]*1</f>
        <v>20707</v>
      </c>
      <c r="AN2034" s="71" t="str">
        <f>VLOOKUP(PlayerList[[#This Row],[NZCF ID]],$AP$2:$AQ$3850,2,FALSE)</f>
        <v>M</v>
      </c>
      <c r="AP2034" s="71">
        <v>17417</v>
      </c>
      <c r="AQ2034" s="71" t="s">
        <v>29</v>
      </c>
    </row>
    <row r="2035" spans="13:43" x14ac:dyDescent="0.3">
      <c r="M2035" s="75">
        <v>20151</v>
      </c>
      <c r="N2035" s="72" t="s">
        <v>2446</v>
      </c>
      <c r="O2035" s="72" t="s">
        <v>2286</v>
      </c>
      <c r="P2035" s="73" t="s">
        <v>426</v>
      </c>
      <c r="Q2035" s="74">
        <v>2010</v>
      </c>
      <c r="R2035" s="73" t="s">
        <v>135</v>
      </c>
      <c r="S2035" s="72"/>
      <c r="T2035" s="77" t="s">
        <v>34</v>
      </c>
      <c r="U2035" s="76" t="s">
        <v>35</v>
      </c>
      <c r="V2035" s="77" t="s">
        <v>36</v>
      </c>
      <c r="W2035" s="77" t="s">
        <v>36</v>
      </c>
      <c r="X2035" s="77" t="s">
        <v>37</v>
      </c>
      <c r="Y2035" s="78" t="s">
        <v>38</v>
      </c>
      <c r="Z2035" s="72"/>
      <c r="AA2035" s="77">
        <v>1201</v>
      </c>
      <c r="AB2035" s="76" t="s">
        <v>50</v>
      </c>
      <c r="AC2035" s="77" t="s">
        <v>36</v>
      </c>
      <c r="AD2035" s="77" t="s">
        <v>36</v>
      </c>
      <c r="AE2035" s="77">
        <v>6</v>
      </c>
      <c r="AF2035" s="78" t="s">
        <v>75</v>
      </c>
      <c r="AG2035" s="72"/>
      <c r="AH2035" s="77">
        <v>4326733</v>
      </c>
      <c r="AI2035" s="76" t="s">
        <v>52</v>
      </c>
      <c r="AJ2035" s="76" t="s">
        <v>36</v>
      </c>
      <c r="AK2035" t="str">
        <f>_xlfn.CONCAT(PlayerList[[#This Row],[First Name]]," ",PlayerList[[#This Row],[Surname]])</f>
        <v>Roy McKay</v>
      </c>
      <c r="AM2035" s="71">
        <f>PlayerList[[#This Row],[Code]]*1</f>
        <v>20151</v>
      </c>
      <c r="AN2035" s="71" t="str">
        <f>VLOOKUP(PlayerList[[#This Row],[NZCF ID]],$AP$2:$AQ$3850,2,FALSE)</f>
        <v>M</v>
      </c>
      <c r="AP2035" s="71">
        <v>20707</v>
      </c>
      <c r="AQ2035" s="71" t="s">
        <v>29</v>
      </c>
    </row>
    <row r="2036" spans="13:43" x14ac:dyDescent="0.3">
      <c r="M2036" s="75">
        <v>15509</v>
      </c>
      <c r="N2036" s="72" t="s">
        <v>2447</v>
      </c>
      <c r="O2036" s="72" t="s">
        <v>1406</v>
      </c>
      <c r="P2036" s="73" t="s">
        <v>115</v>
      </c>
      <c r="Q2036" s="74">
        <v>2001</v>
      </c>
      <c r="R2036" s="73" t="s">
        <v>35</v>
      </c>
      <c r="S2036" s="72"/>
      <c r="T2036" s="77">
        <v>1609</v>
      </c>
      <c r="U2036" s="76" t="s">
        <v>35</v>
      </c>
      <c r="V2036" s="77" t="s">
        <v>36</v>
      </c>
      <c r="W2036" s="77" t="s">
        <v>36</v>
      </c>
      <c r="X2036" s="77">
        <v>44</v>
      </c>
      <c r="Y2036" s="78" t="s">
        <v>2121</v>
      </c>
      <c r="Z2036" s="72"/>
      <c r="AA2036" s="77">
        <v>1645</v>
      </c>
      <c r="AB2036" s="76" t="s">
        <v>35</v>
      </c>
      <c r="AC2036" s="77" t="s">
        <v>36</v>
      </c>
      <c r="AD2036" s="77" t="s">
        <v>36</v>
      </c>
      <c r="AE2036" s="77">
        <v>62</v>
      </c>
      <c r="AF2036" s="78" t="s">
        <v>68</v>
      </c>
      <c r="AG2036" s="72"/>
      <c r="AH2036" s="77">
        <v>4305302</v>
      </c>
      <c r="AI2036" s="76" t="s">
        <v>52</v>
      </c>
      <c r="AJ2036" s="76" t="s">
        <v>36</v>
      </c>
      <c r="AK2036" t="str">
        <f>_xlfn.CONCAT(PlayerList[[#This Row],[First Name]]," ",PlayerList[[#This Row],[Surname]])</f>
        <v>Joe McKee</v>
      </c>
      <c r="AM2036" s="71">
        <f>PlayerList[[#This Row],[Code]]*1</f>
        <v>15509</v>
      </c>
      <c r="AN2036" s="71" t="str">
        <f>VLOOKUP(PlayerList[[#This Row],[NZCF ID]],$AP$2:$AQ$3850,2,FALSE)</f>
        <v>M</v>
      </c>
      <c r="AP2036" s="71">
        <v>20151</v>
      </c>
      <c r="AQ2036" s="71" t="s">
        <v>29</v>
      </c>
    </row>
    <row r="2037" spans="13:43" x14ac:dyDescent="0.3">
      <c r="M2037" s="75">
        <v>19687</v>
      </c>
      <c r="N2037" s="72" t="s">
        <v>2448</v>
      </c>
      <c r="O2037" s="72" t="s">
        <v>2449</v>
      </c>
      <c r="P2037" s="73" t="s">
        <v>33</v>
      </c>
      <c r="Q2037" s="74" t="s">
        <v>37</v>
      </c>
      <c r="R2037" s="73" t="s">
        <v>35</v>
      </c>
      <c r="S2037" s="72"/>
      <c r="T2037" s="77" t="s">
        <v>34</v>
      </c>
      <c r="U2037" s="76" t="s">
        <v>35</v>
      </c>
      <c r="V2037" s="77" t="s">
        <v>36</v>
      </c>
      <c r="W2037" s="77" t="s">
        <v>36</v>
      </c>
      <c r="X2037" s="77" t="s">
        <v>37</v>
      </c>
      <c r="Y2037" s="78" t="s">
        <v>38</v>
      </c>
      <c r="Z2037" s="72"/>
      <c r="AA2037" s="77">
        <v>1577</v>
      </c>
      <c r="AB2037" s="76" t="s">
        <v>50</v>
      </c>
      <c r="AC2037" s="77" t="s">
        <v>36</v>
      </c>
      <c r="AD2037" s="77" t="s">
        <v>36</v>
      </c>
      <c r="AE2037" s="77">
        <v>6</v>
      </c>
      <c r="AF2037" s="78" t="s">
        <v>154</v>
      </c>
      <c r="AG2037" s="72"/>
      <c r="AH2037" s="77" t="s">
        <v>69</v>
      </c>
      <c r="AI2037" s="76" t="s">
        <v>52</v>
      </c>
      <c r="AJ2037" s="76" t="s">
        <v>36</v>
      </c>
      <c r="AK2037" t="str">
        <f>_xlfn.CONCAT(PlayerList[[#This Row],[First Name]]," ",PlayerList[[#This Row],[Surname]])</f>
        <v>Keegan McKegg</v>
      </c>
      <c r="AM2037" s="71">
        <f>PlayerList[[#This Row],[Code]]*1</f>
        <v>19687</v>
      </c>
      <c r="AN2037" s="71" t="str">
        <f>VLOOKUP(PlayerList[[#This Row],[NZCF ID]],$AP$2:$AQ$3850,2,FALSE)</f>
        <v>M</v>
      </c>
      <c r="AP2037" s="71">
        <v>15509</v>
      </c>
      <c r="AQ2037" s="71" t="s">
        <v>29</v>
      </c>
    </row>
    <row r="2038" spans="13:43" x14ac:dyDescent="0.3">
      <c r="M2038" s="75">
        <v>19398</v>
      </c>
      <c r="N2038" s="72" t="s">
        <v>2450</v>
      </c>
      <c r="O2038" s="72" t="s">
        <v>1651</v>
      </c>
      <c r="P2038" s="73" t="s">
        <v>33</v>
      </c>
      <c r="Q2038" s="74">
        <v>2010</v>
      </c>
      <c r="R2038" s="73" t="s">
        <v>135</v>
      </c>
      <c r="S2038" s="72"/>
      <c r="T2038" s="77" t="s">
        <v>34</v>
      </c>
      <c r="U2038" s="76" t="s">
        <v>35</v>
      </c>
      <c r="V2038" s="77" t="s">
        <v>36</v>
      </c>
      <c r="W2038" s="77" t="s">
        <v>36</v>
      </c>
      <c r="X2038" s="77" t="s">
        <v>37</v>
      </c>
      <c r="Y2038" s="78" t="s">
        <v>38</v>
      </c>
      <c r="Z2038" s="72"/>
      <c r="AA2038" s="77">
        <v>400</v>
      </c>
      <c r="AB2038" s="76" t="s">
        <v>50</v>
      </c>
      <c r="AC2038" s="77" t="s">
        <v>36</v>
      </c>
      <c r="AD2038" s="77" t="s">
        <v>36</v>
      </c>
      <c r="AE2038" s="77">
        <v>7</v>
      </c>
      <c r="AF2038" s="78" t="s">
        <v>96</v>
      </c>
      <c r="AG2038" s="72"/>
      <c r="AH2038" s="77" t="s">
        <v>69</v>
      </c>
      <c r="AI2038" s="76" t="s">
        <v>52</v>
      </c>
      <c r="AJ2038" s="76" t="s">
        <v>36</v>
      </c>
      <c r="AK2038" t="str">
        <f>_xlfn.CONCAT(PlayerList[[#This Row],[First Name]]," ",PlayerList[[#This Row],[Surname]])</f>
        <v>Fergus McKellar</v>
      </c>
      <c r="AM2038" s="71">
        <f>PlayerList[[#This Row],[Code]]*1</f>
        <v>19398</v>
      </c>
      <c r="AN2038" s="71" t="str">
        <f>VLOOKUP(PlayerList[[#This Row],[NZCF ID]],$AP$2:$AQ$3850,2,FALSE)</f>
        <v>M</v>
      </c>
      <c r="AP2038" s="71">
        <v>19687</v>
      </c>
      <c r="AQ2038" s="71" t="s">
        <v>29</v>
      </c>
    </row>
    <row r="2039" spans="13:43" x14ac:dyDescent="0.3">
      <c r="M2039" s="75">
        <v>20044</v>
      </c>
      <c r="N2039" s="72" t="s">
        <v>2451</v>
      </c>
      <c r="O2039" s="72" t="s">
        <v>411</v>
      </c>
      <c r="P2039" s="73" t="s">
        <v>115</v>
      </c>
      <c r="Q2039" s="74">
        <v>1975</v>
      </c>
      <c r="R2039" s="73" t="s">
        <v>124</v>
      </c>
      <c r="S2039" s="72"/>
      <c r="T2039" s="77">
        <v>1046</v>
      </c>
      <c r="U2039" s="76" t="s">
        <v>50</v>
      </c>
      <c r="V2039" s="77" t="s">
        <v>36</v>
      </c>
      <c r="W2039" s="77" t="s">
        <v>36</v>
      </c>
      <c r="X2039" s="77">
        <v>8</v>
      </c>
      <c r="Y2039" s="78" t="s">
        <v>61</v>
      </c>
      <c r="Z2039" s="72"/>
      <c r="AA2039" s="77">
        <v>1099</v>
      </c>
      <c r="AB2039" s="76" t="s">
        <v>50</v>
      </c>
      <c r="AC2039" s="77" t="s">
        <v>36</v>
      </c>
      <c r="AD2039" s="77" t="s">
        <v>36</v>
      </c>
      <c r="AE2039" s="77">
        <v>3</v>
      </c>
      <c r="AF2039" s="78" t="s">
        <v>169</v>
      </c>
      <c r="AG2039" s="72"/>
      <c r="AH2039" s="77" t="s">
        <v>69</v>
      </c>
      <c r="AI2039" s="76" t="s">
        <v>52</v>
      </c>
      <c r="AJ2039" s="76" t="s">
        <v>36</v>
      </c>
      <c r="AK2039" t="str">
        <f>_xlfn.CONCAT(PlayerList[[#This Row],[First Name]]," ",PlayerList[[#This Row],[Surname]])</f>
        <v>Jason McKenzie</v>
      </c>
      <c r="AM2039" s="71">
        <f>PlayerList[[#This Row],[Code]]*1</f>
        <v>20044</v>
      </c>
      <c r="AN2039" s="71" t="str">
        <f>VLOOKUP(PlayerList[[#This Row],[NZCF ID]],$AP$2:$AQ$3850,2,FALSE)</f>
        <v>M</v>
      </c>
      <c r="AP2039" s="71">
        <v>19398</v>
      </c>
      <c r="AQ2039" s="71" t="s">
        <v>29</v>
      </c>
    </row>
    <row r="2040" spans="13:43" x14ac:dyDescent="0.3">
      <c r="M2040" s="75">
        <v>10697</v>
      </c>
      <c r="N2040" s="72" t="s">
        <v>2451</v>
      </c>
      <c r="O2040" s="72" t="s">
        <v>2452</v>
      </c>
      <c r="P2040" s="73" t="s">
        <v>354</v>
      </c>
      <c r="Q2040" s="74">
        <v>1966</v>
      </c>
      <c r="R2040" s="73" t="s">
        <v>124</v>
      </c>
      <c r="S2040" s="72"/>
      <c r="T2040" s="77">
        <v>2101</v>
      </c>
      <c r="U2040" s="76" t="s">
        <v>35</v>
      </c>
      <c r="V2040" s="77">
        <v>3</v>
      </c>
      <c r="W2040" s="77">
        <v>14</v>
      </c>
      <c r="X2040" s="77">
        <v>244</v>
      </c>
      <c r="Y2040" s="78" t="s">
        <v>4167</v>
      </c>
      <c r="Z2040" s="72"/>
      <c r="AA2040" s="77">
        <v>2045</v>
      </c>
      <c r="AB2040" s="76" t="s">
        <v>35</v>
      </c>
      <c r="AC2040" s="77">
        <v>1</v>
      </c>
      <c r="AD2040" s="77">
        <v>4</v>
      </c>
      <c r="AE2040" s="77">
        <v>31</v>
      </c>
      <c r="AF2040" s="78" t="s">
        <v>4167</v>
      </c>
      <c r="AG2040" s="72"/>
      <c r="AH2040" s="77">
        <v>4300394</v>
      </c>
      <c r="AI2040" s="76" t="s">
        <v>52</v>
      </c>
      <c r="AJ2040" s="76" t="s">
        <v>36</v>
      </c>
      <c r="AK2040" t="str">
        <f>_xlfn.CONCAT(PlayerList[[#This Row],[First Name]]," ",PlayerList[[#This Row],[Surname]])</f>
        <v>Peter D McKenzie</v>
      </c>
      <c r="AM2040" s="71">
        <f>PlayerList[[#This Row],[Code]]*1</f>
        <v>10697</v>
      </c>
      <c r="AN2040" s="71" t="str">
        <f>VLOOKUP(PlayerList[[#This Row],[NZCF ID]],$AP$2:$AQ$3850,2,FALSE)</f>
        <v>M</v>
      </c>
      <c r="AP2040" s="71">
        <v>20044</v>
      </c>
      <c r="AQ2040" s="71" t="s">
        <v>29</v>
      </c>
    </row>
    <row r="2041" spans="13:43" x14ac:dyDescent="0.3">
      <c r="M2041" s="75">
        <v>12517</v>
      </c>
      <c r="N2041" s="72" t="s">
        <v>2453</v>
      </c>
      <c r="O2041" s="72" t="s">
        <v>494</v>
      </c>
      <c r="P2041" s="73" t="s">
        <v>49</v>
      </c>
      <c r="Q2041" s="74">
        <v>1950</v>
      </c>
      <c r="R2041" s="73" t="s">
        <v>119</v>
      </c>
      <c r="S2041" s="72"/>
      <c r="T2041" s="77">
        <v>1870</v>
      </c>
      <c r="U2041" s="76" t="s">
        <v>35</v>
      </c>
      <c r="V2041" s="77">
        <v>1</v>
      </c>
      <c r="W2041" s="77">
        <v>6</v>
      </c>
      <c r="X2041" s="77">
        <v>277</v>
      </c>
      <c r="Y2041" s="78" t="s">
        <v>4167</v>
      </c>
      <c r="Z2041" s="72"/>
      <c r="AA2041" s="77">
        <v>1671</v>
      </c>
      <c r="AB2041" s="76" t="s">
        <v>35</v>
      </c>
      <c r="AC2041" s="77" t="s">
        <v>36</v>
      </c>
      <c r="AD2041" s="77" t="s">
        <v>36</v>
      </c>
      <c r="AE2041" s="77">
        <v>142</v>
      </c>
      <c r="AF2041" s="78" t="s">
        <v>39</v>
      </c>
      <c r="AG2041" s="72"/>
      <c r="AH2041" s="77">
        <v>4301803</v>
      </c>
      <c r="AI2041" s="76" t="s">
        <v>52</v>
      </c>
      <c r="AJ2041" s="76" t="s">
        <v>36</v>
      </c>
      <c r="AK2041" t="str">
        <f>_xlfn.CONCAT(PlayerList[[#This Row],[First Name]]," ",PlayerList[[#This Row],[Surname]])</f>
        <v>Ross McKerras</v>
      </c>
      <c r="AM2041" s="71">
        <f>PlayerList[[#This Row],[Code]]*1</f>
        <v>12517</v>
      </c>
      <c r="AN2041" s="71" t="str">
        <f>VLOOKUP(PlayerList[[#This Row],[NZCF ID]],$AP$2:$AQ$3850,2,FALSE)</f>
        <v>M</v>
      </c>
      <c r="AP2041" s="71">
        <v>10697</v>
      </c>
      <c r="AQ2041" s="71" t="s">
        <v>29</v>
      </c>
    </row>
    <row r="2042" spans="13:43" x14ac:dyDescent="0.3">
      <c r="M2042" s="75">
        <v>16722</v>
      </c>
      <c r="N2042" s="72" t="s">
        <v>2455</v>
      </c>
      <c r="O2042" s="72" t="s">
        <v>2456</v>
      </c>
      <c r="P2042" s="73" t="s">
        <v>74</v>
      </c>
      <c r="Q2042" s="74">
        <v>2006</v>
      </c>
      <c r="R2042" s="73" t="s">
        <v>135</v>
      </c>
      <c r="S2042" s="72"/>
      <c r="T2042" s="77" t="s">
        <v>34</v>
      </c>
      <c r="U2042" s="76" t="s">
        <v>35</v>
      </c>
      <c r="V2042" s="77" t="s">
        <v>36</v>
      </c>
      <c r="W2042" s="77" t="s">
        <v>36</v>
      </c>
      <c r="X2042" s="77" t="s">
        <v>37</v>
      </c>
      <c r="Y2042" s="78" t="s">
        <v>38</v>
      </c>
      <c r="Z2042" s="72"/>
      <c r="AA2042" s="77">
        <v>1114</v>
      </c>
      <c r="AB2042" s="76" t="s">
        <v>35</v>
      </c>
      <c r="AC2042" s="77" t="s">
        <v>36</v>
      </c>
      <c r="AD2042" s="77" t="s">
        <v>36</v>
      </c>
      <c r="AE2042" s="77">
        <v>84</v>
      </c>
      <c r="AF2042" s="78" t="s">
        <v>150</v>
      </c>
      <c r="AG2042" s="72"/>
      <c r="AH2042" s="77">
        <v>4311086</v>
      </c>
      <c r="AI2042" s="76" t="s">
        <v>52</v>
      </c>
      <c r="AJ2042" s="76" t="s">
        <v>36</v>
      </c>
      <c r="AK2042" t="str">
        <f>_xlfn.CONCAT(PlayerList[[#This Row],[First Name]]," ",PlayerList[[#This Row],[Surname]])</f>
        <v>Nicholas R D McKinlay</v>
      </c>
      <c r="AM2042" s="71">
        <f>PlayerList[[#This Row],[Code]]*1</f>
        <v>16722</v>
      </c>
      <c r="AN2042" s="71" t="str">
        <f>VLOOKUP(PlayerList[[#This Row],[NZCF ID]],$AP$2:$AQ$3850,2,FALSE)</f>
        <v>M</v>
      </c>
      <c r="AP2042" s="71">
        <v>12517</v>
      </c>
      <c r="AQ2042" s="71" t="s">
        <v>29</v>
      </c>
    </row>
    <row r="2043" spans="13:43" x14ac:dyDescent="0.3">
      <c r="M2043" s="75">
        <v>10314</v>
      </c>
      <c r="N2043" s="72" t="s">
        <v>2457</v>
      </c>
      <c r="O2043" s="72" t="s">
        <v>2458</v>
      </c>
      <c r="P2043" s="73" t="s">
        <v>604</v>
      </c>
      <c r="Q2043" s="74">
        <v>1964</v>
      </c>
      <c r="R2043" s="73" t="s">
        <v>124</v>
      </c>
      <c r="S2043" s="72"/>
      <c r="T2043" s="77">
        <v>2015</v>
      </c>
      <c r="U2043" s="76" t="s">
        <v>35</v>
      </c>
      <c r="V2043" s="77">
        <v>1</v>
      </c>
      <c r="W2043" s="77">
        <v>6</v>
      </c>
      <c r="X2043" s="77">
        <v>1233</v>
      </c>
      <c r="Y2043" s="78" t="s">
        <v>4167</v>
      </c>
      <c r="Z2043" s="72"/>
      <c r="AA2043" s="77">
        <v>2054</v>
      </c>
      <c r="AB2043" s="76" t="s">
        <v>35</v>
      </c>
      <c r="AC2043" s="77" t="s">
        <v>36</v>
      </c>
      <c r="AD2043" s="77" t="s">
        <v>36</v>
      </c>
      <c r="AE2043" s="77">
        <v>642</v>
      </c>
      <c r="AF2043" s="78" t="s">
        <v>169</v>
      </c>
      <c r="AG2043" s="72"/>
      <c r="AH2043" s="77">
        <v>4300270</v>
      </c>
      <c r="AI2043" s="76" t="s">
        <v>52</v>
      </c>
      <c r="AJ2043" s="76" t="s">
        <v>263</v>
      </c>
      <c r="AK2043" t="str">
        <f>_xlfn.CONCAT(PlayerList[[#This Row],[First Name]]," ",PlayerList[[#This Row],[Surname]])</f>
        <v>Leonard J McLaren</v>
      </c>
      <c r="AM2043" s="71">
        <f>PlayerList[[#This Row],[Code]]*1</f>
        <v>10314</v>
      </c>
      <c r="AN2043" s="71" t="str">
        <f>VLOOKUP(PlayerList[[#This Row],[NZCF ID]],$AP$2:$AQ$3850,2,FALSE)</f>
        <v>M</v>
      </c>
      <c r="AP2043" s="71">
        <v>16722</v>
      </c>
      <c r="AQ2043" s="71" t="s">
        <v>29</v>
      </c>
    </row>
    <row r="2044" spans="13:43" x14ac:dyDescent="0.3">
      <c r="M2044" s="75">
        <v>11511</v>
      </c>
      <c r="N2044" s="72" t="s">
        <v>2459</v>
      </c>
      <c r="O2044" s="72" t="s">
        <v>243</v>
      </c>
      <c r="P2044" s="73" t="s">
        <v>190</v>
      </c>
      <c r="Q2044" s="74">
        <v>1951</v>
      </c>
      <c r="R2044" s="73" t="s">
        <v>119</v>
      </c>
      <c r="S2044" s="72"/>
      <c r="T2044" s="77">
        <v>1331</v>
      </c>
      <c r="U2044" s="76" t="s">
        <v>35</v>
      </c>
      <c r="V2044" s="77" t="s">
        <v>36</v>
      </c>
      <c r="W2044" s="77" t="s">
        <v>36</v>
      </c>
      <c r="X2044" s="77">
        <v>64</v>
      </c>
      <c r="Y2044" s="78" t="s">
        <v>61</v>
      </c>
      <c r="Z2044" s="72"/>
      <c r="AA2044" s="77">
        <v>1301</v>
      </c>
      <c r="AB2044" s="76" t="s">
        <v>35</v>
      </c>
      <c r="AC2044" s="77" t="s">
        <v>36</v>
      </c>
      <c r="AD2044" s="77" t="s">
        <v>36</v>
      </c>
      <c r="AE2044" s="77">
        <v>87</v>
      </c>
      <c r="AF2044" s="78" t="s">
        <v>60</v>
      </c>
      <c r="AG2044" s="72"/>
      <c r="AH2044" s="77">
        <v>4319508</v>
      </c>
      <c r="AI2044" s="76" t="s">
        <v>52</v>
      </c>
      <c r="AJ2044" s="76" t="s">
        <v>36</v>
      </c>
      <c r="AK2044" t="str">
        <f>_xlfn.CONCAT(PlayerList[[#This Row],[First Name]]," ",PlayerList[[#This Row],[Surname]])</f>
        <v>Gary McLean</v>
      </c>
      <c r="AM2044" s="71">
        <f>PlayerList[[#This Row],[Code]]*1</f>
        <v>11511</v>
      </c>
      <c r="AN2044" s="71" t="str">
        <f>VLOOKUP(PlayerList[[#This Row],[NZCF ID]],$AP$2:$AQ$3850,2,FALSE)</f>
        <v>M</v>
      </c>
      <c r="AP2044" s="71">
        <v>10314</v>
      </c>
      <c r="AQ2044" s="71" t="s">
        <v>29</v>
      </c>
    </row>
    <row r="2045" spans="13:43" x14ac:dyDescent="0.3">
      <c r="M2045" s="75">
        <v>18586</v>
      </c>
      <c r="N2045" s="72" t="s">
        <v>2459</v>
      </c>
      <c r="O2045" s="72" t="s">
        <v>257</v>
      </c>
      <c r="P2045" s="73" t="s">
        <v>190</v>
      </c>
      <c r="Q2045" s="74" t="s">
        <v>37</v>
      </c>
      <c r="R2045" s="73" t="s">
        <v>35</v>
      </c>
      <c r="S2045" s="72"/>
      <c r="T2045" s="77" t="s">
        <v>34</v>
      </c>
      <c r="U2045" s="76" t="s">
        <v>35</v>
      </c>
      <c r="V2045" s="77" t="s">
        <v>36</v>
      </c>
      <c r="W2045" s="77" t="s">
        <v>36</v>
      </c>
      <c r="X2045" s="77" t="s">
        <v>37</v>
      </c>
      <c r="Y2045" s="78" t="s">
        <v>38</v>
      </c>
      <c r="Z2045" s="72"/>
      <c r="AA2045" s="77">
        <v>1284</v>
      </c>
      <c r="AB2045" s="76" t="s">
        <v>50</v>
      </c>
      <c r="AC2045" s="77" t="s">
        <v>36</v>
      </c>
      <c r="AD2045" s="77" t="s">
        <v>36</v>
      </c>
      <c r="AE2045" s="77">
        <v>3</v>
      </c>
      <c r="AF2045" s="78" t="s">
        <v>68</v>
      </c>
      <c r="AG2045" s="72"/>
      <c r="AH2045" s="77" t="s">
        <v>69</v>
      </c>
      <c r="AI2045" s="76" t="s">
        <v>52</v>
      </c>
      <c r="AJ2045" s="76" t="s">
        <v>36</v>
      </c>
      <c r="AK2045" t="str">
        <f>_xlfn.CONCAT(PlayerList[[#This Row],[First Name]]," ",PlayerList[[#This Row],[Surname]])</f>
        <v>Vincent McLean</v>
      </c>
      <c r="AM2045" s="71">
        <f>PlayerList[[#This Row],[Code]]*1</f>
        <v>18586</v>
      </c>
      <c r="AN2045" s="71" t="str">
        <f>VLOOKUP(PlayerList[[#This Row],[NZCF ID]],$AP$2:$AQ$3850,2,FALSE)</f>
        <v>M</v>
      </c>
      <c r="AP2045" s="71">
        <v>11511</v>
      </c>
      <c r="AQ2045" s="71" t="s">
        <v>29</v>
      </c>
    </row>
    <row r="2046" spans="13:43" x14ac:dyDescent="0.3">
      <c r="M2046" s="75">
        <v>17110</v>
      </c>
      <c r="N2046" s="72" t="s">
        <v>2460</v>
      </c>
      <c r="O2046" s="72" t="s">
        <v>403</v>
      </c>
      <c r="P2046" s="73" t="s">
        <v>74</v>
      </c>
      <c r="Q2046" s="74">
        <v>1996</v>
      </c>
      <c r="R2046" s="73" t="s">
        <v>35</v>
      </c>
      <c r="S2046" s="72"/>
      <c r="T2046" s="77">
        <v>1235</v>
      </c>
      <c r="U2046" s="76" t="s">
        <v>50</v>
      </c>
      <c r="V2046" s="77" t="s">
        <v>36</v>
      </c>
      <c r="W2046" s="77" t="s">
        <v>36</v>
      </c>
      <c r="X2046" s="77">
        <v>4</v>
      </c>
      <c r="Y2046" s="78" t="s">
        <v>96</v>
      </c>
      <c r="Z2046" s="72"/>
      <c r="AA2046" s="77" t="s">
        <v>37</v>
      </c>
      <c r="AB2046" s="76" t="s">
        <v>35</v>
      </c>
      <c r="AC2046" s="77" t="s">
        <v>36</v>
      </c>
      <c r="AD2046" s="77" t="s">
        <v>36</v>
      </c>
      <c r="AE2046" s="77" t="s">
        <v>37</v>
      </c>
      <c r="AF2046" s="78" t="s">
        <v>38</v>
      </c>
      <c r="AG2046" s="72"/>
      <c r="AH2046" s="77">
        <v>4324072</v>
      </c>
      <c r="AI2046" s="76" t="s">
        <v>52</v>
      </c>
      <c r="AJ2046" s="76" t="s">
        <v>36</v>
      </c>
      <c r="AK2046" t="str">
        <f>_xlfn.CONCAT(PlayerList[[#This Row],[First Name]]," ",PlayerList[[#This Row],[Surname]])</f>
        <v>Nicholas McLeay</v>
      </c>
      <c r="AM2046" s="71">
        <f>PlayerList[[#This Row],[Code]]*1</f>
        <v>17110</v>
      </c>
      <c r="AN2046" s="71" t="str">
        <f>VLOOKUP(PlayerList[[#This Row],[NZCF ID]],$AP$2:$AQ$3850,2,FALSE)</f>
        <v>M</v>
      </c>
      <c r="AP2046" s="71">
        <v>18586</v>
      </c>
      <c r="AQ2046" s="71" t="s">
        <v>29</v>
      </c>
    </row>
    <row r="2047" spans="13:43" x14ac:dyDescent="0.3">
      <c r="M2047" s="75">
        <v>18457</v>
      </c>
      <c r="N2047" s="72" t="s">
        <v>2461</v>
      </c>
      <c r="O2047" s="72" t="s">
        <v>2462</v>
      </c>
      <c r="P2047" s="73" t="s">
        <v>190</v>
      </c>
      <c r="Q2047" s="74">
        <v>2009</v>
      </c>
      <c r="R2047" s="73" t="s">
        <v>135</v>
      </c>
      <c r="S2047" s="72"/>
      <c r="T2047" s="77">
        <v>787</v>
      </c>
      <c r="U2047" s="76" t="s">
        <v>50</v>
      </c>
      <c r="V2047" s="77" t="s">
        <v>36</v>
      </c>
      <c r="W2047" s="77" t="s">
        <v>36</v>
      </c>
      <c r="X2047" s="77">
        <v>10</v>
      </c>
      <c r="Y2047" s="78" t="s">
        <v>154</v>
      </c>
      <c r="Z2047" s="72"/>
      <c r="AA2047" s="77">
        <v>835</v>
      </c>
      <c r="AB2047" s="76" t="s">
        <v>35</v>
      </c>
      <c r="AC2047" s="77" t="s">
        <v>36</v>
      </c>
      <c r="AD2047" s="77" t="s">
        <v>36</v>
      </c>
      <c r="AE2047" s="77">
        <v>25</v>
      </c>
      <c r="AF2047" s="78" t="s">
        <v>60</v>
      </c>
      <c r="AG2047" s="72"/>
      <c r="AH2047" s="77">
        <v>4319516</v>
      </c>
      <c r="AI2047" s="76" t="s">
        <v>52</v>
      </c>
      <c r="AJ2047" s="76" t="s">
        <v>36</v>
      </c>
      <c r="AK2047" t="str">
        <f>_xlfn.CONCAT(PlayerList[[#This Row],[First Name]]," ",PlayerList[[#This Row],[Surname]])</f>
        <v>Tyrone McLeod</v>
      </c>
      <c r="AM2047" s="71">
        <f>PlayerList[[#This Row],[Code]]*1</f>
        <v>18457</v>
      </c>
      <c r="AN2047" s="71" t="str">
        <f>VLOOKUP(PlayerList[[#This Row],[NZCF ID]],$AP$2:$AQ$3850,2,FALSE)</f>
        <v>M</v>
      </c>
      <c r="AP2047" s="71">
        <v>17110</v>
      </c>
      <c r="AQ2047" s="71" t="s">
        <v>29</v>
      </c>
    </row>
    <row r="2048" spans="13:43" x14ac:dyDescent="0.3">
      <c r="M2048" s="75">
        <v>20493</v>
      </c>
      <c r="N2048" s="72" t="s">
        <v>2463</v>
      </c>
      <c r="O2048" s="72" t="s">
        <v>2464</v>
      </c>
      <c r="P2048" s="73" t="s">
        <v>49</v>
      </c>
      <c r="Q2048" s="74">
        <v>2014</v>
      </c>
      <c r="R2048" s="73" t="s">
        <v>135</v>
      </c>
      <c r="S2048" s="72"/>
      <c r="T2048" s="77" t="s">
        <v>34</v>
      </c>
      <c r="U2048" s="76" t="s">
        <v>35</v>
      </c>
      <c r="V2048" s="77" t="s">
        <v>36</v>
      </c>
      <c r="W2048" s="77" t="s">
        <v>36</v>
      </c>
      <c r="X2048" s="77" t="s">
        <v>37</v>
      </c>
      <c r="Y2048" s="78" t="s">
        <v>38</v>
      </c>
      <c r="Z2048" s="72"/>
      <c r="AA2048" s="77">
        <v>870</v>
      </c>
      <c r="AB2048" s="76" t="s">
        <v>50</v>
      </c>
      <c r="AC2048" s="77" t="s">
        <v>36</v>
      </c>
      <c r="AD2048" s="77" t="s">
        <v>36</v>
      </c>
      <c r="AE2048" s="77">
        <v>14</v>
      </c>
      <c r="AF2048" s="78" t="s">
        <v>84</v>
      </c>
      <c r="AG2048" s="72"/>
      <c r="AH2048" s="77" t="s">
        <v>69</v>
      </c>
      <c r="AI2048" s="76" t="s">
        <v>52</v>
      </c>
      <c r="AJ2048" s="76" t="s">
        <v>36</v>
      </c>
      <c r="AK2048" t="str">
        <f>_xlfn.CONCAT(PlayerList[[#This Row],[First Name]]," ",PlayerList[[#This Row],[Surname]])</f>
        <v>Mojo McMillan-Miles</v>
      </c>
      <c r="AM2048" s="71">
        <f>PlayerList[[#This Row],[Code]]*1</f>
        <v>20493</v>
      </c>
      <c r="AN2048" s="71" t="str">
        <f>VLOOKUP(PlayerList[[#This Row],[NZCF ID]],$AP$2:$AQ$3850,2,FALSE)</f>
        <v>M</v>
      </c>
      <c r="AP2048" s="71">
        <v>18457</v>
      </c>
      <c r="AQ2048" s="71" t="s">
        <v>29</v>
      </c>
    </row>
    <row r="2049" spans="13:43" x14ac:dyDescent="0.3">
      <c r="M2049" s="75">
        <v>19675</v>
      </c>
      <c r="N2049" s="72" t="s">
        <v>2465</v>
      </c>
      <c r="O2049" s="72" t="s">
        <v>2466</v>
      </c>
      <c r="P2049" s="73" t="s">
        <v>49</v>
      </c>
      <c r="Q2049" s="74">
        <v>1996</v>
      </c>
      <c r="R2049" s="73" t="s">
        <v>35</v>
      </c>
      <c r="S2049" s="72"/>
      <c r="T2049" s="77">
        <v>1250</v>
      </c>
      <c r="U2049" s="76" t="s">
        <v>50</v>
      </c>
      <c r="V2049" s="77">
        <v>2</v>
      </c>
      <c r="W2049" s="77">
        <v>12</v>
      </c>
      <c r="X2049" s="77">
        <v>12</v>
      </c>
      <c r="Y2049" s="78" t="s">
        <v>4167</v>
      </c>
      <c r="Z2049" s="72"/>
      <c r="AA2049" s="77">
        <v>1289</v>
      </c>
      <c r="AB2049" s="76" t="s">
        <v>50</v>
      </c>
      <c r="AC2049" s="77" t="s">
        <v>36</v>
      </c>
      <c r="AD2049" s="77" t="s">
        <v>36</v>
      </c>
      <c r="AE2049" s="77">
        <v>18</v>
      </c>
      <c r="AF2049" s="78" t="s">
        <v>169</v>
      </c>
      <c r="AG2049" s="72"/>
      <c r="AH2049" s="77">
        <v>4324935</v>
      </c>
      <c r="AI2049" s="76" t="s">
        <v>52</v>
      </c>
      <c r="AJ2049" s="76" t="s">
        <v>36</v>
      </c>
      <c r="AK2049" t="str">
        <f>_xlfn.CONCAT(PlayerList[[#This Row],[First Name]]," ",PlayerList[[#This Row],[Surname]])</f>
        <v>Ashlee-Deanna McNabb</v>
      </c>
      <c r="AM2049" s="71">
        <f>PlayerList[[#This Row],[Code]]*1</f>
        <v>19675</v>
      </c>
      <c r="AN2049" s="71" t="str">
        <f>VLOOKUP(PlayerList[[#This Row],[NZCF ID]],$AP$2:$AQ$3850,2,FALSE)</f>
        <v>F</v>
      </c>
      <c r="AP2049" s="71">
        <v>20493</v>
      </c>
      <c r="AQ2049" s="71" t="s">
        <v>29</v>
      </c>
    </row>
    <row r="2050" spans="13:43" x14ac:dyDescent="0.3">
      <c r="M2050" s="75">
        <v>10987</v>
      </c>
      <c r="N2050" s="72" t="s">
        <v>2465</v>
      </c>
      <c r="O2050" s="72" t="s">
        <v>2467</v>
      </c>
      <c r="P2050" s="73" t="s">
        <v>161</v>
      </c>
      <c r="Q2050" s="74">
        <v>1979</v>
      </c>
      <c r="R2050" s="73" t="s">
        <v>35</v>
      </c>
      <c r="S2050" s="72"/>
      <c r="T2050" s="77">
        <v>2067</v>
      </c>
      <c r="U2050" s="76" t="s">
        <v>35</v>
      </c>
      <c r="V2050" s="77">
        <v>1</v>
      </c>
      <c r="W2050" s="77">
        <v>5</v>
      </c>
      <c r="X2050" s="77">
        <v>839</v>
      </c>
      <c r="Y2050" s="78" t="s">
        <v>4167</v>
      </c>
      <c r="Z2050" s="72"/>
      <c r="AA2050" s="77">
        <v>1968</v>
      </c>
      <c r="AB2050" s="76" t="s">
        <v>35</v>
      </c>
      <c r="AC2050" s="77">
        <v>1</v>
      </c>
      <c r="AD2050" s="77">
        <v>6</v>
      </c>
      <c r="AE2050" s="77">
        <v>373</v>
      </c>
      <c r="AF2050" s="78" t="s">
        <v>4167</v>
      </c>
      <c r="AG2050" s="72"/>
      <c r="AH2050" s="77">
        <v>4300823</v>
      </c>
      <c r="AI2050" s="76" t="s">
        <v>52</v>
      </c>
      <c r="AJ2050" s="76" t="s">
        <v>36</v>
      </c>
      <c r="AK2050" t="str">
        <f>_xlfn.CONCAT(PlayerList[[#This Row],[First Name]]," ",PlayerList[[#This Row],[Surname]])</f>
        <v>Matthew D McNabb</v>
      </c>
      <c r="AM2050" s="71">
        <f>PlayerList[[#This Row],[Code]]*1</f>
        <v>10987</v>
      </c>
      <c r="AN2050" s="71" t="str">
        <f>VLOOKUP(PlayerList[[#This Row],[NZCF ID]],$AP$2:$AQ$3850,2,FALSE)</f>
        <v>M</v>
      </c>
      <c r="AP2050" s="71">
        <v>19675</v>
      </c>
      <c r="AQ2050" s="71" t="s">
        <v>45</v>
      </c>
    </row>
    <row r="2051" spans="13:43" x14ac:dyDescent="0.3">
      <c r="M2051" s="75">
        <v>18522</v>
      </c>
      <c r="N2051" s="72" t="s">
        <v>2468</v>
      </c>
      <c r="O2051" s="72" t="s">
        <v>2469</v>
      </c>
      <c r="P2051" s="73" t="s">
        <v>33</v>
      </c>
      <c r="Q2051" s="74">
        <v>2009</v>
      </c>
      <c r="R2051" s="73" t="s">
        <v>135</v>
      </c>
      <c r="S2051" s="72"/>
      <c r="T2051" s="77" t="s">
        <v>34</v>
      </c>
      <c r="U2051" s="76" t="s">
        <v>35</v>
      </c>
      <c r="V2051" s="77" t="s">
        <v>36</v>
      </c>
      <c r="W2051" s="77" t="s">
        <v>36</v>
      </c>
      <c r="X2051" s="77" t="s">
        <v>37</v>
      </c>
      <c r="Y2051" s="78" t="s">
        <v>38</v>
      </c>
      <c r="Z2051" s="72"/>
      <c r="AA2051" s="77">
        <v>791</v>
      </c>
      <c r="AB2051" s="76" t="s">
        <v>50</v>
      </c>
      <c r="AC2051" s="77" t="s">
        <v>36</v>
      </c>
      <c r="AD2051" s="77" t="s">
        <v>36</v>
      </c>
      <c r="AE2051" s="77">
        <v>7</v>
      </c>
      <c r="AF2051" s="78" t="s">
        <v>51</v>
      </c>
      <c r="AG2051" s="72"/>
      <c r="AH2051" s="77" t="s">
        <v>69</v>
      </c>
      <c r="AI2051" s="76" t="s">
        <v>52</v>
      </c>
      <c r="AJ2051" s="76" t="s">
        <v>36</v>
      </c>
      <c r="AK2051" t="str">
        <f>_xlfn.CONCAT(PlayerList[[#This Row],[First Name]]," ",PlayerList[[#This Row],[Surname]])</f>
        <v>Cole McNeil</v>
      </c>
      <c r="AM2051" s="71">
        <f>PlayerList[[#This Row],[Code]]*1</f>
        <v>18522</v>
      </c>
      <c r="AN2051" s="71" t="str">
        <f>VLOOKUP(PlayerList[[#This Row],[NZCF ID]],$AP$2:$AQ$3850,2,FALSE)</f>
        <v>M</v>
      </c>
      <c r="AP2051" s="71">
        <v>10987</v>
      </c>
      <c r="AQ2051" s="71" t="s">
        <v>29</v>
      </c>
    </row>
    <row r="2052" spans="13:43" x14ac:dyDescent="0.3">
      <c r="M2052" s="75">
        <v>18010</v>
      </c>
      <c r="N2052" s="72" t="s">
        <v>2468</v>
      </c>
      <c r="O2052" s="72" t="s">
        <v>400</v>
      </c>
      <c r="P2052" s="73" t="s">
        <v>161</v>
      </c>
      <c r="Q2052" s="74">
        <v>2004</v>
      </c>
      <c r="R2052" s="73" t="s">
        <v>35</v>
      </c>
      <c r="S2052" s="72"/>
      <c r="T2052" s="77">
        <v>1510</v>
      </c>
      <c r="U2052" s="76" t="s">
        <v>35</v>
      </c>
      <c r="V2052" s="77">
        <v>1</v>
      </c>
      <c r="W2052" s="77">
        <v>3</v>
      </c>
      <c r="X2052" s="77">
        <v>22</v>
      </c>
      <c r="Y2052" s="78" t="s">
        <v>4167</v>
      </c>
      <c r="Z2052" s="72"/>
      <c r="AA2052" s="77">
        <v>1476</v>
      </c>
      <c r="AB2052" s="76" t="s">
        <v>35</v>
      </c>
      <c r="AC2052" s="77">
        <v>1</v>
      </c>
      <c r="AD2052" s="77">
        <v>4</v>
      </c>
      <c r="AE2052" s="77">
        <v>20</v>
      </c>
      <c r="AF2052" s="78" t="s">
        <v>4167</v>
      </c>
      <c r="AG2052" s="72"/>
      <c r="AH2052" s="77">
        <v>4316711</v>
      </c>
      <c r="AI2052" s="76" t="s">
        <v>52</v>
      </c>
      <c r="AJ2052" s="76" t="s">
        <v>36</v>
      </c>
      <c r="AK2052" t="str">
        <f>_xlfn.CONCAT(PlayerList[[#This Row],[First Name]]," ",PlayerList[[#This Row],[Surname]])</f>
        <v>Lucas McNeil</v>
      </c>
      <c r="AM2052" s="71">
        <f>PlayerList[[#This Row],[Code]]*1</f>
        <v>18010</v>
      </c>
      <c r="AN2052" s="71" t="str">
        <f>VLOOKUP(PlayerList[[#This Row],[NZCF ID]],$AP$2:$AQ$3850,2,FALSE)</f>
        <v>M</v>
      </c>
      <c r="AP2052" s="71">
        <v>18522</v>
      </c>
      <c r="AQ2052" s="71" t="s">
        <v>29</v>
      </c>
    </row>
    <row r="2053" spans="13:43" x14ac:dyDescent="0.3">
      <c r="M2053" s="75">
        <v>20328</v>
      </c>
      <c r="N2053" s="72" t="s">
        <v>2470</v>
      </c>
      <c r="O2053" s="72" t="s">
        <v>259</v>
      </c>
      <c r="P2053" s="73" t="s">
        <v>161</v>
      </c>
      <c r="Q2053" s="74">
        <v>2012</v>
      </c>
      <c r="R2053" s="73" t="s">
        <v>135</v>
      </c>
      <c r="S2053" s="72"/>
      <c r="T2053" s="77" t="s">
        <v>34</v>
      </c>
      <c r="U2053" s="76" t="s">
        <v>35</v>
      </c>
      <c r="V2053" s="77" t="s">
        <v>36</v>
      </c>
      <c r="W2053" s="77" t="s">
        <v>36</v>
      </c>
      <c r="X2053" s="77" t="s">
        <v>37</v>
      </c>
      <c r="Y2053" s="78" t="s">
        <v>38</v>
      </c>
      <c r="Z2053" s="72"/>
      <c r="AA2053" s="77">
        <v>1062</v>
      </c>
      <c r="AB2053" s="76" t="s">
        <v>35</v>
      </c>
      <c r="AC2053" s="77" t="s">
        <v>36</v>
      </c>
      <c r="AD2053" s="77" t="s">
        <v>36</v>
      </c>
      <c r="AE2053" s="77">
        <v>35</v>
      </c>
      <c r="AF2053" s="78" t="s">
        <v>60</v>
      </c>
      <c r="AG2053" s="72"/>
      <c r="AH2053" s="77">
        <v>4328337</v>
      </c>
      <c r="AI2053" s="76" t="s">
        <v>52</v>
      </c>
      <c r="AJ2053" s="76" t="s">
        <v>36</v>
      </c>
      <c r="AK2053" t="str">
        <f>_xlfn.CONCAT(PlayerList[[#This Row],[First Name]]," ",PlayerList[[#This Row],[Surname]])</f>
        <v>Sam McNeill</v>
      </c>
      <c r="AM2053" s="71">
        <f>PlayerList[[#This Row],[Code]]*1</f>
        <v>20328</v>
      </c>
      <c r="AN2053" s="71" t="str">
        <f>VLOOKUP(PlayerList[[#This Row],[NZCF ID]],$AP$2:$AQ$3850,2,FALSE)</f>
        <v>M</v>
      </c>
      <c r="AP2053" s="71">
        <v>18010</v>
      </c>
      <c r="AQ2053" s="71" t="s">
        <v>29</v>
      </c>
    </row>
    <row r="2054" spans="13:43" x14ac:dyDescent="0.3">
      <c r="M2054" s="75">
        <v>17415</v>
      </c>
      <c r="N2054" s="72" t="s">
        <v>2471</v>
      </c>
      <c r="O2054" s="72" t="s">
        <v>2472</v>
      </c>
      <c r="P2054" s="73" t="s">
        <v>190</v>
      </c>
      <c r="Q2054" s="74">
        <v>1954</v>
      </c>
      <c r="R2054" s="73" t="s">
        <v>119</v>
      </c>
      <c r="S2054" s="72"/>
      <c r="T2054" s="77">
        <v>1201</v>
      </c>
      <c r="U2054" s="76" t="s">
        <v>35</v>
      </c>
      <c r="V2054" s="77" t="s">
        <v>36</v>
      </c>
      <c r="W2054" s="77" t="s">
        <v>36</v>
      </c>
      <c r="X2054" s="77">
        <v>35</v>
      </c>
      <c r="Y2054" s="78" t="s">
        <v>84</v>
      </c>
      <c r="Z2054" s="72"/>
      <c r="AA2054" s="77">
        <v>1162</v>
      </c>
      <c r="AB2054" s="76" t="s">
        <v>35</v>
      </c>
      <c r="AC2054" s="77" t="s">
        <v>36</v>
      </c>
      <c r="AD2054" s="77" t="s">
        <v>36</v>
      </c>
      <c r="AE2054" s="77">
        <v>54</v>
      </c>
      <c r="AF2054" s="78" t="s">
        <v>84</v>
      </c>
      <c r="AG2054" s="72"/>
      <c r="AH2054" s="77">
        <v>4319524</v>
      </c>
      <c r="AI2054" s="76" t="s">
        <v>52</v>
      </c>
      <c r="AJ2054" s="76" t="s">
        <v>36</v>
      </c>
      <c r="AK2054" t="str">
        <f>_xlfn.CONCAT(PlayerList[[#This Row],[First Name]]," ",PlayerList[[#This Row],[Surname]])</f>
        <v>Timothy J McPherson</v>
      </c>
      <c r="AM2054" s="71">
        <f>PlayerList[[#This Row],[Code]]*1</f>
        <v>17415</v>
      </c>
      <c r="AN2054" s="71" t="str">
        <f>VLOOKUP(PlayerList[[#This Row],[NZCF ID]],$AP$2:$AQ$3850,2,FALSE)</f>
        <v>M</v>
      </c>
      <c r="AP2054" s="71">
        <v>20328</v>
      </c>
      <c r="AQ2054" s="71" t="s">
        <v>29</v>
      </c>
    </row>
    <row r="2055" spans="13:43" x14ac:dyDescent="0.3">
      <c r="M2055" s="75">
        <v>19363</v>
      </c>
      <c r="N2055" s="72" t="s">
        <v>2473</v>
      </c>
      <c r="O2055" s="72" t="s">
        <v>2390</v>
      </c>
      <c r="P2055" s="73" t="s">
        <v>33</v>
      </c>
      <c r="Q2055" s="74">
        <v>2005</v>
      </c>
      <c r="R2055" s="73" t="s">
        <v>135</v>
      </c>
      <c r="S2055" s="72"/>
      <c r="T2055" s="77" t="s">
        <v>34</v>
      </c>
      <c r="U2055" s="76" t="s">
        <v>35</v>
      </c>
      <c r="V2055" s="77" t="s">
        <v>36</v>
      </c>
      <c r="W2055" s="77" t="s">
        <v>36</v>
      </c>
      <c r="X2055" s="77" t="s">
        <v>37</v>
      </c>
      <c r="Y2055" s="78" t="s">
        <v>38</v>
      </c>
      <c r="Z2055" s="72"/>
      <c r="AA2055" s="77">
        <v>1146</v>
      </c>
      <c r="AB2055" s="76" t="s">
        <v>50</v>
      </c>
      <c r="AC2055" s="77" t="s">
        <v>36</v>
      </c>
      <c r="AD2055" s="77" t="s">
        <v>36</v>
      </c>
      <c r="AE2055" s="77">
        <v>7</v>
      </c>
      <c r="AF2055" s="78" t="s">
        <v>96</v>
      </c>
      <c r="AG2055" s="72"/>
      <c r="AH2055" s="77" t="s">
        <v>69</v>
      </c>
      <c r="AI2055" s="76" t="s">
        <v>52</v>
      </c>
      <c r="AJ2055" s="76" t="s">
        <v>36</v>
      </c>
      <c r="AK2055" t="str">
        <f>_xlfn.CONCAT(PlayerList[[#This Row],[First Name]]," ",PlayerList[[#This Row],[Surname]])</f>
        <v>Quinn McQuiod</v>
      </c>
      <c r="AM2055" s="71">
        <f>PlayerList[[#This Row],[Code]]*1</f>
        <v>19363</v>
      </c>
      <c r="AN2055" s="71" t="str">
        <f>VLOOKUP(PlayerList[[#This Row],[NZCF ID]],$AP$2:$AQ$3850,2,FALSE)</f>
        <v>M</v>
      </c>
      <c r="AP2055" s="71">
        <v>17415</v>
      </c>
      <c r="AQ2055" s="71" t="s">
        <v>29</v>
      </c>
    </row>
    <row r="2056" spans="13:43" x14ac:dyDescent="0.3">
      <c r="M2056" s="75">
        <v>10532</v>
      </c>
      <c r="N2056" s="72" t="s">
        <v>2474</v>
      </c>
      <c r="O2056" s="72" t="s">
        <v>1040</v>
      </c>
      <c r="P2056" s="73" t="s">
        <v>252</v>
      </c>
      <c r="Q2056" s="74">
        <v>1949</v>
      </c>
      <c r="R2056" s="73" t="s">
        <v>119</v>
      </c>
      <c r="S2056" s="72"/>
      <c r="T2056" s="77">
        <v>1079</v>
      </c>
      <c r="U2056" s="76" t="s">
        <v>35</v>
      </c>
      <c r="V2056" s="77">
        <v>1</v>
      </c>
      <c r="W2056" s="77">
        <v>7</v>
      </c>
      <c r="X2056" s="77">
        <v>533</v>
      </c>
      <c r="Y2056" s="78" t="s">
        <v>4167</v>
      </c>
      <c r="Z2056" s="72"/>
      <c r="AA2056" s="77">
        <v>820</v>
      </c>
      <c r="AB2056" s="76" t="s">
        <v>35</v>
      </c>
      <c r="AC2056" s="77">
        <v>2</v>
      </c>
      <c r="AD2056" s="77">
        <v>10</v>
      </c>
      <c r="AE2056" s="77">
        <v>510</v>
      </c>
      <c r="AF2056" s="78" t="s">
        <v>4167</v>
      </c>
      <c r="AG2056" s="72"/>
      <c r="AH2056" s="77">
        <v>4302559</v>
      </c>
      <c r="AI2056" s="76" t="s">
        <v>52</v>
      </c>
      <c r="AJ2056" s="76" t="s">
        <v>36</v>
      </c>
      <c r="AK2056" t="str">
        <f>_xlfn.CONCAT(PlayerList[[#This Row],[First Name]]," ",PlayerList[[#This Row],[Surname]])</f>
        <v>John McRae</v>
      </c>
      <c r="AM2056" s="71">
        <f>PlayerList[[#This Row],[Code]]*1</f>
        <v>10532</v>
      </c>
      <c r="AN2056" s="71" t="str">
        <f>VLOOKUP(PlayerList[[#This Row],[NZCF ID]],$AP$2:$AQ$3850,2,FALSE)</f>
        <v>M</v>
      </c>
      <c r="AP2056" s="71">
        <v>19363</v>
      </c>
      <c r="AQ2056" s="71" t="s">
        <v>29</v>
      </c>
    </row>
    <row r="2057" spans="13:43" x14ac:dyDescent="0.3">
      <c r="M2057" s="75">
        <v>10092</v>
      </c>
      <c r="N2057" s="72" t="s">
        <v>2475</v>
      </c>
      <c r="O2057" s="72" t="s">
        <v>4390</v>
      </c>
      <c r="P2057" s="73" t="s">
        <v>167</v>
      </c>
      <c r="Q2057" s="74" t="s">
        <v>37</v>
      </c>
      <c r="R2057" s="73" t="s">
        <v>35</v>
      </c>
      <c r="S2057" s="72"/>
      <c r="T2057" s="77">
        <v>1613</v>
      </c>
      <c r="U2057" s="76" t="s">
        <v>35</v>
      </c>
      <c r="V2057" s="77" t="s">
        <v>36</v>
      </c>
      <c r="W2057" s="77" t="s">
        <v>36</v>
      </c>
      <c r="X2057" s="77">
        <v>691</v>
      </c>
      <c r="Y2057" s="78" t="s">
        <v>4391</v>
      </c>
      <c r="Z2057" s="72"/>
      <c r="AA2057" s="77">
        <v>1458</v>
      </c>
      <c r="AB2057" s="76" t="s">
        <v>35</v>
      </c>
      <c r="AC2057" s="77" t="s">
        <v>36</v>
      </c>
      <c r="AD2057" s="77" t="s">
        <v>36</v>
      </c>
      <c r="AE2057" s="77">
        <v>288</v>
      </c>
      <c r="AF2057" s="78" t="s">
        <v>1045</v>
      </c>
      <c r="AG2057" s="72"/>
      <c r="AH2057" s="77" t="s">
        <v>69</v>
      </c>
      <c r="AI2057" s="76" t="s">
        <v>52</v>
      </c>
      <c r="AJ2057" s="76" t="s">
        <v>36</v>
      </c>
      <c r="AK2057" t="str">
        <f>_xlfn.CONCAT(PlayerList[[#This Row],[First Name]]," ",PlayerList[[#This Row],[Surname]])</f>
        <v>Graham W Mears</v>
      </c>
      <c r="AM2057" s="71">
        <f>PlayerList[[#This Row],[Code]]*1</f>
        <v>10092</v>
      </c>
      <c r="AN2057" s="71" t="str">
        <f>VLOOKUP(PlayerList[[#This Row],[NZCF ID]],$AP$2:$AQ$3850,2,FALSE)</f>
        <v>M</v>
      </c>
      <c r="AP2057" s="71">
        <v>10532</v>
      </c>
      <c r="AQ2057" s="71" t="s">
        <v>29</v>
      </c>
    </row>
    <row r="2058" spans="13:43" x14ac:dyDescent="0.3">
      <c r="M2058" s="75">
        <v>18104</v>
      </c>
      <c r="N2058" s="72" t="s">
        <v>2475</v>
      </c>
      <c r="O2058" s="72" t="s">
        <v>226</v>
      </c>
      <c r="P2058" s="73" t="s">
        <v>161</v>
      </c>
      <c r="Q2058" s="74">
        <v>2009</v>
      </c>
      <c r="R2058" s="73" t="s">
        <v>135</v>
      </c>
      <c r="S2058" s="72"/>
      <c r="T2058" s="77" t="s">
        <v>34</v>
      </c>
      <c r="U2058" s="76" t="s">
        <v>35</v>
      </c>
      <c r="V2058" s="77" t="s">
        <v>36</v>
      </c>
      <c r="W2058" s="77" t="s">
        <v>36</v>
      </c>
      <c r="X2058" s="77" t="s">
        <v>37</v>
      </c>
      <c r="Y2058" s="78" t="s">
        <v>38</v>
      </c>
      <c r="Z2058" s="72"/>
      <c r="AA2058" s="77">
        <v>974</v>
      </c>
      <c r="AB2058" s="76" t="s">
        <v>50</v>
      </c>
      <c r="AC2058" s="77" t="s">
        <v>36</v>
      </c>
      <c r="AD2058" s="77" t="s">
        <v>36</v>
      </c>
      <c r="AE2058" s="77">
        <v>18</v>
      </c>
      <c r="AF2058" s="78" t="s">
        <v>154</v>
      </c>
      <c r="AG2058" s="72"/>
      <c r="AH2058" s="77" t="s">
        <v>69</v>
      </c>
      <c r="AI2058" s="76" t="s">
        <v>52</v>
      </c>
      <c r="AJ2058" s="76" t="s">
        <v>36</v>
      </c>
      <c r="AK2058" t="str">
        <f>_xlfn.CONCAT(PlayerList[[#This Row],[First Name]]," ",PlayerList[[#This Row],[Surname]])</f>
        <v>Matthew Mears</v>
      </c>
      <c r="AM2058" s="71">
        <f>PlayerList[[#This Row],[Code]]*1</f>
        <v>18104</v>
      </c>
      <c r="AN2058" s="71" t="str">
        <f>VLOOKUP(PlayerList[[#This Row],[NZCF ID]],$AP$2:$AQ$3850,2,FALSE)</f>
        <v>M</v>
      </c>
      <c r="AP2058" s="71">
        <v>10092</v>
      </c>
      <c r="AQ2058" s="71" t="s">
        <v>29</v>
      </c>
    </row>
    <row r="2059" spans="13:43" x14ac:dyDescent="0.3">
      <c r="M2059" s="75">
        <v>15539</v>
      </c>
      <c r="N2059" s="72" t="s">
        <v>2476</v>
      </c>
      <c r="O2059" s="72" t="s">
        <v>2477</v>
      </c>
      <c r="P2059" s="73" t="s">
        <v>161</v>
      </c>
      <c r="Q2059" s="74">
        <v>1999</v>
      </c>
      <c r="R2059" s="73" t="s">
        <v>35</v>
      </c>
      <c r="S2059" s="72"/>
      <c r="T2059" s="77">
        <v>1612</v>
      </c>
      <c r="U2059" s="76" t="s">
        <v>35</v>
      </c>
      <c r="V2059" s="77" t="s">
        <v>36</v>
      </c>
      <c r="W2059" s="77" t="s">
        <v>36</v>
      </c>
      <c r="X2059" s="77">
        <v>31</v>
      </c>
      <c r="Y2059" s="78" t="s">
        <v>281</v>
      </c>
      <c r="Z2059" s="72"/>
      <c r="AA2059" s="77">
        <v>1561</v>
      </c>
      <c r="AB2059" s="76" t="s">
        <v>50</v>
      </c>
      <c r="AC2059" s="77" t="s">
        <v>36</v>
      </c>
      <c r="AD2059" s="77" t="s">
        <v>36</v>
      </c>
      <c r="AE2059" s="77">
        <v>13</v>
      </c>
      <c r="AF2059" s="78" t="s">
        <v>281</v>
      </c>
      <c r="AG2059" s="72"/>
      <c r="AH2059" s="77">
        <v>4307640</v>
      </c>
      <c r="AI2059" s="76" t="s">
        <v>52</v>
      </c>
      <c r="AJ2059" s="76" t="s">
        <v>36</v>
      </c>
      <c r="AK2059" t="str">
        <f>_xlfn.CONCAT(PlayerList[[#This Row],[First Name]]," ",PlayerList[[#This Row],[Surname]])</f>
        <v>Ryu Mediavillo</v>
      </c>
      <c r="AM2059" s="71">
        <f>PlayerList[[#This Row],[Code]]*1</f>
        <v>15539</v>
      </c>
      <c r="AN2059" s="71" t="str">
        <f>VLOOKUP(PlayerList[[#This Row],[NZCF ID]],$AP$2:$AQ$3850,2,FALSE)</f>
        <v>M</v>
      </c>
      <c r="AP2059" s="71">
        <v>18104</v>
      </c>
      <c r="AQ2059" s="71" t="s">
        <v>29</v>
      </c>
    </row>
    <row r="2060" spans="13:43" x14ac:dyDescent="0.3">
      <c r="M2060" s="75">
        <v>18882</v>
      </c>
      <c r="N2060" s="72" t="s">
        <v>2478</v>
      </c>
      <c r="O2060" s="72" t="s">
        <v>807</v>
      </c>
      <c r="P2060" s="73" t="s">
        <v>74</v>
      </c>
      <c r="Q2060" s="74">
        <v>2013</v>
      </c>
      <c r="R2060" s="73" t="s">
        <v>135</v>
      </c>
      <c r="S2060" s="72"/>
      <c r="T2060" s="77">
        <v>611</v>
      </c>
      <c r="U2060" s="76" t="s">
        <v>50</v>
      </c>
      <c r="V2060" s="77" t="s">
        <v>36</v>
      </c>
      <c r="W2060" s="77" t="s">
        <v>36</v>
      </c>
      <c r="X2060" s="77">
        <v>10</v>
      </c>
      <c r="Y2060" s="78" t="s">
        <v>60</v>
      </c>
      <c r="Z2060" s="72"/>
      <c r="AA2060" s="77">
        <v>635</v>
      </c>
      <c r="AB2060" s="76" t="s">
        <v>35</v>
      </c>
      <c r="AC2060" s="77">
        <v>1</v>
      </c>
      <c r="AD2060" s="77">
        <v>6</v>
      </c>
      <c r="AE2060" s="77">
        <v>47</v>
      </c>
      <c r="AF2060" s="78" t="s">
        <v>4167</v>
      </c>
      <c r="AG2060" s="72"/>
      <c r="AH2060" s="77" t="s">
        <v>69</v>
      </c>
      <c r="AI2060" s="76" t="s">
        <v>52</v>
      </c>
      <c r="AJ2060" s="76" t="s">
        <v>36</v>
      </c>
      <c r="AK2060" t="str">
        <f>_xlfn.CONCAT(PlayerList[[#This Row],[First Name]]," ",PlayerList[[#This Row],[Surname]])</f>
        <v>Riyansh Mehta</v>
      </c>
      <c r="AM2060" s="71">
        <f>PlayerList[[#This Row],[Code]]*1</f>
        <v>18882</v>
      </c>
      <c r="AN2060" s="71" t="str">
        <f>VLOOKUP(PlayerList[[#This Row],[NZCF ID]],$AP$2:$AQ$3850,2,FALSE)</f>
        <v>M</v>
      </c>
      <c r="AP2060" s="71">
        <v>15539</v>
      </c>
      <c r="AQ2060" s="71" t="s">
        <v>29</v>
      </c>
    </row>
    <row r="2061" spans="13:43" x14ac:dyDescent="0.3">
      <c r="M2061" s="75">
        <v>22975</v>
      </c>
      <c r="N2061" s="72" t="s">
        <v>2479</v>
      </c>
      <c r="O2061" s="72" t="s">
        <v>1793</v>
      </c>
      <c r="P2061" s="73" t="s">
        <v>167</v>
      </c>
      <c r="Q2061" s="74">
        <v>2017</v>
      </c>
      <c r="R2061" s="73" t="s">
        <v>135</v>
      </c>
      <c r="S2061" s="72"/>
      <c r="T2061" s="77" t="s">
        <v>34</v>
      </c>
      <c r="U2061" s="76" t="s">
        <v>35</v>
      </c>
      <c r="V2061" s="77" t="s">
        <v>36</v>
      </c>
      <c r="W2061" s="77" t="s">
        <v>36</v>
      </c>
      <c r="X2061" s="77" t="s">
        <v>37</v>
      </c>
      <c r="Y2061" s="78" t="s">
        <v>38</v>
      </c>
      <c r="Z2061" s="72"/>
      <c r="AA2061" s="77">
        <v>567</v>
      </c>
      <c r="AB2061" s="76" t="s">
        <v>50</v>
      </c>
      <c r="AC2061" s="77">
        <v>1</v>
      </c>
      <c r="AD2061" s="77">
        <v>6</v>
      </c>
      <c r="AE2061" s="77">
        <v>6</v>
      </c>
      <c r="AF2061" s="78" t="s">
        <v>4167</v>
      </c>
      <c r="AG2061" s="72"/>
      <c r="AH2061" s="77" t="s">
        <v>69</v>
      </c>
      <c r="AI2061" s="76" t="s">
        <v>52</v>
      </c>
      <c r="AJ2061" s="76" t="s">
        <v>36</v>
      </c>
      <c r="AK2061" t="str">
        <f>_xlfn.CONCAT(PlayerList[[#This Row],[First Name]]," ",PlayerList[[#This Row],[Surname]])</f>
        <v>Alfie Mei</v>
      </c>
      <c r="AM2061" s="71">
        <f>PlayerList[[#This Row],[Code]]*1</f>
        <v>22975</v>
      </c>
      <c r="AN2061" s="71" t="str">
        <f>VLOOKUP(PlayerList[[#This Row],[NZCF ID]],$AP$2:$AQ$3850,2,FALSE)</f>
        <v>M</v>
      </c>
      <c r="AP2061" s="71">
        <v>18882</v>
      </c>
      <c r="AQ2061" s="71" t="s">
        <v>29</v>
      </c>
    </row>
    <row r="2062" spans="13:43" x14ac:dyDescent="0.3">
      <c r="M2062" s="75">
        <v>18852</v>
      </c>
      <c r="N2062" s="72" t="s">
        <v>2479</v>
      </c>
      <c r="O2062" s="72" t="s">
        <v>2480</v>
      </c>
      <c r="P2062" s="73" t="s">
        <v>258</v>
      </c>
      <c r="Q2062" s="74">
        <v>2015</v>
      </c>
      <c r="R2062" s="73" t="s">
        <v>135</v>
      </c>
      <c r="S2062" s="72"/>
      <c r="T2062" s="77" t="s">
        <v>34</v>
      </c>
      <c r="U2062" s="76" t="s">
        <v>35</v>
      </c>
      <c r="V2062" s="77" t="s">
        <v>36</v>
      </c>
      <c r="W2062" s="77" t="s">
        <v>36</v>
      </c>
      <c r="X2062" s="77" t="s">
        <v>37</v>
      </c>
      <c r="Y2062" s="78" t="s">
        <v>38</v>
      </c>
      <c r="Z2062" s="72"/>
      <c r="AA2062" s="77">
        <v>377</v>
      </c>
      <c r="AB2062" s="76" t="s">
        <v>35</v>
      </c>
      <c r="AC2062" s="77">
        <v>2</v>
      </c>
      <c r="AD2062" s="77">
        <v>11</v>
      </c>
      <c r="AE2062" s="77">
        <v>150</v>
      </c>
      <c r="AF2062" s="78" t="s">
        <v>4167</v>
      </c>
      <c r="AG2062" s="72"/>
      <c r="AH2062" s="77">
        <v>4332911</v>
      </c>
      <c r="AI2062" s="76" t="s">
        <v>52</v>
      </c>
      <c r="AJ2062" s="76" t="s">
        <v>36</v>
      </c>
      <c r="AK2062" t="str">
        <f>_xlfn.CONCAT(PlayerList[[#This Row],[First Name]]," ",PlayerList[[#This Row],[Surname]])</f>
        <v>Jenifer Tingyu Mei</v>
      </c>
      <c r="AM2062" s="71">
        <f>PlayerList[[#This Row],[Code]]*1</f>
        <v>18852</v>
      </c>
      <c r="AN2062" s="71" t="str">
        <f>VLOOKUP(PlayerList[[#This Row],[NZCF ID]],$AP$2:$AQ$3850,2,FALSE)</f>
        <v>F</v>
      </c>
      <c r="AP2062" s="71">
        <v>22975</v>
      </c>
      <c r="AQ2062" s="71" t="s">
        <v>29</v>
      </c>
    </row>
    <row r="2063" spans="13:43" x14ac:dyDescent="0.3">
      <c r="M2063" s="75">
        <v>16717</v>
      </c>
      <c r="N2063" s="72" t="s">
        <v>2479</v>
      </c>
      <c r="O2063" s="72" t="s">
        <v>1256</v>
      </c>
      <c r="P2063" s="73" t="s">
        <v>258</v>
      </c>
      <c r="Q2063" s="74">
        <v>2008</v>
      </c>
      <c r="R2063" s="73" t="s">
        <v>135</v>
      </c>
      <c r="S2063" s="72"/>
      <c r="T2063" s="77">
        <v>1597</v>
      </c>
      <c r="U2063" s="76" t="s">
        <v>35</v>
      </c>
      <c r="V2063" s="77" t="s">
        <v>36</v>
      </c>
      <c r="W2063" s="77" t="s">
        <v>36</v>
      </c>
      <c r="X2063" s="77">
        <v>22</v>
      </c>
      <c r="Y2063" s="78" t="s">
        <v>96</v>
      </c>
      <c r="Z2063" s="72"/>
      <c r="AA2063" s="77">
        <v>1214</v>
      </c>
      <c r="AB2063" s="76" t="s">
        <v>35</v>
      </c>
      <c r="AC2063" s="77" t="s">
        <v>36</v>
      </c>
      <c r="AD2063" s="77" t="s">
        <v>36</v>
      </c>
      <c r="AE2063" s="77">
        <v>70</v>
      </c>
      <c r="AF2063" s="78" t="s">
        <v>281</v>
      </c>
      <c r="AG2063" s="72"/>
      <c r="AH2063" s="77">
        <v>4317599</v>
      </c>
      <c r="AI2063" s="76" t="s">
        <v>52</v>
      </c>
      <c r="AJ2063" s="76" t="s">
        <v>36</v>
      </c>
      <c r="AK2063" t="str">
        <f>_xlfn.CONCAT(PlayerList[[#This Row],[First Name]]," ",PlayerList[[#This Row],[Surname]])</f>
        <v>Zihan Mei</v>
      </c>
      <c r="AM2063" s="71">
        <f>PlayerList[[#This Row],[Code]]*1</f>
        <v>16717</v>
      </c>
      <c r="AN2063" s="71" t="str">
        <f>VLOOKUP(PlayerList[[#This Row],[NZCF ID]],$AP$2:$AQ$3850,2,FALSE)</f>
        <v>M</v>
      </c>
      <c r="AP2063" s="71">
        <v>18852</v>
      </c>
      <c r="AQ2063" s="71" t="s">
        <v>45</v>
      </c>
    </row>
    <row r="2064" spans="13:43" x14ac:dyDescent="0.3">
      <c r="M2064" s="75">
        <v>15576</v>
      </c>
      <c r="N2064" s="72" t="s">
        <v>2481</v>
      </c>
      <c r="O2064" s="72" t="s">
        <v>421</v>
      </c>
      <c r="P2064" s="73" t="s">
        <v>178</v>
      </c>
      <c r="Q2064" s="74">
        <v>2002</v>
      </c>
      <c r="R2064" s="73" t="s">
        <v>35</v>
      </c>
      <c r="S2064" s="72"/>
      <c r="T2064" s="77" t="s">
        <v>34</v>
      </c>
      <c r="U2064" s="76" t="s">
        <v>35</v>
      </c>
      <c r="V2064" s="77" t="s">
        <v>36</v>
      </c>
      <c r="W2064" s="77" t="s">
        <v>36</v>
      </c>
      <c r="X2064" s="77" t="s">
        <v>37</v>
      </c>
      <c r="Y2064" s="78" t="s">
        <v>38</v>
      </c>
      <c r="Z2064" s="72"/>
      <c r="AA2064" s="77">
        <v>1009</v>
      </c>
      <c r="AB2064" s="76" t="s">
        <v>35</v>
      </c>
      <c r="AC2064" s="77" t="s">
        <v>36</v>
      </c>
      <c r="AD2064" s="77" t="s">
        <v>36</v>
      </c>
      <c r="AE2064" s="77">
        <v>41</v>
      </c>
      <c r="AF2064" s="78" t="s">
        <v>39</v>
      </c>
      <c r="AG2064" s="72"/>
      <c r="AH2064" s="77">
        <v>4307119</v>
      </c>
      <c r="AI2064" s="76" t="s">
        <v>52</v>
      </c>
      <c r="AJ2064" s="76" t="s">
        <v>36</v>
      </c>
      <c r="AK2064" t="str">
        <f>_xlfn.CONCAT(PlayerList[[#This Row],[First Name]]," ",PlayerList[[#This Row],[Surname]])</f>
        <v>Daniel Melville</v>
      </c>
      <c r="AM2064" s="71">
        <f>PlayerList[[#This Row],[Code]]*1</f>
        <v>15576</v>
      </c>
      <c r="AN2064" s="71" t="str">
        <f>VLOOKUP(PlayerList[[#This Row],[NZCF ID]],$AP$2:$AQ$3850,2,FALSE)</f>
        <v>M</v>
      </c>
      <c r="AP2064" s="71">
        <v>16717</v>
      </c>
      <c r="AQ2064" s="71" t="s">
        <v>29</v>
      </c>
    </row>
    <row r="2065" spans="13:43" x14ac:dyDescent="0.3">
      <c r="M2065" s="75">
        <v>17330</v>
      </c>
      <c r="N2065" s="72" t="s">
        <v>2482</v>
      </c>
      <c r="O2065" s="72" t="s">
        <v>2483</v>
      </c>
      <c r="P2065" s="73" t="s">
        <v>49</v>
      </c>
      <c r="Q2065" s="74">
        <v>1991</v>
      </c>
      <c r="R2065" s="73" t="s">
        <v>35</v>
      </c>
      <c r="S2065" s="72"/>
      <c r="T2065" s="77">
        <v>1810</v>
      </c>
      <c r="U2065" s="76" t="s">
        <v>35</v>
      </c>
      <c r="V2065" s="77" t="s">
        <v>36</v>
      </c>
      <c r="W2065" s="77" t="s">
        <v>36</v>
      </c>
      <c r="X2065" s="77">
        <v>44</v>
      </c>
      <c r="Y2065" s="78" t="s">
        <v>281</v>
      </c>
      <c r="Z2065" s="72"/>
      <c r="AA2065" s="77">
        <v>1835</v>
      </c>
      <c r="AB2065" s="76" t="s">
        <v>35</v>
      </c>
      <c r="AC2065" s="77" t="s">
        <v>36</v>
      </c>
      <c r="AD2065" s="77" t="s">
        <v>36</v>
      </c>
      <c r="AE2065" s="77">
        <v>124</v>
      </c>
      <c r="AF2065" s="78" t="s">
        <v>169</v>
      </c>
      <c r="AG2065" s="72"/>
      <c r="AH2065" s="77">
        <v>4312651</v>
      </c>
      <c r="AI2065" s="76" t="s">
        <v>52</v>
      </c>
      <c r="AJ2065" s="76" t="s">
        <v>36</v>
      </c>
      <c r="AK2065" t="str">
        <f>_xlfn.CONCAT(PlayerList[[#This Row],[First Name]]," ",PlayerList[[#This Row],[Surname]])</f>
        <v>Briene Membrere</v>
      </c>
      <c r="AM2065" s="71">
        <f>PlayerList[[#This Row],[Code]]*1</f>
        <v>17330</v>
      </c>
      <c r="AN2065" s="71" t="str">
        <f>VLOOKUP(PlayerList[[#This Row],[NZCF ID]],$AP$2:$AQ$3850,2,FALSE)</f>
        <v>M</v>
      </c>
      <c r="AP2065" s="71">
        <v>15576</v>
      </c>
      <c r="AQ2065" s="71" t="s">
        <v>29</v>
      </c>
    </row>
    <row r="2066" spans="13:43" x14ac:dyDescent="0.3">
      <c r="M2066" s="75">
        <v>20853</v>
      </c>
      <c r="N2066" s="72" t="s">
        <v>2484</v>
      </c>
      <c r="O2066" s="72" t="s">
        <v>421</v>
      </c>
      <c r="P2066" s="73" t="s">
        <v>354</v>
      </c>
      <c r="Q2066" s="74">
        <v>2014</v>
      </c>
      <c r="R2066" s="73" t="s">
        <v>135</v>
      </c>
      <c r="S2066" s="72"/>
      <c r="T2066" s="77">
        <v>1006</v>
      </c>
      <c r="U2066" s="76" t="s">
        <v>35</v>
      </c>
      <c r="V2066" s="77">
        <v>1</v>
      </c>
      <c r="W2066" s="77">
        <v>4</v>
      </c>
      <c r="X2066" s="77">
        <v>25</v>
      </c>
      <c r="Y2066" s="78" t="s">
        <v>4167</v>
      </c>
      <c r="Z2066" s="72"/>
      <c r="AA2066" s="77">
        <v>782</v>
      </c>
      <c r="AB2066" s="76" t="s">
        <v>50</v>
      </c>
      <c r="AC2066" s="77">
        <v>1</v>
      </c>
      <c r="AD2066" s="77">
        <v>1</v>
      </c>
      <c r="AE2066" s="77">
        <v>8</v>
      </c>
      <c r="AF2066" s="78" t="s">
        <v>4167</v>
      </c>
      <c r="AG2066" s="72"/>
      <c r="AH2066" s="77">
        <v>4330838</v>
      </c>
      <c r="AI2066" s="76" t="s">
        <v>52</v>
      </c>
      <c r="AJ2066" s="76" t="s">
        <v>36</v>
      </c>
      <c r="AK2066" t="str">
        <f>_xlfn.CONCAT(PlayerList[[#This Row],[First Name]]," ",PlayerList[[#This Row],[Surname]])</f>
        <v>Daniel Men</v>
      </c>
      <c r="AM2066" s="71">
        <f>PlayerList[[#This Row],[Code]]*1</f>
        <v>20853</v>
      </c>
      <c r="AN2066" s="71" t="str">
        <f>VLOOKUP(PlayerList[[#This Row],[NZCF ID]],$AP$2:$AQ$3850,2,FALSE)</f>
        <v>M</v>
      </c>
      <c r="AP2066" s="71">
        <v>17330</v>
      </c>
      <c r="AQ2066" s="71" t="s">
        <v>29</v>
      </c>
    </row>
    <row r="2067" spans="13:43" x14ac:dyDescent="0.3">
      <c r="M2067" s="75">
        <v>20497</v>
      </c>
      <c r="N2067" s="72" t="s">
        <v>2485</v>
      </c>
      <c r="O2067" s="72" t="s">
        <v>2486</v>
      </c>
      <c r="P2067" s="73" t="s">
        <v>161</v>
      </c>
      <c r="Q2067" s="74">
        <v>2013</v>
      </c>
      <c r="R2067" s="73" t="s">
        <v>135</v>
      </c>
      <c r="S2067" s="72"/>
      <c r="T2067" s="77" t="s">
        <v>34</v>
      </c>
      <c r="U2067" s="76" t="s">
        <v>35</v>
      </c>
      <c r="V2067" s="77" t="s">
        <v>36</v>
      </c>
      <c r="W2067" s="77" t="s">
        <v>36</v>
      </c>
      <c r="X2067" s="77" t="s">
        <v>37</v>
      </c>
      <c r="Y2067" s="78" t="s">
        <v>38</v>
      </c>
      <c r="Z2067" s="72"/>
      <c r="AA2067" s="77">
        <v>957</v>
      </c>
      <c r="AB2067" s="76" t="s">
        <v>35</v>
      </c>
      <c r="AC2067" s="77">
        <v>2</v>
      </c>
      <c r="AD2067" s="77">
        <v>12</v>
      </c>
      <c r="AE2067" s="77">
        <v>31</v>
      </c>
      <c r="AF2067" s="78" t="s">
        <v>4167</v>
      </c>
      <c r="AG2067" s="72"/>
      <c r="AH2067" s="77" t="s">
        <v>69</v>
      </c>
      <c r="AI2067" s="76" t="s">
        <v>52</v>
      </c>
      <c r="AJ2067" s="76" t="s">
        <v>36</v>
      </c>
      <c r="AK2067" t="str">
        <f>_xlfn.CONCAT(PlayerList[[#This Row],[First Name]]," ",PlayerList[[#This Row],[Surname]])</f>
        <v>Vitek Mencl</v>
      </c>
      <c r="AM2067" s="71">
        <f>PlayerList[[#This Row],[Code]]*1</f>
        <v>20497</v>
      </c>
      <c r="AN2067" s="71" t="str">
        <f>VLOOKUP(PlayerList[[#This Row],[NZCF ID]],$AP$2:$AQ$3850,2,FALSE)</f>
        <v>M</v>
      </c>
      <c r="AP2067" s="71">
        <v>20853</v>
      </c>
      <c r="AQ2067" s="71" t="s">
        <v>29</v>
      </c>
    </row>
    <row r="2068" spans="13:43" x14ac:dyDescent="0.3">
      <c r="M2068" s="75">
        <v>20849</v>
      </c>
      <c r="N2068" s="72" t="s">
        <v>2487</v>
      </c>
      <c r="O2068" s="72" t="s">
        <v>2488</v>
      </c>
      <c r="P2068" s="73" t="s">
        <v>354</v>
      </c>
      <c r="Q2068" s="74">
        <v>2017</v>
      </c>
      <c r="R2068" s="73" t="s">
        <v>135</v>
      </c>
      <c r="S2068" s="72"/>
      <c r="T2068" s="77">
        <v>670</v>
      </c>
      <c r="U2068" s="76" t="s">
        <v>50</v>
      </c>
      <c r="V2068" s="77">
        <v>1</v>
      </c>
      <c r="W2068" s="77">
        <v>6</v>
      </c>
      <c r="X2068" s="77">
        <v>18</v>
      </c>
      <c r="Y2068" s="78" t="s">
        <v>4167</v>
      </c>
      <c r="Z2068" s="72"/>
      <c r="AA2068" s="77">
        <v>632</v>
      </c>
      <c r="AB2068" s="76" t="s">
        <v>50</v>
      </c>
      <c r="AC2068" s="77">
        <v>1</v>
      </c>
      <c r="AD2068" s="77">
        <v>3</v>
      </c>
      <c r="AE2068" s="77">
        <v>16</v>
      </c>
      <c r="AF2068" s="78" t="s">
        <v>4167</v>
      </c>
      <c r="AG2068" s="72"/>
      <c r="AH2068" s="77">
        <v>4330722</v>
      </c>
      <c r="AI2068" s="76" t="s">
        <v>52</v>
      </c>
      <c r="AJ2068" s="76" t="s">
        <v>36</v>
      </c>
      <c r="AK2068" t="str">
        <f>_xlfn.CONCAT(PlayerList[[#This Row],[First Name]]," ",PlayerList[[#This Row],[Surname]])</f>
        <v>Thehas Mendis</v>
      </c>
      <c r="AM2068" s="71">
        <f>PlayerList[[#This Row],[Code]]*1</f>
        <v>20849</v>
      </c>
      <c r="AN2068" s="71" t="str">
        <f>VLOOKUP(PlayerList[[#This Row],[NZCF ID]],$AP$2:$AQ$3850,2,FALSE)</f>
        <v>M</v>
      </c>
      <c r="AP2068" s="71">
        <v>20497</v>
      </c>
      <c r="AQ2068" s="71" t="s">
        <v>29</v>
      </c>
    </row>
    <row r="2069" spans="13:43" x14ac:dyDescent="0.3">
      <c r="M2069" s="75">
        <v>17523</v>
      </c>
      <c r="N2069" s="72" t="s">
        <v>2489</v>
      </c>
      <c r="O2069" s="72" t="s">
        <v>2490</v>
      </c>
      <c r="P2069" s="73" t="s">
        <v>335</v>
      </c>
      <c r="Q2069" s="74">
        <v>2013</v>
      </c>
      <c r="R2069" s="73" t="s">
        <v>135</v>
      </c>
      <c r="S2069" s="72"/>
      <c r="T2069" s="77">
        <v>1231</v>
      </c>
      <c r="U2069" s="76" t="s">
        <v>35</v>
      </c>
      <c r="V2069" s="77">
        <v>2</v>
      </c>
      <c r="W2069" s="77">
        <v>7</v>
      </c>
      <c r="X2069" s="77">
        <v>75</v>
      </c>
      <c r="Y2069" s="78" t="s">
        <v>4167</v>
      </c>
      <c r="Z2069" s="72"/>
      <c r="AA2069" s="77">
        <v>1141</v>
      </c>
      <c r="AB2069" s="76" t="s">
        <v>35</v>
      </c>
      <c r="AC2069" s="77" t="s">
        <v>36</v>
      </c>
      <c r="AD2069" s="77" t="s">
        <v>36</v>
      </c>
      <c r="AE2069" s="77">
        <v>158</v>
      </c>
      <c r="AF2069" s="78" t="s">
        <v>84</v>
      </c>
      <c r="AG2069" s="72"/>
      <c r="AH2069" s="77">
        <v>4314441</v>
      </c>
      <c r="AI2069" s="76" t="s">
        <v>52</v>
      </c>
      <c r="AJ2069" s="76" t="s">
        <v>36</v>
      </c>
      <c r="AK2069" t="str">
        <f>_xlfn.CONCAT(PlayerList[[#This Row],[First Name]]," ",PlayerList[[#This Row],[Surname]])</f>
        <v>Dexuan (Derek) Meng</v>
      </c>
      <c r="AM2069" s="71">
        <f>PlayerList[[#This Row],[Code]]*1</f>
        <v>17523</v>
      </c>
      <c r="AN2069" s="71" t="str">
        <f>VLOOKUP(PlayerList[[#This Row],[NZCF ID]],$AP$2:$AQ$3850,2,FALSE)</f>
        <v>M</v>
      </c>
      <c r="AP2069" s="71">
        <v>20849</v>
      </c>
      <c r="AQ2069" s="71" t="s">
        <v>29</v>
      </c>
    </row>
    <row r="2070" spans="13:43" x14ac:dyDescent="0.3">
      <c r="M2070" s="75">
        <v>18248</v>
      </c>
      <c r="N2070" s="72" t="s">
        <v>2489</v>
      </c>
      <c r="O2070" s="72" t="s">
        <v>2491</v>
      </c>
      <c r="P2070" s="73" t="s">
        <v>74</v>
      </c>
      <c r="Q2070" s="74">
        <v>2012</v>
      </c>
      <c r="R2070" s="73" t="s">
        <v>135</v>
      </c>
      <c r="S2070" s="72"/>
      <c r="T2070" s="77">
        <v>1438</v>
      </c>
      <c r="U2070" s="76" t="s">
        <v>35</v>
      </c>
      <c r="V2070" s="77">
        <v>1</v>
      </c>
      <c r="W2070" s="77">
        <v>5</v>
      </c>
      <c r="X2070" s="77">
        <v>276</v>
      </c>
      <c r="Y2070" s="78" t="s">
        <v>4167</v>
      </c>
      <c r="Z2070" s="72"/>
      <c r="AA2070" s="77">
        <v>1319</v>
      </c>
      <c r="AB2070" s="76" t="s">
        <v>35</v>
      </c>
      <c r="AC2070" s="77">
        <v>2</v>
      </c>
      <c r="AD2070" s="77">
        <v>11</v>
      </c>
      <c r="AE2070" s="77">
        <v>194</v>
      </c>
      <c r="AF2070" s="78" t="s">
        <v>4167</v>
      </c>
      <c r="AG2070" s="72"/>
      <c r="AH2070" s="77">
        <v>4317750</v>
      </c>
      <c r="AI2070" s="76" t="s">
        <v>52</v>
      </c>
      <c r="AJ2070" s="76" t="s">
        <v>36</v>
      </c>
      <c r="AK2070" t="str">
        <f>_xlfn.CONCAT(PlayerList[[#This Row],[First Name]]," ",PlayerList[[#This Row],[Surname]])</f>
        <v>Harrison Xiang Zhi Meng</v>
      </c>
      <c r="AM2070" s="71">
        <f>PlayerList[[#This Row],[Code]]*1</f>
        <v>18248</v>
      </c>
      <c r="AN2070" s="71" t="str">
        <f>VLOOKUP(PlayerList[[#This Row],[NZCF ID]],$AP$2:$AQ$3850,2,FALSE)</f>
        <v>M</v>
      </c>
      <c r="AP2070" s="71">
        <v>17523</v>
      </c>
      <c r="AQ2070" s="71" t="s">
        <v>29</v>
      </c>
    </row>
    <row r="2071" spans="13:43" x14ac:dyDescent="0.3">
      <c r="M2071" s="75">
        <v>19461</v>
      </c>
      <c r="N2071" s="72" t="s">
        <v>2489</v>
      </c>
      <c r="O2071" s="72" t="s">
        <v>2492</v>
      </c>
      <c r="P2071" s="73" t="s">
        <v>354</v>
      </c>
      <c r="Q2071" s="74">
        <v>2016</v>
      </c>
      <c r="R2071" s="73" t="s">
        <v>135</v>
      </c>
      <c r="S2071" s="72"/>
      <c r="T2071" s="77">
        <v>1060</v>
      </c>
      <c r="U2071" s="76" t="s">
        <v>50</v>
      </c>
      <c r="V2071" s="77">
        <v>1</v>
      </c>
      <c r="W2071" s="77">
        <v>6</v>
      </c>
      <c r="X2071" s="77">
        <v>12</v>
      </c>
      <c r="Y2071" s="78" t="s">
        <v>4167</v>
      </c>
      <c r="Z2071" s="72"/>
      <c r="AA2071" s="77">
        <v>1046</v>
      </c>
      <c r="AB2071" s="76" t="s">
        <v>35</v>
      </c>
      <c r="AC2071" s="77">
        <v>4</v>
      </c>
      <c r="AD2071" s="77">
        <v>21</v>
      </c>
      <c r="AE2071" s="77">
        <v>66</v>
      </c>
      <c r="AF2071" s="78" t="s">
        <v>4167</v>
      </c>
      <c r="AG2071" s="72"/>
      <c r="AH2071" s="77">
        <v>4331753</v>
      </c>
      <c r="AI2071" s="76" t="s">
        <v>52</v>
      </c>
      <c r="AJ2071" s="76" t="s">
        <v>36</v>
      </c>
      <c r="AK2071" t="str">
        <f>_xlfn.CONCAT(PlayerList[[#This Row],[First Name]]," ",PlayerList[[#This Row],[Surname]])</f>
        <v>Hayden He Meng</v>
      </c>
      <c r="AM2071" s="71">
        <f>PlayerList[[#This Row],[Code]]*1</f>
        <v>19461</v>
      </c>
      <c r="AN2071" s="71" t="str">
        <f>VLOOKUP(PlayerList[[#This Row],[NZCF ID]],$AP$2:$AQ$3850,2,FALSE)</f>
        <v>M</v>
      </c>
      <c r="AP2071" s="71">
        <v>18248</v>
      </c>
      <c r="AQ2071" s="71" t="s">
        <v>29</v>
      </c>
    </row>
    <row r="2072" spans="13:43" x14ac:dyDescent="0.3">
      <c r="M2072" s="75">
        <v>15692</v>
      </c>
      <c r="N2072" s="72" t="s">
        <v>2489</v>
      </c>
      <c r="O2072" s="72" t="s">
        <v>345</v>
      </c>
      <c r="P2072" s="73" t="s">
        <v>167</v>
      </c>
      <c r="Q2072" s="74">
        <v>2006</v>
      </c>
      <c r="R2072" s="73" t="s">
        <v>135</v>
      </c>
      <c r="S2072" s="72"/>
      <c r="T2072" s="77">
        <v>2042</v>
      </c>
      <c r="U2072" s="76" t="s">
        <v>35</v>
      </c>
      <c r="V2072" s="77" t="s">
        <v>36</v>
      </c>
      <c r="W2072" s="77" t="s">
        <v>36</v>
      </c>
      <c r="X2072" s="77">
        <v>245</v>
      </c>
      <c r="Y2072" s="78" t="s">
        <v>96</v>
      </c>
      <c r="Z2072" s="72"/>
      <c r="AA2072" s="77">
        <v>1860</v>
      </c>
      <c r="AB2072" s="76" t="s">
        <v>35</v>
      </c>
      <c r="AC2072" s="77" t="s">
        <v>36</v>
      </c>
      <c r="AD2072" s="77" t="s">
        <v>36</v>
      </c>
      <c r="AE2072" s="77">
        <v>237</v>
      </c>
      <c r="AF2072" s="78" t="s">
        <v>51</v>
      </c>
      <c r="AG2072" s="72"/>
      <c r="AH2072" s="77">
        <v>4305000</v>
      </c>
      <c r="AI2072" s="76" t="s">
        <v>52</v>
      </c>
      <c r="AJ2072" s="76" t="s">
        <v>364</v>
      </c>
      <c r="AK2072" t="str">
        <f>_xlfn.CONCAT(PlayerList[[#This Row],[First Name]]," ",PlayerList[[#This Row],[Surname]])</f>
        <v>Richard Meng</v>
      </c>
      <c r="AM2072" s="71">
        <f>PlayerList[[#This Row],[Code]]*1</f>
        <v>15692</v>
      </c>
      <c r="AN2072" s="71" t="str">
        <f>VLOOKUP(PlayerList[[#This Row],[NZCF ID]],$AP$2:$AQ$3850,2,FALSE)</f>
        <v>M</v>
      </c>
      <c r="AP2072" s="71">
        <v>19461</v>
      </c>
      <c r="AQ2072" s="71" t="s">
        <v>29</v>
      </c>
    </row>
    <row r="2073" spans="13:43" x14ac:dyDescent="0.3">
      <c r="M2073" s="75">
        <v>19603</v>
      </c>
      <c r="N2073" s="72" t="s">
        <v>2489</v>
      </c>
      <c r="O2073" s="72" t="s">
        <v>1067</v>
      </c>
      <c r="P2073" s="73" t="s">
        <v>33</v>
      </c>
      <c r="Q2073" s="74">
        <v>2013</v>
      </c>
      <c r="R2073" s="73" t="s">
        <v>135</v>
      </c>
      <c r="S2073" s="72"/>
      <c r="T2073" s="77" t="s">
        <v>34</v>
      </c>
      <c r="U2073" s="76" t="s">
        <v>35</v>
      </c>
      <c r="V2073" s="77" t="s">
        <v>36</v>
      </c>
      <c r="W2073" s="77" t="s">
        <v>36</v>
      </c>
      <c r="X2073" s="77" t="s">
        <v>37</v>
      </c>
      <c r="Y2073" s="78" t="s">
        <v>38</v>
      </c>
      <c r="Z2073" s="72"/>
      <c r="AA2073" s="77">
        <v>523</v>
      </c>
      <c r="AB2073" s="76" t="s">
        <v>50</v>
      </c>
      <c r="AC2073" s="77" t="s">
        <v>36</v>
      </c>
      <c r="AD2073" s="77" t="s">
        <v>36</v>
      </c>
      <c r="AE2073" s="77">
        <v>6</v>
      </c>
      <c r="AF2073" s="78" t="s">
        <v>281</v>
      </c>
      <c r="AG2073" s="72"/>
      <c r="AH2073" s="77" t="s">
        <v>69</v>
      </c>
      <c r="AI2073" s="76" t="s">
        <v>52</v>
      </c>
      <c r="AJ2073" s="76" t="s">
        <v>36</v>
      </c>
      <c r="AK2073" t="str">
        <f>_xlfn.CONCAT(PlayerList[[#This Row],[First Name]]," ",PlayerList[[#This Row],[Surname]])</f>
        <v>Timothy Meng</v>
      </c>
      <c r="AM2073" s="71">
        <f>PlayerList[[#This Row],[Code]]*1</f>
        <v>19603</v>
      </c>
      <c r="AN2073" s="71" t="str">
        <f>VLOOKUP(PlayerList[[#This Row],[NZCF ID]],$AP$2:$AQ$3850,2,FALSE)</f>
        <v>M</v>
      </c>
      <c r="AP2073" s="71">
        <v>15692</v>
      </c>
      <c r="AQ2073" s="71" t="s">
        <v>29</v>
      </c>
    </row>
    <row r="2074" spans="13:43" x14ac:dyDescent="0.3">
      <c r="M2074" s="75">
        <v>20648</v>
      </c>
      <c r="N2074" s="72" t="s">
        <v>2493</v>
      </c>
      <c r="O2074" s="72" t="s">
        <v>2494</v>
      </c>
      <c r="P2074" s="73" t="s">
        <v>167</v>
      </c>
      <c r="Q2074" s="74">
        <v>2016</v>
      </c>
      <c r="R2074" s="73" t="s">
        <v>135</v>
      </c>
      <c r="S2074" s="72"/>
      <c r="T2074" s="77">
        <v>1037</v>
      </c>
      <c r="U2074" s="76" t="s">
        <v>50</v>
      </c>
      <c r="V2074" s="77">
        <v>2</v>
      </c>
      <c r="W2074" s="77">
        <v>8</v>
      </c>
      <c r="X2074" s="77">
        <v>15</v>
      </c>
      <c r="Y2074" s="78" t="s">
        <v>4167</v>
      </c>
      <c r="Z2074" s="72"/>
      <c r="AA2074" s="77">
        <v>648</v>
      </c>
      <c r="AB2074" s="76" t="s">
        <v>35</v>
      </c>
      <c r="AC2074" s="77">
        <v>5</v>
      </c>
      <c r="AD2074" s="77">
        <v>28</v>
      </c>
      <c r="AE2074" s="77">
        <v>62</v>
      </c>
      <c r="AF2074" s="78" t="s">
        <v>4167</v>
      </c>
      <c r="AG2074" s="72"/>
      <c r="AH2074" s="77">
        <v>4331834</v>
      </c>
      <c r="AI2074" s="76" t="s">
        <v>52</v>
      </c>
      <c r="AJ2074" s="76" t="s">
        <v>36</v>
      </c>
      <c r="AK2074" t="str">
        <f>_xlfn.CONCAT(PlayerList[[#This Row],[First Name]]," ",PlayerList[[#This Row],[Surname]])</f>
        <v>Adishankar Menon</v>
      </c>
      <c r="AM2074" s="71">
        <f>PlayerList[[#This Row],[Code]]*1</f>
        <v>20648</v>
      </c>
      <c r="AN2074" s="71" t="str">
        <f>VLOOKUP(PlayerList[[#This Row],[NZCF ID]],$AP$2:$AQ$3850,2,FALSE)</f>
        <v>M</v>
      </c>
      <c r="AP2074" s="71">
        <v>19603</v>
      </c>
      <c r="AQ2074" s="71" t="s">
        <v>29</v>
      </c>
    </row>
    <row r="2075" spans="13:43" x14ac:dyDescent="0.3">
      <c r="M2075" s="75">
        <v>17789</v>
      </c>
      <c r="N2075" s="72" t="s">
        <v>2495</v>
      </c>
      <c r="O2075" s="72" t="s">
        <v>1224</v>
      </c>
      <c r="P2075" s="73" t="s">
        <v>161</v>
      </c>
      <c r="Q2075" s="74" t="s">
        <v>37</v>
      </c>
      <c r="R2075" s="73" t="s">
        <v>35</v>
      </c>
      <c r="S2075" s="72"/>
      <c r="T2075" s="77">
        <v>1295</v>
      </c>
      <c r="U2075" s="76" t="s">
        <v>50</v>
      </c>
      <c r="V2075" s="77" t="s">
        <v>36</v>
      </c>
      <c r="W2075" s="77" t="s">
        <v>36</v>
      </c>
      <c r="X2075" s="77">
        <v>3</v>
      </c>
      <c r="Y2075" s="78" t="s">
        <v>105</v>
      </c>
      <c r="Z2075" s="72"/>
      <c r="AA2075" s="77" t="s">
        <v>37</v>
      </c>
      <c r="AB2075" s="76" t="s">
        <v>35</v>
      </c>
      <c r="AC2075" s="77" t="s">
        <v>36</v>
      </c>
      <c r="AD2075" s="77" t="s">
        <v>36</v>
      </c>
      <c r="AE2075" s="77" t="s">
        <v>37</v>
      </c>
      <c r="AF2075" s="78" t="s">
        <v>38</v>
      </c>
      <c r="AG2075" s="72"/>
      <c r="AH2075" s="77" t="s">
        <v>69</v>
      </c>
      <c r="AI2075" s="76" t="s">
        <v>52</v>
      </c>
      <c r="AJ2075" s="76" t="s">
        <v>36</v>
      </c>
      <c r="AK2075" t="str">
        <f>_xlfn.CONCAT(PlayerList[[#This Row],[First Name]]," ",PlayerList[[#This Row],[Surname]])</f>
        <v>Owen Menzies</v>
      </c>
      <c r="AM2075" s="71">
        <f>PlayerList[[#This Row],[Code]]*1</f>
        <v>17789</v>
      </c>
      <c r="AN2075" s="71" t="str">
        <f>VLOOKUP(PlayerList[[#This Row],[NZCF ID]],$AP$2:$AQ$3850,2,FALSE)</f>
        <v>M</v>
      </c>
      <c r="AP2075" s="71">
        <v>20648</v>
      </c>
      <c r="AQ2075" s="71" t="s">
        <v>29</v>
      </c>
    </row>
    <row r="2076" spans="13:43" x14ac:dyDescent="0.3">
      <c r="M2076" s="75">
        <v>15793</v>
      </c>
      <c r="N2076" s="72" t="s">
        <v>2496</v>
      </c>
      <c r="O2076" s="72" t="s">
        <v>2497</v>
      </c>
      <c r="P2076" s="73" t="s">
        <v>83</v>
      </c>
      <c r="Q2076" s="74">
        <v>2001</v>
      </c>
      <c r="R2076" s="73" t="s">
        <v>35</v>
      </c>
      <c r="S2076" s="72"/>
      <c r="T2076" s="77">
        <v>1411</v>
      </c>
      <c r="U2076" s="76" t="s">
        <v>35</v>
      </c>
      <c r="V2076" s="77" t="s">
        <v>36</v>
      </c>
      <c r="W2076" s="77" t="s">
        <v>36</v>
      </c>
      <c r="X2076" s="77">
        <v>118</v>
      </c>
      <c r="Y2076" s="78" t="s">
        <v>169</v>
      </c>
      <c r="Z2076" s="72"/>
      <c r="AA2076" s="77">
        <v>1172</v>
      </c>
      <c r="AB2076" s="76" t="s">
        <v>35</v>
      </c>
      <c r="AC2076" s="77">
        <v>1</v>
      </c>
      <c r="AD2076" s="77">
        <v>6</v>
      </c>
      <c r="AE2076" s="77">
        <v>33</v>
      </c>
      <c r="AF2076" s="78" t="s">
        <v>4167</v>
      </c>
      <c r="AG2076" s="72"/>
      <c r="AH2076" s="77">
        <v>4304721</v>
      </c>
      <c r="AI2076" s="76" t="s">
        <v>52</v>
      </c>
      <c r="AJ2076" s="76" t="s">
        <v>36</v>
      </c>
      <c r="AK2076" t="str">
        <f>_xlfn.CONCAT(PlayerList[[#This Row],[First Name]]," ",PlayerList[[#This Row],[Surname]])</f>
        <v>Satwik Meravanage</v>
      </c>
      <c r="AM2076" s="71">
        <f>PlayerList[[#This Row],[Code]]*1</f>
        <v>15793</v>
      </c>
      <c r="AN2076" s="71" t="str">
        <f>VLOOKUP(PlayerList[[#This Row],[NZCF ID]],$AP$2:$AQ$3850,2,FALSE)</f>
        <v>M</v>
      </c>
      <c r="AP2076" s="71">
        <v>17789</v>
      </c>
      <c r="AQ2076" s="71" t="s">
        <v>29</v>
      </c>
    </row>
    <row r="2077" spans="13:43" x14ac:dyDescent="0.3">
      <c r="M2077" s="75">
        <v>22947</v>
      </c>
      <c r="N2077" s="72" t="s">
        <v>4392</v>
      </c>
      <c r="O2077" s="72" t="s">
        <v>4393</v>
      </c>
      <c r="P2077" s="73" t="s">
        <v>161</v>
      </c>
      <c r="Q2077" s="74">
        <v>2012</v>
      </c>
      <c r="R2077" s="73" t="s">
        <v>135</v>
      </c>
      <c r="S2077" s="72"/>
      <c r="T2077" s="77" t="s">
        <v>34</v>
      </c>
      <c r="U2077" s="76" t="s">
        <v>35</v>
      </c>
      <c r="V2077" s="77" t="s">
        <v>36</v>
      </c>
      <c r="W2077" s="77" t="s">
        <v>36</v>
      </c>
      <c r="X2077" s="77" t="s">
        <v>37</v>
      </c>
      <c r="Y2077" s="78" t="s">
        <v>38</v>
      </c>
      <c r="Z2077" s="72"/>
      <c r="AA2077" s="77">
        <v>963</v>
      </c>
      <c r="AB2077" s="76" t="s">
        <v>50</v>
      </c>
      <c r="AC2077" s="77">
        <v>1</v>
      </c>
      <c r="AD2077" s="77">
        <v>6</v>
      </c>
      <c r="AE2077" s="77">
        <v>6</v>
      </c>
      <c r="AF2077" s="78" t="s">
        <v>4167</v>
      </c>
      <c r="AG2077" s="72"/>
      <c r="AH2077" s="77" t="s">
        <v>69</v>
      </c>
      <c r="AI2077" s="76" t="s">
        <v>52</v>
      </c>
      <c r="AJ2077" s="76" t="s">
        <v>36</v>
      </c>
      <c r="AK2077" t="str">
        <f>_xlfn.CONCAT(PlayerList[[#This Row],[First Name]]," ",PlayerList[[#This Row],[Surname]])</f>
        <v>Yoav Meron</v>
      </c>
      <c r="AM2077" s="71">
        <f>PlayerList[[#This Row],[Code]]*1</f>
        <v>22947</v>
      </c>
      <c r="AN2077" s="71" t="str">
        <f>VLOOKUP(PlayerList[[#This Row],[NZCF ID]],$AP$2:$AQ$3850,2,FALSE)</f>
        <v>M</v>
      </c>
      <c r="AP2077" s="71">
        <v>15793</v>
      </c>
      <c r="AQ2077" s="71" t="s">
        <v>29</v>
      </c>
    </row>
    <row r="2078" spans="13:43" x14ac:dyDescent="0.3">
      <c r="M2078" s="75">
        <v>18919</v>
      </c>
      <c r="N2078" s="72" t="s">
        <v>2498</v>
      </c>
      <c r="O2078" s="72" t="s">
        <v>2499</v>
      </c>
      <c r="P2078" s="73" t="s">
        <v>190</v>
      </c>
      <c r="Q2078" s="74">
        <v>1962</v>
      </c>
      <c r="R2078" s="73" t="s">
        <v>124</v>
      </c>
      <c r="S2078" s="72"/>
      <c r="T2078" s="77">
        <v>1160</v>
      </c>
      <c r="U2078" s="76" t="s">
        <v>50</v>
      </c>
      <c r="V2078" s="77" t="s">
        <v>36</v>
      </c>
      <c r="W2078" s="77" t="s">
        <v>36</v>
      </c>
      <c r="X2078" s="77">
        <v>6</v>
      </c>
      <c r="Y2078" s="78" t="s">
        <v>96</v>
      </c>
      <c r="Z2078" s="72"/>
      <c r="AA2078" s="77">
        <v>979</v>
      </c>
      <c r="AB2078" s="76" t="s">
        <v>50</v>
      </c>
      <c r="AC2078" s="77" t="s">
        <v>36</v>
      </c>
      <c r="AD2078" s="77" t="s">
        <v>36</v>
      </c>
      <c r="AE2078" s="77">
        <v>8</v>
      </c>
      <c r="AF2078" s="78" t="s">
        <v>61</v>
      </c>
      <c r="AG2078" s="72"/>
      <c r="AH2078" s="77">
        <v>4323858</v>
      </c>
      <c r="AI2078" s="76" t="s">
        <v>52</v>
      </c>
      <c r="AJ2078" s="76" t="s">
        <v>36</v>
      </c>
      <c r="AK2078" t="str">
        <f>_xlfn.CONCAT(PlayerList[[#This Row],[First Name]]," ",PlayerList[[#This Row],[Surname]])</f>
        <v>Dave Merrick</v>
      </c>
      <c r="AM2078" s="71">
        <f>PlayerList[[#This Row],[Code]]*1</f>
        <v>18919</v>
      </c>
      <c r="AN2078" s="71" t="str">
        <f>VLOOKUP(PlayerList[[#This Row],[NZCF ID]],$AP$2:$AQ$3850,2,FALSE)</f>
        <v>M</v>
      </c>
      <c r="AP2078" s="71">
        <v>22947</v>
      </c>
      <c r="AQ2078" s="71" t="s">
        <v>29</v>
      </c>
    </row>
    <row r="2079" spans="13:43" x14ac:dyDescent="0.3">
      <c r="M2079" s="75">
        <v>15921</v>
      </c>
      <c r="N2079" s="72" t="s">
        <v>4394</v>
      </c>
      <c r="O2079" s="72" t="s">
        <v>4395</v>
      </c>
      <c r="P2079" s="73" t="s">
        <v>33</v>
      </c>
      <c r="Q2079" s="74">
        <v>2004</v>
      </c>
      <c r="R2079" s="73" t="s">
        <v>35</v>
      </c>
      <c r="S2079" s="72"/>
      <c r="T2079" s="77" t="s">
        <v>34</v>
      </c>
      <c r="U2079" s="76" t="s">
        <v>35</v>
      </c>
      <c r="V2079" s="77" t="s">
        <v>36</v>
      </c>
      <c r="W2079" s="77" t="s">
        <v>36</v>
      </c>
      <c r="X2079" s="77" t="s">
        <v>37</v>
      </c>
      <c r="Y2079" s="78" t="s">
        <v>38</v>
      </c>
      <c r="Z2079" s="72"/>
      <c r="AA2079" s="77">
        <v>839</v>
      </c>
      <c r="AB2079" s="76" t="s">
        <v>35</v>
      </c>
      <c r="AC2079" s="77" t="s">
        <v>36</v>
      </c>
      <c r="AD2079" s="77" t="s">
        <v>36</v>
      </c>
      <c r="AE2079" s="77">
        <v>22</v>
      </c>
      <c r="AF2079" s="78" t="s">
        <v>560</v>
      </c>
      <c r="AG2079" s="72"/>
      <c r="AH2079" s="77" t="s">
        <v>69</v>
      </c>
      <c r="AI2079" s="76" t="s">
        <v>52</v>
      </c>
      <c r="AJ2079" s="76" t="s">
        <v>36</v>
      </c>
      <c r="AK2079" t="str">
        <f>_xlfn.CONCAT(PlayerList[[#This Row],[First Name]]," ",PlayerList[[#This Row],[Surname]])</f>
        <v>Brena Merz</v>
      </c>
      <c r="AM2079" s="71">
        <f>PlayerList[[#This Row],[Code]]*1</f>
        <v>15921</v>
      </c>
      <c r="AN2079" s="71" t="str">
        <f>VLOOKUP(PlayerList[[#This Row],[NZCF ID]],$AP$2:$AQ$3850,2,FALSE)</f>
        <v>F</v>
      </c>
      <c r="AP2079" s="71">
        <v>18919</v>
      </c>
      <c r="AQ2079" s="71" t="s">
        <v>29</v>
      </c>
    </row>
    <row r="2080" spans="13:43" x14ac:dyDescent="0.3">
      <c r="M2080" s="75">
        <v>10041</v>
      </c>
      <c r="N2080" s="72" t="s">
        <v>2500</v>
      </c>
      <c r="O2080" s="72" t="s">
        <v>2501</v>
      </c>
      <c r="P2080" s="73" t="s">
        <v>167</v>
      </c>
      <c r="Q2080" s="74">
        <v>1957</v>
      </c>
      <c r="R2080" s="73" t="s">
        <v>119</v>
      </c>
      <c r="S2080" s="72"/>
      <c r="T2080" s="77">
        <v>1880</v>
      </c>
      <c r="U2080" s="76" t="s">
        <v>35</v>
      </c>
      <c r="V2080" s="77">
        <v>1</v>
      </c>
      <c r="W2080" s="77">
        <v>9</v>
      </c>
      <c r="X2080" s="77">
        <v>952</v>
      </c>
      <c r="Y2080" s="78" t="s">
        <v>4167</v>
      </c>
      <c r="Z2080" s="72"/>
      <c r="AA2080" s="77">
        <v>1720</v>
      </c>
      <c r="AB2080" s="76" t="s">
        <v>35</v>
      </c>
      <c r="AC2080" s="77">
        <v>1</v>
      </c>
      <c r="AD2080" s="77">
        <v>4</v>
      </c>
      <c r="AE2080" s="77">
        <v>112</v>
      </c>
      <c r="AF2080" s="78" t="s">
        <v>4167</v>
      </c>
      <c r="AG2080" s="72"/>
      <c r="AH2080" s="77">
        <v>4300181</v>
      </c>
      <c r="AI2080" s="76" t="s">
        <v>52</v>
      </c>
      <c r="AJ2080" s="76" t="s">
        <v>36</v>
      </c>
      <c r="AK2080" t="str">
        <f>_xlfn.CONCAT(PlayerList[[#This Row],[First Name]]," ",PlayerList[[#This Row],[Surname]])</f>
        <v>J Nigel Metge</v>
      </c>
      <c r="AM2080" s="71">
        <f>PlayerList[[#This Row],[Code]]*1</f>
        <v>10041</v>
      </c>
      <c r="AN2080" s="71" t="str">
        <f>VLOOKUP(PlayerList[[#This Row],[NZCF ID]],$AP$2:$AQ$3850,2,FALSE)</f>
        <v>M</v>
      </c>
      <c r="AP2080" s="71">
        <v>15921</v>
      </c>
      <c r="AQ2080" s="71" t="s">
        <v>45</v>
      </c>
    </row>
    <row r="2081" spans="13:43" x14ac:dyDescent="0.3">
      <c r="M2081" s="75">
        <v>19678</v>
      </c>
      <c r="N2081" s="72" t="s">
        <v>2502</v>
      </c>
      <c r="O2081" s="72" t="s">
        <v>2503</v>
      </c>
      <c r="P2081" s="73" t="s">
        <v>258</v>
      </c>
      <c r="Q2081" s="74">
        <v>2014</v>
      </c>
      <c r="R2081" s="73" t="s">
        <v>135</v>
      </c>
      <c r="S2081" s="72"/>
      <c r="T2081" s="77" t="s">
        <v>34</v>
      </c>
      <c r="U2081" s="76" t="s">
        <v>35</v>
      </c>
      <c r="V2081" s="77" t="s">
        <v>36</v>
      </c>
      <c r="W2081" s="77" t="s">
        <v>36</v>
      </c>
      <c r="X2081" s="77" t="s">
        <v>37</v>
      </c>
      <c r="Y2081" s="78" t="s">
        <v>38</v>
      </c>
      <c r="Z2081" s="72"/>
      <c r="AA2081" s="77">
        <v>740</v>
      </c>
      <c r="AB2081" s="76" t="s">
        <v>35</v>
      </c>
      <c r="AC2081" s="77">
        <v>2</v>
      </c>
      <c r="AD2081" s="77">
        <v>11</v>
      </c>
      <c r="AE2081" s="77">
        <v>131</v>
      </c>
      <c r="AF2081" s="78" t="s">
        <v>4167</v>
      </c>
      <c r="AG2081" s="72"/>
      <c r="AH2081" s="77">
        <v>4325133</v>
      </c>
      <c r="AI2081" s="76" t="s">
        <v>52</v>
      </c>
      <c r="AJ2081" s="76" t="s">
        <v>36</v>
      </c>
      <c r="AK2081" t="str">
        <f>_xlfn.CONCAT(PlayerList[[#This Row],[First Name]]," ",PlayerList[[#This Row],[Surname]])</f>
        <v>Hongyi (Louie) Miao</v>
      </c>
      <c r="AM2081" s="71">
        <f>PlayerList[[#This Row],[Code]]*1</f>
        <v>19678</v>
      </c>
      <c r="AN2081" s="71" t="str">
        <f>VLOOKUP(PlayerList[[#This Row],[NZCF ID]],$AP$2:$AQ$3850,2,FALSE)</f>
        <v>M</v>
      </c>
      <c r="AP2081" s="71">
        <v>10041</v>
      </c>
      <c r="AQ2081" s="71" t="s">
        <v>29</v>
      </c>
    </row>
    <row r="2082" spans="13:43" x14ac:dyDescent="0.3">
      <c r="M2082" s="75">
        <v>13776</v>
      </c>
      <c r="N2082" s="72" t="s">
        <v>141</v>
      </c>
      <c r="O2082" s="72" t="s">
        <v>247</v>
      </c>
      <c r="P2082" s="73" t="s">
        <v>74</v>
      </c>
      <c r="Q2082" s="74">
        <v>1960</v>
      </c>
      <c r="R2082" s="73" t="s">
        <v>119</v>
      </c>
      <c r="S2082" s="72"/>
      <c r="T2082" s="77">
        <v>1272</v>
      </c>
      <c r="U2082" s="76" t="s">
        <v>35</v>
      </c>
      <c r="V2082" s="77">
        <v>2</v>
      </c>
      <c r="W2082" s="77">
        <v>16</v>
      </c>
      <c r="X2082" s="77">
        <v>636</v>
      </c>
      <c r="Y2082" s="78" t="s">
        <v>4167</v>
      </c>
      <c r="Z2082" s="72"/>
      <c r="AA2082" s="77">
        <v>1314</v>
      </c>
      <c r="AB2082" s="76" t="s">
        <v>35</v>
      </c>
      <c r="AC2082" s="77" t="s">
        <v>36</v>
      </c>
      <c r="AD2082" s="77" t="s">
        <v>36</v>
      </c>
      <c r="AE2082" s="77">
        <v>120</v>
      </c>
      <c r="AF2082" s="78" t="s">
        <v>60</v>
      </c>
      <c r="AG2082" s="72"/>
      <c r="AH2082" s="77">
        <v>4302567</v>
      </c>
      <c r="AI2082" s="76" t="s">
        <v>52</v>
      </c>
      <c r="AJ2082" s="76" t="s">
        <v>36</v>
      </c>
      <c r="AK2082" t="str">
        <f>_xlfn.CONCAT(PlayerList[[#This Row],[First Name]]," ",PlayerList[[#This Row],[Surname]])</f>
        <v>Andrew Michael</v>
      </c>
      <c r="AM2082" s="71">
        <f>PlayerList[[#This Row],[Code]]*1</f>
        <v>13776</v>
      </c>
      <c r="AN2082" s="71" t="str">
        <f>VLOOKUP(PlayerList[[#This Row],[NZCF ID]],$AP$2:$AQ$3850,2,FALSE)</f>
        <v>M</v>
      </c>
      <c r="AP2082" s="71">
        <v>19678</v>
      </c>
      <c r="AQ2082" s="71" t="s">
        <v>29</v>
      </c>
    </row>
    <row r="2083" spans="13:43" x14ac:dyDescent="0.3">
      <c r="M2083" s="75">
        <v>18719</v>
      </c>
      <c r="N2083" s="72" t="s">
        <v>141</v>
      </c>
      <c r="O2083" s="72" t="s">
        <v>2504</v>
      </c>
      <c r="P2083" s="73" t="s">
        <v>74</v>
      </c>
      <c r="Q2083" s="74">
        <v>2001</v>
      </c>
      <c r="R2083" s="73" t="s">
        <v>35</v>
      </c>
      <c r="S2083" s="72"/>
      <c r="T2083" s="77">
        <v>1292</v>
      </c>
      <c r="U2083" s="76" t="s">
        <v>50</v>
      </c>
      <c r="V2083" s="77" t="s">
        <v>36</v>
      </c>
      <c r="W2083" s="77" t="s">
        <v>36</v>
      </c>
      <c r="X2083" s="77">
        <v>10</v>
      </c>
      <c r="Y2083" s="78" t="s">
        <v>96</v>
      </c>
      <c r="Z2083" s="72"/>
      <c r="AA2083" s="77">
        <v>988</v>
      </c>
      <c r="AB2083" s="76" t="s">
        <v>50</v>
      </c>
      <c r="AC2083" s="77" t="s">
        <v>36</v>
      </c>
      <c r="AD2083" s="77" t="s">
        <v>36</v>
      </c>
      <c r="AE2083" s="77">
        <v>6</v>
      </c>
      <c r="AF2083" s="78" t="s">
        <v>154</v>
      </c>
      <c r="AG2083" s="72"/>
      <c r="AH2083" s="77">
        <v>4321243</v>
      </c>
      <c r="AI2083" s="76" t="s">
        <v>52</v>
      </c>
      <c r="AJ2083" s="76" t="s">
        <v>36</v>
      </c>
      <c r="AK2083" t="str">
        <f>_xlfn.CONCAT(PlayerList[[#This Row],[First Name]]," ",PlayerList[[#This Row],[Surname]])</f>
        <v>Robbie Michael</v>
      </c>
      <c r="AM2083" s="71">
        <f>PlayerList[[#This Row],[Code]]*1</f>
        <v>18719</v>
      </c>
      <c r="AN2083" s="71" t="str">
        <f>VLOOKUP(PlayerList[[#This Row],[NZCF ID]],$AP$2:$AQ$3850,2,FALSE)</f>
        <v>M</v>
      </c>
      <c r="AP2083" s="71">
        <v>13776</v>
      </c>
      <c r="AQ2083" s="71" t="s">
        <v>29</v>
      </c>
    </row>
    <row r="2084" spans="13:43" x14ac:dyDescent="0.3">
      <c r="M2084" s="75">
        <v>19100</v>
      </c>
      <c r="N2084" s="72" t="s">
        <v>2505</v>
      </c>
      <c r="O2084" s="72" t="s">
        <v>601</v>
      </c>
      <c r="P2084" s="73" t="s">
        <v>33</v>
      </c>
      <c r="Q2084" s="74">
        <v>1980</v>
      </c>
      <c r="R2084" s="73" t="s">
        <v>35</v>
      </c>
      <c r="S2084" s="72"/>
      <c r="T2084" s="77">
        <v>2352</v>
      </c>
      <c r="U2084" s="76" t="s">
        <v>35</v>
      </c>
      <c r="V2084" s="77" t="s">
        <v>36</v>
      </c>
      <c r="W2084" s="77" t="s">
        <v>36</v>
      </c>
      <c r="X2084" s="77">
        <v>26</v>
      </c>
      <c r="Y2084" s="78" t="s">
        <v>39</v>
      </c>
      <c r="Z2084" s="72"/>
      <c r="AA2084" s="77">
        <v>2370</v>
      </c>
      <c r="AB2084" s="76" t="s">
        <v>35</v>
      </c>
      <c r="AC2084" s="77" t="s">
        <v>36</v>
      </c>
      <c r="AD2084" s="77" t="s">
        <v>36</v>
      </c>
      <c r="AE2084" s="77" t="s">
        <v>37</v>
      </c>
      <c r="AF2084" s="78" t="s">
        <v>96</v>
      </c>
      <c r="AG2084" s="72"/>
      <c r="AH2084" s="77">
        <v>1004930</v>
      </c>
      <c r="AI2084" s="76" t="s">
        <v>52</v>
      </c>
      <c r="AJ2084" s="76" t="s">
        <v>1026</v>
      </c>
      <c r="AK2084" t="str">
        <f>_xlfn.CONCAT(PlayerList[[#This Row],[First Name]]," ",PlayerList[[#This Row],[Surname]])</f>
        <v>Tom Middelburg</v>
      </c>
      <c r="AM2084" s="71">
        <f>PlayerList[[#This Row],[Code]]*1</f>
        <v>19100</v>
      </c>
      <c r="AN2084" s="71" t="str">
        <f>VLOOKUP(PlayerList[[#This Row],[NZCF ID]],$AP$2:$AQ$3850,2,FALSE)</f>
        <v>M</v>
      </c>
      <c r="AP2084" s="71">
        <v>18719</v>
      </c>
      <c r="AQ2084" s="71" t="s">
        <v>29</v>
      </c>
    </row>
    <row r="2085" spans="13:43" x14ac:dyDescent="0.3">
      <c r="M2085" s="75">
        <v>17791</v>
      </c>
      <c r="N2085" s="72" t="s">
        <v>2506</v>
      </c>
      <c r="O2085" s="72" t="s">
        <v>838</v>
      </c>
      <c r="P2085" s="73" t="s">
        <v>167</v>
      </c>
      <c r="Q2085" s="74">
        <v>2011</v>
      </c>
      <c r="R2085" s="73" t="s">
        <v>135</v>
      </c>
      <c r="S2085" s="72"/>
      <c r="T2085" s="77">
        <v>924</v>
      </c>
      <c r="U2085" s="76" t="s">
        <v>50</v>
      </c>
      <c r="V2085" s="77" t="s">
        <v>36</v>
      </c>
      <c r="W2085" s="77" t="s">
        <v>36</v>
      </c>
      <c r="X2085" s="77">
        <v>3</v>
      </c>
      <c r="Y2085" s="78" t="s">
        <v>90</v>
      </c>
      <c r="Z2085" s="72"/>
      <c r="AA2085" s="77" t="s">
        <v>37</v>
      </c>
      <c r="AB2085" s="76" t="s">
        <v>35</v>
      </c>
      <c r="AC2085" s="77" t="s">
        <v>36</v>
      </c>
      <c r="AD2085" s="77" t="s">
        <v>36</v>
      </c>
      <c r="AE2085" s="77" t="s">
        <v>37</v>
      </c>
      <c r="AF2085" s="78" t="s">
        <v>38</v>
      </c>
      <c r="AG2085" s="72"/>
      <c r="AH2085" s="77">
        <v>4315308</v>
      </c>
      <c r="AI2085" s="76" t="s">
        <v>52</v>
      </c>
      <c r="AJ2085" s="76" t="s">
        <v>36</v>
      </c>
      <c r="AK2085" t="str">
        <f>_xlfn.CONCAT(PlayerList[[#This Row],[First Name]]," ",PlayerList[[#This Row],[Surname]])</f>
        <v>Nikita Mikulich</v>
      </c>
      <c r="AM2085" s="71">
        <f>PlayerList[[#This Row],[Code]]*1</f>
        <v>17791</v>
      </c>
      <c r="AN2085" s="71" t="str">
        <f>VLOOKUP(PlayerList[[#This Row],[NZCF ID]],$AP$2:$AQ$3850,2,FALSE)</f>
        <v>M</v>
      </c>
      <c r="AP2085" s="71">
        <v>19100</v>
      </c>
      <c r="AQ2085" s="71" t="s">
        <v>29</v>
      </c>
    </row>
    <row r="2086" spans="13:43" x14ac:dyDescent="0.3">
      <c r="M2086" s="75">
        <v>17790</v>
      </c>
      <c r="N2086" s="72" t="s">
        <v>2506</v>
      </c>
      <c r="O2086" s="72" t="s">
        <v>2507</v>
      </c>
      <c r="P2086" s="73" t="s">
        <v>167</v>
      </c>
      <c r="Q2086" s="74">
        <v>1983</v>
      </c>
      <c r="R2086" s="73" t="s">
        <v>35</v>
      </c>
      <c r="S2086" s="72"/>
      <c r="T2086" s="77">
        <v>1412</v>
      </c>
      <c r="U2086" s="76" t="s">
        <v>50</v>
      </c>
      <c r="V2086" s="77" t="s">
        <v>36</v>
      </c>
      <c r="W2086" s="77" t="s">
        <v>36</v>
      </c>
      <c r="X2086" s="77">
        <v>4</v>
      </c>
      <c r="Y2086" s="78" t="s">
        <v>90</v>
      </c>
      <c r="Z2086" s="72"/>
      <c r="AA2086" s="77" t="s">
        <v>37</v>
      </c>
      <c r="AB2086" s="76" t="s">
        <v>35</v>
      </c>
      <c r="AC2086" s="77" t="s">
        <v>36</v>
      </c>
      <c r="AD2086" s="77" t="s">
        <v>36</v>
      </c>
      <c r="AE2086" s="77" t="s">
        <v>37</v>
      </c>
      <c r="AF2086" s="78" t="s">
        <v>38</v>
      </c>
      <c r="AG2086" s="72"/>
      <c r="AH2086" s="77">
        <v>4315316</v>
      </c>
      <c r="AI2086" s="76" t="s">
        <v>52</v>
      </c>
      <c r="AJ2086" s="76" t="s">
        <v>36</v>
      </c>
      <c r="AK2086" t="str">
        <f>_xlfn.CONCAT(PlayerList[[#This Row],[First Name]]," ",PlayerList[[#This Row],[Surname]])</f>
        <v>Vasily Mikulich</v>
      </c>
      <c r="AM2086" s="71">
        <f>PlayerList[[#This Row],[Code]]*1</f>
        <v>17790</v>
      </c>
      <c r="AN2086" s="71" t="str">
        <f>VLOOKUP(PlayerList[[#This Row],[NZCF ID]],$AP$2:$AQ$3850,2,FALSE)</f>
        <v>M</v>
      </c>
      <c r="AP2086" s="71">
        <v>17791</v>
      </c>
      <c r="AQ2086" s="71" t="s">
        <v>29</v>
      </c>
    </row>
    <row r="2087" spans="13:43" x14ac:dyDescent="0.3">
      <c r="M2087" s="75">
        <v>17869</v>
      </c>
      <c r="N2087" s="72" t="s">
        <v>2508</v>
      </c>
      <c r="O2087" s="72" t="s">
        <v>633</v>
      </c>
      <c r="P2087" s="73" t="s">
        <v>33</v>
      </c>
      <c r="Q2087" s="74">
        <v>2007</v>
      </c>
      <c r="R2087" s="73" t="s">
        <v>135</v>
      </c>
      <c r="S2087" s="72"/>
      <c r="T2087" s="77" t="s">
        <v>34</v>
      </c>
      <c r="U2087" s="76" t="s">
        <v>35</v>
      </c>
      <c r="V2087" s="77" t="s">
        <v>36</v>
      </c>
      <c r="W2087" s="77" t="s">
        <v>36</v>
      </c>
      <c r="X2087" s="77" t="s">
        <v>37</v>
      </c>
      <c r="Y2087" s="78" t="s">
        <v>38</v>
      </c>
      <c r="Z2087" s="72"/>
      <c r="AA2087" s="77">
        <v>836</v>
      </c>
      <c r="AB2087" s="76" t="s">
        <v>50</v>
      </c>
      <c r="AC2087" s="77" t="s">
        <v>36</v>
      </c>
      <c r="AD2087" s="77" t="s">
        <v>36</v>
      </c>
      <c r="AE2087" s="77">
        <v>5</v>
      </c>
      <c r="AF2087" s="78" t="s">
        <v>105</v>
      </c>
      <c r="AG2087" s="72"/>
      <c r="AH2087" s="77" t="s">
        <v>69</v>
      </c>
      <c r="AI2087" s="76" t="s">
        <v>52</v>
      </c>
      <c r="AJ2087" s="76" t="s">
        <v>36</v>
      </c>
      <c r="AK2087" t="str">
        <f>_xlfn.CONCAT(PlayerList[[#This Row],[First Name]]," ",PlayerList[[#This Row],[Surname]])</f>
        <v>Carlos Milford-Stevens</v>
      </c>
      <c r="AM2087" s="71">
        <f>PlayerList[[#This Row],[Code]]*1</f>
        <v>17869</v>
      </c>
      <c r="AN2087" s="71" t="str">
        <f>VLOOKUP(PlayerList[[#This Row],[NZCF ID]],$AP$2:$AQ$3850,2,FALSE)</f>
        <v>M</v>
      </c>
      <c r="AP2087" s="71">
        <v>17790</v>
      </c>
      <c r="AQ2087" s="71" t="s">
        <v>29</v>
      </c>
    </row>
    <row r="2088" spans="13:43" x14ac:dyDescent="0.3">
      <c r="M2088" s="75">
        <v>17701</v>
      </c>
      <c r="N2088" s="72" t="s">
        <v>2509</v>
      </c>
      <c r="O2088" s="72" t="s">
        <v>739</v>
      </c>
      <c r="P2088" s="73" t="s">
        <v>33</v>
      </c>
      <c r="Q2088" s="74">
        <v>2004</v>
      </c>
      <c r="R2088" s="73" t="s">
        <v>35</v>
      </c>
      <c r="S2088" s="72"/>
      <c r="T2088" s="77" t="s">
        <v>34</v>
      </c>
      <c r="U2088" s="76" t="s">
        <v>35</v>
      </c>
      <c r="V2088" s="77" t="s">
        <v>36</v>
      </c>
      <c r="W2088" s="77" t="s">
        <v>36</v>
      </c>
      <c r="X2088" s="77" t="s">
        <v>37</v>
      </c>
      <c r="Y2088" s="78" t="s">
        <v>38</v>
      </c>
      <c r="Z2088" s="72"/>
      <c r="AA2088" s="77">
        <v>952</v>
      </c>
      <c r="AB2088" s="76" t="s">
        <v>50</v>
      </c>
      <c r="AC2088" s="77" t="s">
        <v>36</v>
      </c>
      <c r="AD2088" s="77" t="s">
        <v>36</v>
      </c>
      <c r="AE2088" s="77">
        <v>6</v>
      </c>
      <c r="AF2088" s="78" t="s">
        <v>232</v>
      </c>
      <c r="AG2088" s="72"/>
      <c r="AH2088" s="77">
        <v>4314980</v>
      </c>
      <c r="AI2088" s="76" t="s">
        <v>52</v>
      </c>
      <c r="AJ2088" s="76" t="s">
        <v>36</v>
      </c>
      <c r="AK2088" t="str">
        <f>_xlfn.CONCAT(PlayerList[[#This Row],[First Name]]," ",PlayerList[[#This Row],[Surname]])</f>
        <v>David Miller</v>
      </c>
      <c r="AM2088" s="71">
        <f>PlayerList[[#This Row],[Code]]*1</f>
        <v>17701</v>
      </c>
      <c r="AN2088" s="71" t="str">
        <f>VLOOKUP(PlayerList[[#This Row],[NZCF ID]],$AP$2:$AQ$3850,2,FALSE)</f>
        <v>M</v>
      </c>
      <c r="AP2088" s="71">
        <v>17869</v>
      </c>
      <c r="AQ2088" s="71" t="s">
        <v>29</v>
      </c>
    </row>
    <row r="2089" spans="13:43" x14ac:dyDescent="0.3">
      <c r="M2089" s="75">
        <v>20938</v>
      </c>
      <c r="N2089" s="72" t="s">
        <v>2509</v>
      </c>
      <c r="O2089" s="72" t="s">
        <v>614</v>
      </c>
      <c r="P2089" s="73" t="s">
        <v>161</v>
      </c>
      <c r="Q2089" s="74">
        <v>2014</v>
      </c>
      <c r="R2089" s="73" t="s">
        <v>135</v>
      </c>
      <c r="S2089" s="72"/>
      <c r="T2089" s="77" t="s">
        <v>34</v>
      </c>
      <c r="U2089" s="76" t="s">
        <v>35</v>
      </c>
      <c r="V2089" s="77" t="s">
        <v>36</v>
      </c>
      <c r="W2089" s="77" t="s">
        <v>36</v>
      </c>
      <c r="X2089" s="77" t="s">
        <v>37</v>
      </c>
      <c r="Y2089" s="78" t="s">
        <v>38</v>
      </c>
      <c r="Z2089" s="72"/>
      <c r="AA2089" s="77">
        <v>724</v>
      </c>
      <c r="AB2089" s="76" t="s">
        <v>50</v>
      </c>
      <c r="AC2089" s="77" t="s">
        <v>36</v>
      </c>
      <c r="AD2089" s="77" t="s">
        <v>36</v>
      </c>
      <c r="AE2089" s="77">
        <v>5</v>
      </c>
      <c r="AF2089" s="78" t="s">
        <v>60</v>
      </c>
      <c r="AG2089" s="72"/>
      <c r="AH2089" s="77" t="s">
        <v>69</v>
      </c>
      <c r="AI2089" s="76" t="s">
        <v>52</v>
      </c>
      <c r="AJ2089" s="76" t="s">
        <v>36</v>
      </c>
      <c r="AK2089" t="str">
        <f>_xlfn.CONCAT(PlayerList[[#This Row],[First Name]]," ",PlayerList[[#This Row],[Surname]])</f>
        <v>Eli Miller</v>
      </c>
      <c r="AM2089" s="71">
        <f>PlayerList[[#This Row],[Code]]*1</f>
        <v>20938</v>
      </c>
      <c r="AN2089" s="71" t="str">
        <f>VLOOKUP(PlayerList[[#This Row],[NZCF ID]],$AP$2:$AQ$3850,2,FALSE)</f>
        <v>M</v>
      </c>
      <c r="AP2089" s="71">
        <v>17701</v>
      </c>
      <c r="AQ2089" s="71" t="s">
        <v>29</v>
      </c>
    </row>
    <row r="2090" spans="13:43" x14ac:dyDescent="0.3">
      <c r="M2090" s="75">
        <v>17738</v>
      </c>
      <c r="N2090" s="72" t="s">
        <v>2509</v>
      </c>
      <c r="O2090" s="72" t="s">
        <v>265</v>
      </c>
      <c r="P2090" s="73" t="s">
        <v>83</v>
      </c>
      <c r="Q2090" s="74" t="s">
        <v>37</v>
      </c>
      <c r="R2090" s="73" t="s">
        <v>35</v>
      </c>
      <c r="S2090" s="72"/>
      <c r="T2090" s="77">
        <v>1250</v>
      </c>
      <c r="U2090" s="76" t="s">
        <v>50</v>
      </c>
      <c r="V2090" s="77" t="s">
        <v>36</v>
      </c>
      <c r="W2090" s="77" t="s">
        <v>36</v>
      </c>
      <c r="X2090" s="77">
        <v>17</v>
      </c>
      <c r="Y2090" s="78" t="s">
        <v>219</v>
      </c>
      <c r="Z2090" s="72"/>
      <c r="AA2090" s="77">
        <v>1224</v>
      </c>
      <c r="AB2090" s="76" t="s">
        <v>50</v>
      </c>
      <c r="AC2090" s="77" t="s">
        <v>36</v>
      </c>
      <c r="AD2090" s="77" t="s">
        <v>36</v>
      </c>
      <c r="AE2090" s="77">
        <v>6</v>
      </c>
      <c r="AF2090" s="78" t="s">
        <v>90</v>
      </c>
      <c r="AG2090" s="72"/>
      <c r="AH2090" s="77" t="s">
        <v>69</v>
      </c>
      <c r="AI2090" s="76" t="s">
        <v>52</v>
      </c>
      <c r="AJ2090" s="76" t="s">
        <v>36</v>
      </c>
      <c r="AK2090" t="str">
        <f>_xlfn.CONCAT(PlayerList[[#This Row],[First Name]]," ",PlayerList[[#This Row],[Surname]])</f>
        <v>Jackson Miller</v>
      </c>
      <c r="AM2090" s="71">
        <f>PlayerList[[#This Row],[Code]]*1</f>
        <v>17738</v>
      </c>
      <c r="AN2090" s="71" t="str">
        <f>VLOOKUP(PlayerList[[#This Row],[NZCF ID]],$AP$2:$AQ$3850,2,FALSE)</f>
        <v>M</v>
      </c>
      <c r="AP2090" s="71">
        <v>20938</v>
      </c>
      <c r="AQ2090" s="71" t="s">
        <v>29</v>
      </c>
    </row>
    <row r="2091" spans="13:43" x14ac:dyDescent="0.3">
      <c r="M2091" s="75">
        <v>13468</v>
      </c>
      <c r="N2091" s="72" t="s">
        <v>2510</v>
      </c>
      <c r="O2091" s="72" t="s">
        <v>2511</v>
      </c>
      <c r="P2091" s="73" t="s">
        <v>167</v>
      </c>
      <c r="Q2091" s="74">
        <v>1962</v>
      </c>
      <c r="R2091" s="73" t="s">
        <v>124</v>
      </c>
      <c r="S2091" s="72"/>
      <c r="T2091" s="77">
        <v>1966</v>
      </c>
      <c r="U2091" s="76" t="s">
        <v>35</v>
      </c>
      <c r="V2091" s="77" t="s">
        <v>36</v>
      </c>
      <c r="W2091" s="77" t="s">
        <v>36</v>
      </c>
      <c r="X2091" s="77">
        <v>645</v>
      </c>
      <c r="Y2091" s="78" t="s">
        <v>169</v>
      </c>
      <c r="Z2091" s="72"/>
      <c r="AA2091" s="77">
        <v>1892</v>
      </c>
      <c r="AB2091" s="76" t="s">
        <v>35</v>
      </c>
      <c r="AC2091" s="77" t="s">
        <v>36</v>
      </c>
      <c r="AD2091" s="77" t="s">
        <v>36</v>
      </c>
      <c r="AE2091" s="77">
        <v>344</v>
      </c>
      <c r="AF2091" s="78" t="s">
        <v>530</v>
      </c>
      <c r="AG2091" s="72"/>
      <c r="AH2091" s="77">
        <v>2401312</v>
      </c>
      <c r="AI2091" s="76" t="s">
        <v>52</v>
      </c>
      <c r="AJ2091" s="76" t="s">
        <v>364</v>
      </c>
      <c r="AK2091" t="str">
        <f>_xlfn.CONCAT(PlayerList[[#This Row],[First Name]]," ",PlayerList[[#This Row],[Surname]])</f>
        <v>Helen Milligan</v>
      </c>
      <c r="AM2091" s="71">
        <f>PlayerList[[#This Row],[Code]]*1</f>
        <v>13468</v>
      </c>
      <c r="AN2091" s="71" t="str">
        <f>VLOOKUP(PlayerList[[#This Row],[NZCF ID]],$AP$2:$AQ$3850,2,FALSE)</f>
        <v>F</v>
      </c>
      <c r="AP2091" s="71">
        <v>17738</v>
      </c>
      <c r="AQ2091" s="71" t="s">
        <v>29</v>
      </c>
    </row>
    <row r="2092" spans="13:43" x14ac:dyDescent="0.3">
      <c r="M2092" s="75">
        <v>18456</v>
      </c>
      <c r="N2092" s="72" t="s">
        <v>2512</v>
      </c>
      <c r="O2092" s="72" t="s">
        <v>1058</v>
      </c>
      <c r="P2092" s="73" t="s">
        <v>190</v>
      </c>
      <c r="Q2092" s="74">
        <v>2004</v>
      </c>
      <c r="R2092" s="73" t="s">
        <v>35</v>
      </c>
      <c r="S2092" s="72"/>
      <c r="T2092" s="77">
        <v>1401</v>
      </c>
      <c r="U2092" s="76" t="s">
        <v>50</v>
      </c>
      <c r="V2092" s="77" t="s">
        <v>36</v>
      </c>
      <c r="W2092" s="77" t="s">
        <v>36</v>
      </c>
      <c r="X2092" s="77">
        <v>7</v>
      </c>
      <c r="Y2092" s="78" t="s">
        <v>51</v>
      </c>
      <c r="Z2092" s="72"/>
      <c r="AA2092" s="77">
        <v>1245</v>
      </c>
      <c r="AB2092" s="76" t="s">
        <v>50</v>
      </c>
      <c r="AC2092" s="77" t="s">
        <v>36</v>
      </c>
      <c r="AD2092" s="77" t="s">
        <v>36</v>
      </c>
      <c r="AE2092" s="77">
        <v>6</v>
      </c>
      <c r="AF2092" s="78" t="s">
        <v>51</v>
      </c>
      <c r="AG2092" s="72"/>
      <c r="AH2092" s="77">
        <v>4319532</v>
      </c>
      <c r="AI2092" s="76" t="s">
        <v>52</v>
      </c>
      <c r="AJ2092" s="76" t="s">
        <v>36</v>
      </c>
      <c r="AK2092" t="str">
        <f>_xlfn.CONCAT(PlayerList[[#This Row],[First Name]]," ",PlayerList[[#This Row],[Surname]])</f>
        <v>Max Milliken</v>
      </c>
      <c r="AM2092" s="71">
        <f>PlayerList[[#This Row],[Code]]*1</f>
        <v>18456</v>
      </c>
      <c r="AN2092" s="71" t="str">
        <f>VLOOKUP(PlayerList[[#This Row],[NZCF ID]],$AP$2:$AQ$3850,2,FALSE)</f>
        <v>M</v>
      </c>
      <c r="AP2092" s="71">
        <v>13468</v>
      </c>
      <c r="AQ2092" s="71" t="s">
        <v>45</v>
      </c>
    </row>
    <row r="2093" spans="13:43" x14ac:dyDescent="0.3">
      <c r="M2093" s="75">
        <v>18269</v>
      </c>
      <c r="N2093" s="72" t="s">
        <v>2513</v>
      </c>
      <c r="O2093" s="72" t="s">
        <v>1043</v>
      </c>
      <c r="P2093" s="73" t="s">
        <v>83</v>
      </c>
      <c r="Q2093" s="74" t="s">
        <v>37</v>
      </c>
      <c r="R2093" s="73" t="s">
        <v>35</v>
      </c>
      <c r="S2093" s="72"/>
      <c r="T2093" s="77">
        <v>811</v>
      </c>
      <c r="U2093" s="76" t="s">
        <v>50</v>
      </c>
      <c r="V2093" s="77" t="s">
        <v>36</v>
      </c>
      <c r="W2093" s="77" t="s">
        <v>36</v>
      </c>
      <c r="X2093" s="77">
        <v>9</v>
      </c>
      <c r="Y2093" s="78" t="s">
        <v>68</v>
      </c>
      <c r="Z2093" s="72"/>
      <c r="AA2093" s="77" t="s">
        <v>37</v>
      </c>
      <c r="AB2093" s="76" t="s">
        <v>35</v>
      </c>
      <c r="AC2093" s="77" t="s">
        <v>36</v>
      </c>
      <c r="AD2093" s="77" t="s">
        <v>36</v>
      </c>
      <c r="AE2093" s="77" t="s">
        <v>37</v>
      </c>
      <c r="AF2093" s="78" t="s">
        <v>38</v>
      </c>
      <c r="AG2093" s="72"/>
      <c r="AH2093" s="77" t="s">
        <v>69</v>
      </c>
      <c r="AI2093" s="76" t="s">
        <v>52</v>
      </c>
      <c r="AJ2093" s="76" t="s">
        <v>36</v>
      </c>
      <c r="AK2093" t="str">
        <f>_xlfn.CONCAT(PlayerList[[#This Row],[First Name]]," ",PlayerList[[#This Row],[Surname]])</f>
        <v>Dan Mills</v>
      </c>
      <c r="AM2093" s="71">
        <f>PlayerList[[#This Row],[Code]]*1</f>
        <v>18269</v>
      </c>
      <c r="AN2093" s="71" t="str">
        <f>VLOOKUP(PlayerList[[#This Row],[NZCF ID]],$AP$2:$AQ$3850,2,FALSE)</f>
        <v>M</v>
      </c>
      <c r="AP2093" s="71">
        <v>18456</v>
      </c>
      <c r="AQ2093" s="71" t="s">
        <v>29</v>
      </c>
    </row>
    <row r="2094" spans="13:43" x14ac:dyDescent="0.3">
      <c r="M2094" s="75">
        <v>18838</v>
      </c>
      <c r="N2094" s="72" t="s">
        <v>2514</v>
      </c>
      <c r="O2094" s="72" t="s">
        <v>691</v>
      </c>
      <c r="P2094" s="73" t="s">
        <v>33</v>
      </c>
      <c r="Q2094" s="74">
        <v>2007</v>
      </c>
      <c r="R2094" s="73" t="s">
        <v>135</v>
      </c>
      <c r="S2094" s="72"/>
      <c r="T2094" s="77" t="s">
        <v>34</v>
      </c>
      <c r="U2094" s="76" t="s">
        <v>35</v>
      </c>
      <c r="V2094" s="77" t="s">
        <v>36</v>
      </c>
      <c r="W2094" s="77" t="s">
        <v>36</v>
      </c>
      <c r="X2094" s="77" t="s">
        <v>37</v>
      </c>
      <c r="Y2094" s="78" t="s">
        <v>38</v>
      </c>
      <c r="Z2094" s="72"/>
      <c r="AA2094" s="77">
        <v>1001</v>
      </c>
      <c r="AB2094" s="76" t="s">
        <v>50</v>
      </c>
      <c r="AC2094" s="77" t="s">
        <v>36</v>
      </c>
      <c r="AD2094" s="77" t="s">
        <v>36</v>
      </c>
      <c r="AE2094" s="77">
        <v>13</v>
      </c>
      <c r="AF2094" s="78" t="s">
        <v>150</v>
      </c>
      <c r="AG2094" s="72"/>
      <c r="AH2094" s="77" t="s">
        <v>69</v>
      </c>
      <c r="AI2094" s="76" t="s">
        <v>52</v>
      </c>
      <c r="AJ2094" s="76" t="s">
        <v>36</v>
      </c>
      <c r="AK2094" t="str">
        <f>_xlfn.CONCAT(PlayerList[[#This Row],[First Name]]," ",PlayerList[[#This Row],[Surname]])</f>
        <v>Hamish Milne</v>
      </c>
      <c r="AM2094" s="71">
        <f>PlayerList[[#This Row],[Code]]*1</f>
        <v>18838</v>
      </c>
      <c r="AN2094" s="71" t="str">
        <f>VLOOKUP(PlayerList[[#This Row],[NZCF ID]],$AP$2:$AQ$3850,2,FALSE)</f>
        <v>M</v>
      </c>
      <c r="AP2094" s="71">
        <v>18269</v>
      </c>
      <c r="AQ2094" s="71" t="s">
        <v>29</v>
      </c>
    </row>
    <row r="2095" spans="13:43" x14ac:dyDescent="0.3">
      <c r="M2095" s="75">
        <v>17736</v>
      </c>
      <c r="N2095" s="72" t="s">
        <v>2514</v>
      </c>
      <c r="O2095" s="72" t="s">
        <v>2515</v>
      </c>
      <c r="P2095" s="73" t="s">
        <v>83</v>
      </c>
      <c r="Q2095" s="74" t="s">
        <v>37</v>
      </c>
      <c r="R2095" s="73" t="s">
        <v>35</v>
      </c>
      <c r="S2095" s="72"/>
      <c r="T2095" s="77">
        <v>1378</v>
      </c>
      <c r="U2095" s="76" t="s">
        <v>50</v>
      </c>
      <c r="V2095" s="77" t="s">
        <v>36</v>
      </c>
      <c r="W2095" s="77" t="s">
        <v>36</v>
      </c>
      <c r="X2095" s="77">
        <v>4</v>
      </c>
      <c r="Y2095" s="78" t="s">
        <v>105</v>
      </c>
      <c r="Z2095" s="72"/>
      <c r="AA2095" s="77" t="s">
        <v>37</v>
      </c>
      <c r="AB2095" s="76" t="s">
        <v>35</v>
      </c>
      <c r="AC2095" s="77" t="s">
        <v>36</v>
      </c>
      <c r="AD2095" s="77" t="s">
        <v>36</v>
      </c>
      <c r="AE2095" s="77" t="s">
        <v>37</v>
      </c>
      <c r="AF2095" s="78" t="s">
        <v>38</v>
      </c>
      <c r="AG2095" s="72"/>
      <c r="AH2095" s="77" t="s">
        <v>69</v>
      </c>
      <c r="AI2095" s="76" t="s">
        <v>52</v>
      </c>
      <c r="AJ2095" s="76" t="s">
        <v>36</v>
      </c>
      <c r="AK2095" t="str">
        <f>_xlfn.CONCAT(PlayerList[[#This Row],[First Name]]," ",PlayerList[[#This Row],[Surname]])</f>
        <v>Josef Milne</v>
      </c>
      <c r="AM2095" s="71">
        <f>PlayerList[[#This Row],[Code]]*1</f>
        <v>17736</v>
      </c>
      <c r="AN2095" s="71" t="str">
        <f>VLOOKUP(PlayerList[[#This Row],[NZCF ID]],$AP$2:$AQ$3850,2,FALSE)</f>
        <v>M</v>
      </c>
      <c r="AP2095" s="71">
        <v>18838</v>
      </c>
      <c r="AQ2095" s="71" t="s">
        <v>29</v>
      </c>
    </row>
    <row r="2096" spans="13:43" x14ac:dyDescent="0.3">
      <c r="M2096" s="75">
        <v>20616</v>
      </c>
      <c r="N2096" s="72" t="s">
        <v>2514</v>
      </c>
      <c r="O2096" s="72" t="s">
        <v>826</v>
      </c>
      <c r="P2096" s="73" t="s">
        <v>33</v>
      </c>
      <c r="Q2096" s="74">
        <v>2002</v>
      </c>
      <c r="R2096" s="73" t="s">
        <v>35</v>
      </c>
      <c r="S2096" s="72"/>
      <c r="T2096" s="77" t="s">
        <v>34</v>
      </c>
      <c r="U2096" s="76" t="s">
        <v>35</v>
      </c>
      <c r="V2096" s="77" t="s">
        <v>36</v>
      </c>
      <c r="W2096" s="77" t="s">
        <v>36</v>
      </c>
      <c r="X2096" s="77" t="s">
        <v>37</v>
      </c>
      <c r="Y2096" s="78" t="s">
        <v>38</v>
      </c>
      <c r="Z2096" s="72"/>
      <c r="AA2096" s="77">
        <v>1217</v>
      </c>
      <c r="AB2096" s="76" t="s">
        <v>50</v>
      </c>
      <c r="AC2096" s="77" t="s">
        <v>36</v>
      </c>
      <c r="AD2096" s="77" t="s">
        <v>36</v>
      </c>
      <c r="AE2096" s="77">
        <v>6</v>
      </c>
      <c r="AF2096" s="78" t="s">
        <v>61</v>
      </c>
      <c r="AG2096" s="72"/>
      <c r="AH2096" s="77" t="s">
        <v>69</v>
      </c>
      <c r="AI2096" s="76" t="s">
        <v>52</v>
      </c>
      <c r="AJ2096" s="76" t="s">
        <v>36</v>
      </c>
      <c r="AK2096" t="str">
        <f>_xlfn.CONCAT(PlayerList[[#This Row],[First Name]]," ",PlayerList[[#This Row],[Surname]])</f>
        <v>Oliver Milne</v>
      </c>
      <c r="AM2096" s="71">
        <f>PlayerList[[#This Row],[Code]]*1</f>
        <v>20616</v>
      </c>
      <c r="AN2096" s="71" t="str">
        <f>VLOOKUP(PlayerList[[#This Row],[NZCF ID]],$AP$2:$AQ$3850,2,FALSE)</f>
        <v>M</v>
      </c>
      <c r="AP2096" s="71">
        <v>17736</v>
      </c>
      <c r="AQ2096" s="71" t="s">
        <v>29</v>
      </c>
    </row>
    <row r="2097" spans="13:43" x14ac:dyDescent="0.3">
      <c r="M2097" s="75">
        <v>10862</v>
      </c>
      <c r="N2097" s="72" t="s">
        <v>2514</v>
      </c>
      <c r="O2097" s="72" t="s">
        <v>379</v>
      </c>
      <c r="P2097" s="73" t="s">
        <v>74</v>
      </c>
      <c r="Q2097" s="74">
        <v>1947</v>
      </c>
      <c r="R2097" s="73" t="s">
        <v>119</v>
      </c>
      <c r="S2097" s="72"/>
      <c r="T2097" s="77">
        <v>1256</v>
      </c>
      <c r="U2097" s="76" t="s">
        <v>35</v>
      </c>
      <c r="V2097" s="77">
        <v>2</v>
      </c>
      <c r="W2097" s="77">
        <v>13</v>
      </c>
      <c r="X2097" s="77">
        <v>396</v>
      </c>
      <c r="Y2097" s="78" t="s">
        <v>4167</v>
      </c>
      <c r="Z2097" s="72"/>
      <c r="AA2097" s="77">
        <v>1378</v>
      </c>
      <c r="AB2097" s="76" t="s">
        <v>35</v>
      </c>
      <c r="AC2097" s="77" t="s">
        <v>36</v>
      </c>
      <c r="AD2097" s="77" t="s">
        <v>36</v>
      </c>
      <c r="AE2097" s="77">
        <v>83</v>
      </c>
      <c r="AF2097" s="78" t="s">
        <v>75</v>
      </c>
      <c r="AG2097" s="72"/>
      <c r="AH2097" s="77">
        <v>4312066</v>
      </c>
      <c r="AI2097" s="76" t="s">
        <v>52</v>
      </c>
      <c r="AJ2097" s="76" t="s">
        <v>36</v>
      </c>
      <c r="AK2097" t="str">
        <f>_xlfn.CONCAT(PlayerList[[#This Row],[First Name]]," ",PlayerList[[#This Row],[Surname]])</f>
        <v>Virginia Milne</v>
      </c>
      <c r="AM2097" s="71">
        <f>PlayerList[[#This Row],[Code]]*1</f>
        <v>10862</v>
      </c>
      <c r="AN2097" s="71" t="str">
        <f>VLOOKUP(PlayerList[[#This Row],[NZCF ID]],$AP$2:$AQ$3850,2,FALSE)</f>
        <v>F</v>
      </c>
      <c r="AP2097" s="71">
        <v>20616</v>
      </c>
      <c r="AQ2097" s="71" t="s">
        <v>29</v>
      </c>
    </row>
    <row r="2098" spans="13:43" x14ac:dyDescent="0.3">
      <c r="M2098" s="75">
        <v>19511</v>
      </c>
      <c r="N2098" s="72" t="s">
        <v>2516</v>
      </c>
      <c r="O2098" s="72" t="s">
        <v>2517</v>
      </c>
      <c r="P2098" s="73" t="s">
        <v>83</v>
      </c>
      <c r="Q2098" s="74">
        <v>2010</v>
      </c>
      <c r="R2098" s="73" t="s">
        <v>135</v>
      </c>
      <c r="S2098" s="72"/>
      <c r="T2098" s="77">
        <v>1135</v>
      </c>
      <c r="U2098" s="76" t="s">
        <v>50</v>
      </c>
      <c r="V2098" s="77" t="s">
        <v>36</v>
      </c>
      <c r="W2098" s="77" t="s">
        <v>36</v>
      </c>
      <c r="X2098" s="77">
        <v>16</v>
      </c>
      <c r="Y2098" s="78" t="s">
        <v>169</v>
      </c>
      <c r="Z2098" s="72"/>
      <c r="AA2098" s="77" t="s">
        <v>37</v>
      </c>
      <c r="AB2098" s="76" t="s">
        <v>35</v>
      </c>
      <c r="AC2098" s="77" t="s">
        <v>36</v>
      </c>
      <c r="AD2098" s="77" t="s">
        <v>36</v>
      </c>
      <c r="AE2098" s="77" t="s">
        <v>37</v>
      </c>
      <c r="AF2098" s="78" t="s">
        <v>38</v>
      </c>
      <c r="AG2098" s="72"/>
      <c r="AH2098" s="77" t="s">
        <v>69</v>
      </c>
      <c r="AI2098" s="76" t="s">
        <v>52</v>
      </c>
      <c r="AJ2098" s="76" t="s">
        <v>36</v>
      </c>
      <c r="AK2098" t="str">
        <f>_xlfn.CONCAT(PlayerList[[#This Row],[First Name]]," ",PlayerList[[#This Row],[Surname]])</f>
        <v>Marcel Milsom</v>
      </c>
      <c r="AM2098" s="71">
        <f>PlayerList[[#This Row],[Code]]*1</f>
        <v>19511</v>
      </c>
      <c r="AN2098" s="71" t="str">
        <f>VLOOKUP(PlayerList[[#This Row],[NZCF ID]],$AP$2:$AQ$3850,2,FALSE)</f>
        <v>M</v>
      </c>
      <c r="AP2098" s="71">
        <v>10862</v>
      </c>
      <c r="AQ2098" s="71" t="s">
        <v>45</v>
      </c>
    </row>
    <row r="2099" spans="13:43" x14ac:dyDescent="0.3">
      <c r="M2099" s="75">
        <v>20447</v>
      </c>
      <c r="N2099" s="72" t="s">
        <v>2518</v>
      </c>
      <c r="O2099" s="72" t="s">
        <v>1552</v>
      </c>
      <c r="P2099" s="73" t="s">
        <v>33</v>
      </c>
      <c r="Q2099" s="74">
        <v>2011</v>
      </c>
      <c r="R2099" s="73" t="s">
        <v>135</v>
      </c>
      <c r="S2099" s="72"/>
      <c r="T2099" s="77" t="s">
        <v>34</v>
      </c>
      <c r="U2099" s="76" t="s">
        <v>35</v>
      </c>
      <c r="V2099" s="77" t="s">
        <v>36</v>
      </c>
      <c r="W2099" s="77" t="s">
        <v>36</v>
      </c>
      <c r="X2099" s="77" t="s">
        <v>37</v>
      </c>
      <c r="Y2099" s="78" t="s">
        <v>38</v>
      </c>
      <c r="Z2099" s="72"/>
      <c r="AA2099" s="77">
        <v>815</v>
      </c>
      <c r="AB2099" s="76" t="s">
        <v>50</v>
      </c>
      <c r="AC2099" s="77" t="s">
        <v>36</v>
      </c>
      <c r="AD2099" s="77" t="s">
        <v>36</v>
      </c>
      <c r="AE2099" s="77">
        <v>7</v>
      </c>
      <c r="AF2099" s="78" t="s">
        <v>150</v>
      </c>
      <c r="AG2099" s="72"/>
      <c r="AH2099" s="77" t="s">
        <v>69</v>
      </c>
      <c r="AI2099" s="76" t="s">
        <v>52</v>
      </c>
      <c r="AJ2099" s="76" t="s">
        <v>36</v>
      </c>
      <c r="AK2099" t="str">
        <f>_xlfn.CONCAT(PlayerList[[#This Row],[First Name]]," ",PlayerList[[#This Row],[Surname]])</f>
        <v>Yahya Mir</v>
      </c>
      <c r="AM2099" s="71">
        <f>PlayerList[[#This Row],[Code]]*1</f>
        <v>20447</v>
      </c>
      <c r="AN2099" s="71" t="str">
        <f>VLOOKUP(PlayerList[[#This Row],[NZCF ID]],$AP$2:$AQ$3850,2,FALSE)</f>
        <v>M</v>
      </c>
      <c r="AP2099" s="71">
        <v>19511</v>
      </c>
      <c r="AQ2099" s="71" t="s">
        <v>29</v>
      </c>
    </row>
    <row r="2100" spans="13:43" x14ac:dyDescent="0.3">
      <c r="M2100" s="75">
        <v>17536</v>
      </c>
      <c r="N2100" s="72" t="s">
        <v>1857</v>
      </c>
      <c r="O2100" s="72" t="s">
        <v>2519</v>
      </c>
      <c r="P2100" s="73" t="s">
        <v>67</v>
      </c>
      <c r="Q2100" s="74">
        <v>1976</v>
      </c>
      <c r="R2100" s="73" t="s">
        <v>35</v>
      </c>
      <c r="S2100" s="72"/>
      <c r="T2100" s="77">
        <v>1312</v>
      </c>
      <c r="U2100" s="76" t="s">
        <v>50</v>
      </c>
      <c r="V2100" s="77" t="s">
        <v>36</v>
      </c>
      <c r="W2100" s="77" t="s">
        <v>36</v>
      </c>
      <c r="X2100" s="77">
        <v>3</v>
      </c>
      <c r="Y2100" s="78" t="s">
        <v>232</v>
      </c>
      <c r="Z2100" s="72"/>
      <c r="AA2100" s="77">
        <v>1158</v>
      </c>
      <c r="AB2100" s="76" t="s">
        <v>50</v>
      </c>
      <c r="AC2100" s="77" t="s">
        <v>36</v>
      </c>
      <c r="AD2100" s="77" t="s">
        <v>36</v>
      </c>
      <c r="AE2100" s="77">
        <v>19</v>
      </c>
      <c r="AF2100" s="78" t="s">
        <v>60</v>
      </c>
      <c r="AG2100" s="72"/>
      <c r="AH2100" s="77">
        <v>4314450</v>
      </c>
      <c r="AI2100" s="76" t="s">
        <v>52</v>
      </c>
      <c r="AJ2100" s="76" t="s">
        <v>36</v>
      </c>
      <c r="AK2100" t="str">
        <f>_xlfn.CONCAT(PlayerList[[#This Row],[First Name]]," ",PlayerList[[#This Row],[Surname]])</f>
        <v>Horacio Miranda</v>
      </c>
      <c r="AM2100" s="71">
        <f>PlayerList[[#This Row],[Code]]*1</f>
        <v>17536</v>
      </c>
      <c r="AN2100" s="71" t="str">
        <f>VLOOKUP(PlayerList[[#This Row],[NZCF ID]],$AP$2:$AQ$3850,2,FALSE)</f>
        <v>M</v>
      </c>
      <c r="AP2100" s="71">
        <v>20447</v>
      </c>
      <c r="AQ2100" s="71" t="s">
        <v>29</v>
      </c>
    </row>
    <row r="2101" spans="13:43" x14ac:dyDescent="0.3">
      <c r="M2101" s="75">
        <v>15535</v>
      </c>
      <c r="N2101" s="72" t="s">
        <v>2520</v>
      </c>
      <c r="O2101" s="72" t="s">
        <v>2521</v>
      </c>
      <c r="P2101" s="73" t="s">
        <v>83</v>
      </c>
      <c r="Q2101" s="74">
        <v>1992</v>
      </c>
      <c r="R2101" s="73" t="s">
        <v>35</v>
      </c>
      <c r="S2101" s="72"/>
      <c r="T2101" s="77">
        <v>1769</v>
      </c>
      <c r="U2101" s="76" t="s">
        <v>35</v>
      </c>
      <c r="V2101" s="77" t="s">
        <v>36</v>
      </c>
      <c r="W2101" s="77" t="s">
        <v>36</v>
      </c>
      <c r="X2101" s="77">
        <v>34</v>
      </c>
      <c r="Y2101" s="78" t="s">
        <v>2522</v>
      </c>
      <c r="Z2101" s="72"/>
      <c r="AA2101" s="77">
        <v>1712</v>
      </c>
      <c r="AB2101" s="76" t="s">
        <v>35</v>
      </c>
      <c r="AC2101" s="77" t="s">
        <v>36</v>
      </c>
      <c r="AD2101" s="77" t="s">
        <v>36</v>
      </c>
      <c r="AE2101" s="77">
        <v>30</v>
      </c>
      <c r="AF2101" s="78" t="s">
        <v>84</v>
      </c>
      <c r="AG2101" s="72"/>
      <c r="AH2101" s="77">
        <v>4332393</v>
      </c>
      <c r="AI2101" s="76" t="s">
        <v>52</v>
      </c>
      <c r="AJ2101" s="76" t="s">
        <v>36</v>
      </c>
      <c r="AK2101" t="str">
        <f>_xlfn.CONCAT(PlayerList[[#This Row],[First Name]]," ",PlayerList[[#This Row],[Surname]])</f>
        <v>Rama Rao Miriyala</v>
      </c>
      <c r="AM2101" s="71">
        <f>PlayerList[[#This Row],[Code]]*1</f>
        <v>15535</v>
      </c>
      <c r="AN2101" s="71" t="str">
        <f>VLOOKUP(PlayerList[[#This Row],[NZCF ID]],$AP$2:$AQ$3850,2,FALSE)</f>
        <v>M</v>
      </c>
      <c r="AP2101" s="71">
        <v>17536</v>
      </c>
      <c r="AQ2101" s="71" t="s">
        <v>29</v>
      </c>
    </row>
    <row r="2102" spans="13:43" x14ac:dyDescent="0.3">
      <c r="M2102" s="75">
        <v>19908</v>
      </c>
      <c r="N2102" s="72" t="s">
        <v>2520</v>
      </c>
      <c r="O2102" s="72" t="s">
        <v>2523</v>
      </c>
      <c r="P2102" s="73" t="s">
        <v>83</v>
      </c>
      <c r="Q2102" s="74">
        <v>2014</v>
      </c>
      <c r="R2102" s="73" t="s">
        <v>135</v>
      </c>
      <c r="S2102" s="72"/>
      <c r="T2102" s="77">
        <v>1262</v>
      </c>
      <c r="U2102" s="76" t="s">
        <v>35</v>
      </c>
      <c r="V2102" s="77">
        <v>2</v>
      </c>
      <c r="W2102" s="77">
        <v>17</v>
      </c>
      <c r="X2102" s="77">
        <v>127</v>
      </c>
      <c r="Y2102" s="78" t="s">
        <v>4167</v>
      </c>
      <c r="Z2102" s="72"/>
      <c r="AA2102" s="77">
        <v>1311</v>
      </c>
      <c r="AB2102" s="76" t="s">
        <v>35</v>
      </c>
      <c r="AC2102" s="77">
        <v>2</v>
      </c>
      <c r="AD2102" s="77">
        <v>12</v>
      </c>
      <c r="AE2102" s="77">
        <v>64</v>
      </c>
      <c r="AF2102" s="78" t="s">
        <v>4167</v>
      </c>
      <c r="AG2102" s="72"/>
      <c r="AH2102" s="77">
        <v>4325532</v>
      </c>
      <c r="AI2102" s="76" t="s">
        <v>52</v>
      </c>
      <c r="AJ2102" s="76" t="s">
        <v>36</v>
      </c>
      <c r="AK2102" t="str">
        <f>_xlfn.CONCAT(PlayerList[[#This Row],[First Name]]," ",PlayerList[[#This Row],[Surname]])</f>
        <v>Sreenikesh Miriyala</v>
      </c>
      <c r="AM2102" s="71">
        <f>PlayerList[[#This Row],[Code]]*1</f>
        <v>19908</v>
      </c>
      <c r="AN2102" s="71" t="str">
        <f>VLOOKUP(PlayerList[[#This Row],[NZCF ID]],$AP$2:$AQ$3850,2,FALSE)</f>
        <v>M</v>
      </c>
      <c r="AP2102" s="71">
        <v>15535</v>
      </c>
      <c r="AQ2102" s="71" t="s">
        <v>29</v>
      </c>
    </row>
    <row r="2103" spans="13:43" x14ac:dyDescent="0.3">
      <c r="M2103" s="75">
        <v>17399</v>
      </c>
      <c r="N2103" s="72" t="s">
        <v>2524</v>
      </c>
      <c r="O2103" s="72" t="s">
        <v>689</v>
      </c>
      <c r="P2103" s="73" t="s">
        <v>74</v>
      </c>
      <c r="Q2103" s="74">
        <v>2007</v>
      </c>
      <c r="R2103" s="73" t="s">
        <v>135</v>
      </c>
      <c r="S2103" s="72"/>
      <c r="T2103" s="77">
        <v>1694</v>
      </c>
      <c r="U2103" s="76" t="s">
        <v>35</v>
      </c>
      <c r="V2103" s="77" t="s">
        <v>36</v>
      </c>
      <c r="W2103" s="77" t="s">
        <v>36</v>
      </c>
      <c r="X2103" s="77">
        <v>132</v>
      </c>
      <c r="Y2103" s="78" t="s">
        <v>75</v>
      </c>
      <c r="Z2103" s="72"/>
      <c r="AA2103" s="77">
        <v>1466</v>
      </c>
      <c r="AB2103" s="76" t="s">
        <v>35</v>
      </c>
      <c r="AC2103" s="77" t="s">
        <v>36</v>
      </c>
      <c r="AD2103" s="77" t="s">
        <v>36</v>
      </c>
      <c r="AE2103" s="77">
        <v>44</v>
      </c>
      <c r="AF2103" s="78" t="s">
        <v>96</v>
      </c>
      <c r="AG2103" s="72"/>
      <c r="AH2103" s="77">
        <v>4313410</v>
      </c>
      <c r="AI2103" s="76" t="s">
        <v>52</v>
      </c>
      <c r="AJ2103" s="76" t="s">
        <v>36</v>
      </c>
      <c r="AK2103" t="str">
        <f>_xlfn.CONCAT(PlayerList[[#This Row],[First Name]]," ",PlayerList[[#This Row],[Surname]])</f>
        <v>Eric Mironov</v>
      </c>
      <c r="AM2103" s="71">
        <f>PlayerList[[#This Row],[Code]]*1</f>
        <v>17399</v>
      </c>
      <c r="AN2103" s="71" t="str">
        <f>VLOOKUP(PlayerList[[#This Row],[NZCF ID]],$AP$2:$AQ$3850,2,FALSE)</f>
        <v>M</v>
      </c>
      <c r="AP2103" s="71">
        <v>19908</v>
      </c>
      <c r="AQ2103" s="71" t="s">
        <v>29</v>
      </c>
    </row>
    <row r="2104" spans="13:43" x14ac:dyDescent="0.3">
      <c r="M2104" s="75">
        <v>19349</v>
      </c>
      <c r="N2104" s="72" t="s">
        <v>2525</v>
      </c>
      <c r="O2104" s="72" t="s">
        <v>2526</v>
      </c>
      <c r="P2104" s="73" t="s">
        <v>161</v>
      </c>
      <c r="Q2104" s="74">
        <v>2006</v>
      </c>
      <c r="R2104" s="73" t="s">
        <v>135</v>
      </c>
      <c r="S2104" s="72"/>
      <c r="T2104" s="77">
        <v>1747</v>
      </c>
      <c r="U2104" s="76" t="s">
        <v>35</v>
      </c>
      <c r="V2104" s="77" t="s">
        <v>36</v>
      </c>
      <c r="W2104" s="77" t="s">
        <v>36</v>
      </c>
      <c r="X2104" s="77">
        <v>34</v>
      </c>
      <c r="Y2104" s="78" t="s">
        <v>75</v>
      </c>
      <c r="Z2104" s="72"/>
      <c r="AA2104" s="77">
        <v>1664</v>
      </c>
      <c r="AB2104" s="76" t="s">
        <v>50</v>
      </c>
      <c r="AC2104" s="77" t="s">
        <v>36</v>
      </c>
      <c r="AD2104" s="77" t="s">
        <v>36</v>
      </c>
      <c r="AE2104" s="77">
        <v>16</v>
      </c>
      <c r="AF2104" s="78" t="s">
        <v>169</v>
      </c>
      <c r="AG2104" s="72"/>
      <c r="AH2104" s="77">
        <v>34649840</v>
      </c>
      <c r="AI2104" s="76" t="s">
        <v>2527</v>
      </c>
      <c r="AJ2104" s="76" t="s">
        <v>36</v>
      </c>
      <c r="AK2104" t="str">
        <f>_xlfn.CONCAT(PlayerList[[#This Row],[First Name]]," ",PlayerList[[#This Row],[Surname]])</f>
        <v>Andreas Mischke</v>
      </c>
      <c r="AM2104" s="71">
        <f>PlayerList[[#This Row],[Code]]*1</f>
        <v>19349</v>
      </c>
      <c r="AN2104" s="71" t="str">
        <f>VLOOKUP(PlayerList[[#This Row],[NZCF ID]],$AP$2:$AQ$3850,2,FALSE)</f>
        <v>M</v>
      </c>
      <c r="AP2104" s="71">
        <v>17399</v>
      </c>
      <c r="AQ2104" s="71" t="s">
        <v>29</v>
      </c>
    </row>
    <row r="2105" spans="13:43" x14ac:dyDescent="0.3">
      <c r="M2105" s="75">
        <v>19685</v>
      </c>
      <c r="N2105" s="72" t="s">
        <v>2528</v>
      </c>
      <c r="O2105" s="72" t="s">
        <v>95</v>
      </c>
      <c r="P2105" s="73" t="s">
        <v>252</v>
      </c>
      <c r="Q2105" s="74">
        <v>1968</v>
      </c>
      <c r="R2105" s="73" t="s">
        <v>124</v>
      </c>
      <c r="S2105" s="72"/>
      <c r="T2105" s="77">
        <v>1101</v>
      </c>
      <c r="U2105" s="76" t="s">
        <v>50</v>
      </c>
      <c r="V2105" s="77" t="s">
        <v>36</v>
      </c>
      <c r="W2105" s="77" t="s">
        <v>36</v>
      </c>
      <c r="X2105" s="77">
        <v>6</v>
      </c>
      <c r="Y2105" s="78" t="s">
        <v>281</v>
      </c>
      <c r="Z2105" s="72"/>
      <c r="AA2105" s="77" t="s">
        <v>37</v>
      </c>
      <c r="AB2105" s="76" t="s">
        <v>35</v>
      </c>
      <c r="AC2105" s="77" t="s">
        <v>36</v>
      </c>
      <c r="AD2105" s="77" t="s">
        <v>36</v>
      </c>
      <c r="AE2105" s="77" t="s">
        <v>37</v>
      </c>
      <c r="AF2105" s="78" t="s">
        <v>38</v>
      </c>
      <c r="AG2105" s="72"/>
      <c r="AH2105" s="77" t="s">
        <v>69</v>
      </c>
      <c r="AI2105" s="76" t="s">
        <v>52</v>
      </c>
      <c r="AJ2105" s="76" t="s">
        <v>36</v>
      </c>
      <c r="AK2105" t="str">
        <f>_xlfn.CONCAT(PlayerList[[#This Row],[First Name]]," ",PlayerList[[#This Row],[Surname]])</f>
        <v>Henry Mitchel</v>
      </c>
      <c r="AM2105" s="71">
        <f>PlayerList[[#This Row],[Code]]*1</f>
        <v>19685</v>
      </c>
      <c r="AN2105" s="71" t="str">
        <f>VLOOKUP(PlayerList[[#This Row],[NZCF ID]],$AP$2:$AQ$3850,2,FALSE)</f>
        <v>M</v>
      </c>
      <c r="AP2105" s="71">
        <v>19349</v>
      </c>
      <c r="AQ2105" s="71" t="s">
        <v>29</v>
      </c>
    </row>
    <row r="2106" spans="13:43" x14ac:dyDescent="0.3">
      <c r="M2106" s="75">
        <v>19013</v>
      </c>
      <c r="N2106" s="72" t="s">
        <v>360</v>
      </c>
      <c r="O2106" s="72" t="s">
        <v>863</v>
      </c>
      <c r="P2106" s="73" t="s">
        <v>115</v>
      </c>
      <c r="Q2106" s="74">
        <v>2007</v>
      </c>
      <c r="R2106" s="73" t="s">
        <v>135</v>
      </c>
      <c r="S2106" s="72"/>
      <c r="T2106" s="77">
        <v>1618</v>
      </c>
      <c r="U2106" s="76" t="s">
        <v>35</v>
      </c>
      <c r="V2106" s="77" t="s">
        <v>36</v>
      </c>
      <c r="W2106" s="77" t="s">
        <v>36</v>
      </c>
      <c r="X2106" s="77">
        <v>28</v>
      </c>
      <c r="Y2106" s="78" t="s">
        <v>61</v>
      </c>
      <c r="Z2106" s="72"/>
      <c r="AA2106" s="77">
        <v>1595</v>
      </c>
      <c r="AB2106" s="76" t="s">
        <v>35</v>
      </c>
      <c r="AC2106" s="77" t="s">
        <v>36</v>
      </c>
      <c r="AD2106" s="77" t="s">
        <v>36</v>
      </c>
      <c r="AE2106" s="77">
        <v>24</v>
      </c>
      <c r="AF2106" s="78" t="s">
        <v>39</v>
      </c>
      <c r="AG2106" s="72"/>
      <c r="AH2106" s="77">
        <v>4325370</v>
      </c>
      <c r="AI2106" s="76" t="s">
        <v>52</v>
      </c>
      <c r="AJ2106" s="76" t="s">
        <v>36</v>
      </c>
      <c r="AK2106" t="str">
        <f>_xlfn.CONCAT(PlayerList[[#This Row],[First Name]]," ",PlayerList[[#This Row],[Surname]])</f>
        <v>Samuel Mitchell</v>
      </c>
      <c r="AM2106" s="71">
        <f>PlayerList[[#This Row],[Code]]*1</f>
        <v>19013</v>
      </c>
      <c r="AN2106" s="71" t="str">
        <f>VLOOKUP(PlayerList[[#This Row],[NZCF ID]],$AP$2:$AQ$3850,2,FALSE)</f>
        <v>M</v>
      </c>
      <c r="AP2106" s="71">
        <v>19685</v>
      </c>
      <c r="AQ2106" s="71" t="s">
        <v>29</v>
      </c>
    </row>
    <row r="2107" spans="13:43" x14ac:dyDescent="0.3">
      <c r="M2107" s="75">
        <v>20595</v>
      </c>
      <c r="N2107" s="72" t="s">
        <v>2529</v>
      </c>
      <c r="O2107" s="72" t="s">
        <v>2530</v>
      </c>
      <c r="P2107" s="73" t="s">
        <v>33</v>
      </c>
      <c r="Q2107" s="74">
        <v>2012</v>
      </c>
      <c r="R2107" s="73" t="s">
        <v>135</v>
      </c>
      <c r="S2107" s="72"/>
      <c r="T2107" s="77" t="s">
        <v>34</v>
      </c>
      <c r="U2107" s="76" t="s">
        <v>35</v>
      </c>
      <c r="V2107" s="77" t="s">
        <v>36</v>
      </c>
      <c r="W2107" s="77" t="s">
        <v>36</v>
      </c>
      <c r="X2107" s="77" t="s">
        <v>37</v>
      </c>
      <c r="Y2107" s="78" t="s">
        <v>38</v>
      </c>
      <c r="Z2107" s="72"/>
      <c r="AA2107" s="77">
        <v>574</v>
      </c>
      <c r="AB2107" s="76" t="s">
        <v>50</v>
      </c>
      <c r="AC2107" s="77" t="s">
        <v>36</v>
      </c>
      <c r="AD2107" s="77" t="s">
        <v>36</v>
      </c>
      <c r="AE2107" s="77">
        <v>3</v>
      </c>
      <c r="AF2107" s="78" t="s">
        <v>61</v>
      </c>
      <c r="AG2107" s="72"/>
      <c r="AH2107" s="77">
        <v>4329767</v>
      </c>
      <c r="AI2107" s="76" t="s">
        <v>52</v>
      </c>
      <c r="AJ2107" s="76" t="s">
        <v>36</v>
      </c>
      <c r="AK2107" t="str">
        <f>_xlfn.CONCAT(PlayerList[[#This Row],[First Name]]," ",PlayerList[[#This Row],[Surname]])</f>
        <v>Vansh Mittal</v>
      </c>
      <c r="AM2107" s="71">
        <f>PlayerList[[#This Row],[Code]]*1</f>
        <v>20595</v>
      </c>
      <c r="AN2107" s="71" t="str">
        <f>VLOOKUP(PlayerList[[#This Row],[NZCF ID]],$AP$2:$AQ$3850,2,FALSE)</f>
        <v>F</v>
      </c>
      <c r="AP2107" s="71">
        <v>19013</v>
      </c>
      <c r="AQ2107" s="71" t="s">
        <v>29</v>
      </c>
    </row>
    <row r="2108" spans="13:43" x14ac:dyDescent="0.3">
      <c r="M2108" s="75">
        <v>20437</v>
      </c>
      <c r="N2108" s="72" t="s">
        <v>2531</v>
      </c>
      <c r="O2108" s="72" t="s">
        <v>674</v>
      </c>
      <c r="P2108" s="73" t="s">
        <v>33</v>
      </c>
      <c r="Q2108" s="74">
        <v>2011</v>
      </c>
      <c r="R2108" s="73" t="s">
        <v>135</v>
      </c>
      <c r="S2108" s="72"/>
      <c r="T2108" s="77" t="s">
        <v>34</v>
      </c>
      <c r="U2108" s="76" t="s">
        <v>35</v>
      </c>
      <c r="V2108" s="77" t="s">
        <v>36</v>
      </c>
      <c r="W2108" s="77" t="s">
        <v>36</v>
      </c>
      <c r="X2108" s="77" t="s">
        <v>37</v>
      </c>
      <c r="Y2108" s="78" t="s">
        <v>38</v>
      </c>
      <c r="Z2108" s="72"/>
      <c r="AA2108" s="77">
        <v>811</v>
      </c>
      <c r="AB2108" s="76" t="s">
        <v>50</v>
      </c>
      <c r="AC2108" s="77" t="s">
        <v>36</v>
      </c>
      <c r="AD2108" s="77" t="s">
        <v>36</v>
      </c>
      <c r="AE2108" s="77">
        <v>7</v>
      </c>
      <c r="AF2108" s="78" t="s">
        <v>150</v>
      </c>
      <c r="AG2108" s="72"/>
      <c r="AH2108" s="77" t="s">
        <v>69</v>
      </c>
      <c r="AI2108" s="76" t="s">
        <v>52</v>
      </c>
      <c r="AJ2108" s="76" t="s">
        <v>36</v>
      </c>
      <c r="AK2108" t="str">
        <f>_xlfn.CONCAT(PlayerList[[#This Row],[First Name]]," ",PlayerList[[#This Row],[Surname]])</f>
        <v>Jayden Mo</v>
      </c>
      <c r="AM2108" s="71">
        <f>PlayerList[[#This Row],[Code]]*1</f>
        <v>20437</v>
      </c>
      <c r="AN2108" s="71" t="str">
        <f>VLOOKUP(PlayerList[[#This Row],[NZCF ID]],$AP$2:$AQ$3850,2,FALSE)</f>
        <v>M</v>
      </c>
      <c r="AP2108" s="71">
        <v>20595</v>
      </c>
      <c r="AQ2108" s="71" t="s">
        <v>45</v>
      </c>
    </row>
    <row r="2109" spans="13:43" x14ac:dyDescent="0.3">
      <c r="M2109" s="75">
        <v>20642</v>
      </c>
      <c r="N2109" s="72" t="s">
        <v>2531</v>
      </c>
      <c r="O2109" s="72" t="s">
        <v>1058</v>
      </c>
      <c r="P2109" s="73" t="s">
        <v>167</v>
      </c>
      <c r="Q2109" s="74">
        <v>2010</v>
      </c>
      <c r="R2109" s="73" t="s">
        <v>135</v>
      </c>
      <c r="S2109" s="72"/>
      <c r="T2109" s="77" t="s">
        <v>34</v>
      </c>
      <c r="U2109" s="76" t="s">
        <v>35</v>
      </c>
      <c r="V2109" s="77" t="s">
        <v>36</v>
      </c>
      <c r="W2109" s="77" t="s">
        <v>36</v>
      </c>
      <c r="X2109" s="77" t="s">
        <v>37</v>
      </c>
      <c r="Y2109" s="78" t="s">
        <v>38</v>
      </c>
      <c r="Z2109" s="72"/>
      <c r="AA2109" s="77">
        <v>889</v>
      </c>
      <c r="AB2109" s="76" t="s">
        <v>50</v>
      </c>
      <c r="AC2109" s="77">
        <v>1</v>
      </c>
      <c r="AD2109" s="77">
        <v>9</v>
      </c>
      <c r="AE2109" s="77">
        <v>15</v>
      </c>
      <c r="AF2109" s="78" t="s">
        <v>4167</v>
      </c>
      <c r="AG2109" s="72"/>
      <c r="AH2109" s="77" t="s">
        <v>69</v>
      </c>
      <c r="AI2109" s="76" t="s">
        <v>52</v>
      </c>
      <c r="AJ2109" s="76" t="s">
        <v>36</v>
      </c>
      <c r="AK2109" t="str">
        <f>_xlfn.CONCAT(PlayerList[[#This Row],[First Name]]," ",PlayerList[[#This Row],[Surname]])</f>
        <v>Max Mo</v>
      </c>
      <c r="AM2109" s="71">
        <f>PlayerList[[#This Row],[Code]]*1</f>
        <v>20642</v>
      </c>
      <c r="AN2109" s="71" t="str">
        <f>VLOOKUP(PlayerList[[#This Row],[NZCF ID]],$AP$2:$AQ$3850,2,FALSE)</f>
        <v>M</v>
      </c>
      <c r="AP2109" s="71">
        <v>20437</v>
      </c>
      <c r="AQ2109" s="71" t="s">
        <v>29</v>
      </c>
    </row>
    <row r="2110" spans="13:43" x14ac:dyDescent="0.3">
      <c r="M2110" s="75">
        <v>19163</v>
      </c>
      <c r="N2110" s="72" t="s">
        <v>2532</v>
      </c>
      <c r="O2110" s="72" t="s">
        <v>139</v>
      </c>
      <c r="P2110" s="73" t="s">
        <v>33</v>
      </c>
      <c r="Q2110" s="74">
        <v>1990</v>
      </c>
      <c r="R2110" s="73" t="s">
        <v>35</v>
      </c>
      <c r="S2110" s="72"/>
      <c r="T2110" s="77" t="s">
        <v>34</v>
      </c>
      <c r="U2110" s="76" t="s">
        <v>35</v>
      </c>
      <c r="V2110" s="77" t="s">
        <v>36</v>
      </c>
      <c r="W2110" s="77" t="s">
        <v>36</v>
      </c>
      <c r="X2110" s="77" t="s">
        <v>37</v>
      </c>
      <c r="Y2110" s="78" t="s">
        <v>38</v>
      </c>
      <c r="Z2110" s="72"/>
      <c r="AA2110" s="77">
        <v>1677</v>
      </c>
      <c r="AB2110" s="76" t="s">
        <v>50</v>
      </c>
      <c r="AC2110" s="77" t="s">
        <v>36</v>
      </c>
      <c r="AD2110" s="77" t="s">
        <v>36</v>
      </c>
      <c r="AE2110" s="77">
        <v>6</v>
      </c>
      <c r="AF2110" s="78" t="s">
        <v>154</v>
      </c>
      <c r="AG2110" s="72"/>
      <c r="AH2110" s="77" t="s">
        <v>69</v>
      </c>
      <c r="AI2110" s="76" t="s">
        <v>52</v>
      </c>
      <c r="AJ2110" s="76" t="s">
        <v>36</v>
      </c>
      <c r="AK2110" t="str">
        <f>_xlfn.CONCAT(PlayerList[[#This Row],[First Name]]," ",PlayerList[[#This Row],[Surname]])</f>
        <v>James Mobbs</v>
      </c>
      <c r="AM2110" s="71">
        <f>PlayerList[[#This Row],[Code]]*1</f>
        <v>19163</v>
      </c>
      <c r="AN2110" s="71" t="str">
        <f>VLOOKUP(PlayerList[[#This Row],[NZCF ID]],$AP$2:$AQ$3850,2,FALSE)</f>
        <v>M</v>
      </c>
      <c r="AP2110" s="71">
        <v>20642</v>
      </c>
      <c r="AQ2110" s="71" t="s">
        <v>29</v>
      </c>
    </row>
    <row r="2111" spans="13:43" x14ac:dyDescent="0.3">
      <c r="M2111" s="75">
        <v>17995</v>
      </c>
      <c r="N2111" s="72" t="s">
        <v>2533</v>
      </c>
      <c r="O2111" s="72" t="s">
        <v>2534</v>
      </c>
      <c r="P2111" s="73" t="s">
        <v>335</v>
      </c>
      <c r="Q2111" s="74" t="s">
        <v>37</v>
      </c>
      <c r="R2111" s="73" t="s">
        <v>35</v>
      </c>
      <c r="S2111" s="72"/>
      <c r="T2111" s="77">
        <v>638</v>
      </c>
      <c r="U2111" s="76" t="s">
        <v>50</v>
      </c>
      <c r="V2111" s="77" t="s">
        <v>36</v>
      </c>
      <c r="W2111" s="77" t="s">
        <v>36</v>
      </c>
      <c r="X2111" s="77">
        <v>5</v>
      </c>
      <c r="Y2111" s="78" t="s">
        <v>105</v>
      </c>
      <c r="Z2111" s="72"/>
      <c r="AA2111" s="77" t="s">
        <v>37</v>
      </c>
      <c r="AB2111" s="76" t="s">
        <v>35</v>
      </c>
      <c r="AC2111" s="77" t="s">
        <v>36</v>
      </c>
      <c r="AD2111" s="77" t="s">
        <v>36</v>
      </c>
      <c r="AE2111" s="77" t="s">
        <v>37</v>
      </c>
      <c r="AF2111" s="78" t="s">
        <v>38</v>
      </c>
      <c r="AG2111" s="72"/>
      <c r="AH2111" s="77" t="s">
        <v>69</v>
      </c>
      <c r="AI2111" s="76" t="s">
        <v>52</v>
      </c>
      <c r="AJ2111" s="76" t="s">
        <v>36</v>
      </c>
      <c r="AK2111" t="str">
        <f>_xlfn.CONCAT(PlayerList[[#This Row],[First Name]]," ",PlayerList[[#This Row],[Surname]])</f>
        <v>Krish Modi</v>
      </c>
      <c r="AM2111" s="71">
        <f>PlayerList[[#This Row],[Code]]*1</f>
        <v>17995</v>
      </c>
      <c r="AN2111" s="71" t="str">
        <f>VLOOKUP(PlayerList[[#This Row],[NZCF ID]],$AP$2:$AQ$3850,2,FALSE)</f>
        <v>M</v>
      </c>
      <c r="AP2111" s="71">
        <v>19163</v>
      </c>
      <c r="AQ2111" s="71" t="s">
        <v>29</v>
      </c>
    </row>
    <row r="2112" spans="13:43" x14ac:dyDescent="0.3">
      <c r="M2112" s="75">
        <v>16478</v>
      </c>
      <c r="N2112" s="72" t="s">
        <v>2535</v>
      </c>
      <c r="O2112" s="72" t="s">
        <v>863</v>
      </c>
      <c r="P2112" s="73" t="s">
        <v>167</v>
      </c>
      <c r="Q2112" s="74">
        <v>2007</v>
      </c>
      <c r="R2112" s="73" t="s">
        <v>135</v>
      </c>
      <c r="S2112" s="72"/>
      <c r="T2112" s="77">
        <v>1594</v>
      </c>
      <c r="U2112" s="76" t="s">
        <v>35</v>
      </c>
      <c r="V2112" s="77" t="s">
        <v>36</v>
      </c>
      <c r="W2112" s="77" t="s">
        <v>36</v>
      </c>
      <c r="X2112" s="77">
        <v>32</v>
      </c>
      <c r="Y2112" s="78" t="s">
        <v>281</v>
      </c>
      <c r="Z2112" s="72"/>
      <c r="AA2112" s="77">
        <v>1314</v>
      </c>
      <c r="AB2112" s="76" t="s">
        <v>35</v>
      </c>
      <c r="AC2112" s="77" t="s">
        <v>36</v>
      </c>
      <c r="AD2112" s="77" t="s">
        <v>36</v>
      </c>
      <c r="AE2112" s="77">
        <v>96</v>
      </c>
      <c r="AF2112" s="78" t="s">
        <v>150</v>
      </c>
      <c r="AG2112" s="72"/>
      <c r="AH2112" s="77">
        <v>4316738</v>
      </c>
      <c r="AI2112" s="76" t="s">
        <v>52</v>
      </c>
      <c r="AJ2112" s="76" t="s">
        <v>36</v>
      </c>
      <c r="AK2112" t="str">
        <f>_xlfn.CONCAT(PlayerList[[#This Row],[First Name]]," ",PlayerList[[#This Row],[Surname]])</f>
        <v>Samuel Moffitt</v>
      </c>
      <c r="AM2112" s="71">
        <f>PlayerList[[#This Row],[Code]]*1</f>
        <v>16478</v>
      </c>
      <c r="AN2112" s="71" t="str">
        <f>VLOOKUP(PlayerList[[#This Row],[NZCF ID]],$AP$2:$AQ$3850,2,FALSE)</f>
        <v>M</v>
      </c>
      <c r="AP2112" s="71">
        <v>17995</v>
      </c>
      <c r="AQ2112" s="71" t="s">
        <v>29</v>
      </c>
    </row>
    <row r="2113" spans="13:43" x14ac:dyDescent="0.3">
      <c r="M2113" s="75">
        <v>19079</v>
      </c>
      <c r="N2113" s="72" t="s">
        <v>2536</v>
      </c>
      <c r="O2113" s="72" t="s">
        <v>139</v>
      </c>
      <c r="P2113" s="73" t="s">
        <v>33</v>
      </c>
      <c r="Q2113" s="74">
        <v>2007</v>
      </c>
      <c r="R2113" s="73" t="s">
        <v>135</v>
      </c>
      <c r="S2113" s="72"/>
      <c r="T2113" s="77" t="s">
        <v>34</v>
      </c>
      <c r="U2113" s="76" t="s">
        <v>35</v>
      </c>
      <c r="V2113" s="77" t="s">
        <v>36</v>
      </c>
      <c r="W2113" s="77" t="s">
        <v>36</v>
      </c>
      <c r="X2113" s="77" t="s">
        <v>37</v>
      </c>
      <c r="Y2113" s="78" t="s">
        <v>38</v>
      </c>
      <c r="Z2113" s="72"/>
      <c r="AA2113" s="77">
        <v>1153</v>
      </c>
      <c r="AB2113" s="76" t="s">
        <v>50</v>
      </c>
      <c r="AC2113" s="77" t="s">
        <v>36</v>
      </c>
      <c r="AD2113" s="77" t="s">
        <v>36</v>
      </c>
      <c r="AE2113" s="77">
        <v>7</v>
      </c>
      <c r="AF2113" s="78" t="s">
        <v>154</v>
      </c>
      <c r="AG2113" s="72"/>
      <c r="AH2113" s="77" t="s">
        <v>69</v>
      </c>
      <c r="AI2113" s="76" t="s">
        <v>52</v>
      </c>
      <c r="AJ2113" s="76" t="s">
        <v>36</v>
      </c>
      <c r="AK2113" t="str">
        <f>_xlfn.CONCAT(PlayerList[[#This Row],[First Name]]," ",PlayerList[[#This Row],[Surname]])</f>
        <v>James Moh</v>
      </c>
      <c r="AM2113" s="71">
        <f>PlayerList[[#This Row],[Code]]*1</f>
        <v>19079</v>
      </c>
      <c r="AN2113" s="71" t="str">
        <f>VLOOKUP(PlayerList[[#This Row],[NZCF ID]],$AP$2:$AQ$3850,2,FALSE)</f>
        <v>M</v>
      </c>
      <c r="AP2113" s="71">
        <v>16478</v>
      </c>
      <c r="AQ2113" s="71" t="s">
        <v>29</v>
      </c>
    </row>
    <row r="2114" spans="13:43" x14ac:dyDescent="0.3">
      <c r="M2114" s="75">
        <v>20143</v>
      </c>
      <c r="N2114" s="72" t="s">
        <v>2537</v>
      </c>
      <c r="O2114" s="72" t="s">
        <v>214</v>
      </c>
      <c r="P2114" s="73" t="s">
        <v>178</v>
      </c>
      <c r="Q2114" s="74">
        <v>1993</v>
      </c>
      <c r="R2114" s="73" t="s">
        <v>35</v>
      </c>
      <c r="S2114" s="72"/>
      <c r="T2114" s="77">
        <v>1932</v>
      </c>
      <c r="U2114" s="76" t="s">
        <v>35</v>
      </c>
      <c r="V2114" s="77" t="s">
        <v>36</v>
      </c>
      <c r="W2114" s="77" t="s">
        <v>36</v>
      </c>
      <c r="X2114" s="77">
        <v>20</v>
      </c>
      <c r="Y2114" s="78" t="s">
        <v>61</v>
      </c>
      <c r="Z2114" s="72"/>
      <c r="AA2114" s="77">
        <v>1762</v>
      </c>
      <c r="AB2114" s="76" t="s">
        <v>50</v>
      </c>
      <c r="AC2114" s="77" t="s">
        <v>36</v>
      </c>
      <c r="AD2114" s="77" t="s">
        <v>36</v>
      </c>
      <c r="AE2114" s="77">
        <v>9</v>
      </c>
      <c r="AF2114" s="78" t="s">
        <v>39</v>
      </c>
      <c r="AG2114" s="72"/>
      <c r="AH2114" s="77">
        <v>12528617</v>
      </c>
      <c r="AI2114" s="76" t="s">
        <v>236</v>
      </c>
      <c r="AJ2114" s="76" t="s">
        <v>36</v>
      </c>
      <c r="AK2114" t="str">
        <f>_xlfn.CONCAT(PlayerList[[#This Row],[First Name]]," ",PlayerList[[#This Row],[Surname]])</f>
        <v>Arvin Mohammadi</v>
      </c>
      <c r="AM2114" s="71">
        <f>PlayerList[[#This Row],[Code]]*1</f>
        <v>20143</v>
      </c>
      <c r="AN2114" s="71" t="str">
        <f>VLOOKUP(PlayerList[[#This Row],[NZCF ID]],$AP$2:$AQ$3850,2,FALSE)</f>
        <v>M</v>
      </c>
      <c r="AP2114" s="71">
        <v>19079</v>
      </c>
      <c r="AQ2114" s="71" t="s">
        <v>29</v>
      </c>
    </row>
    <row r="2115" spans="13:43" x14ac:dyDescent="0.3">
      <c r="M2115" s="75">
        <v>22816</v>
      </c>
      <c r="N2115" s="72" t="s">
        <v>2538</v>
      </c>
      <c r="O2115" s="72" t="s">
        <v>31</v>
      </c>
      <c r="P2115" s="73" t="s">
        <v>74</v>
      </c>
      <c r="Q2115" s="74">
        <v>2016</v>
      </c>
      <c r="R2115" s="73" t="s">
        <v>135</v>
      </c>
      <c r="S2115" s="72"/>
      <c r="T2115" s="77" t="s">
        <v>34</v>
      </c>
      <c r="U2115" s="76" t="s">
        <v>35</v>
      </c>
      <c r="V2115" s="77" t="s">
        <v>36</v>
      </c>
      <c r="W2115" s="77" t="s">
        <v>36</v>
      </c>
      <c r="X2115" s="77" t="s">
        <v>37</v>
      </c>
      <c r="Y2115" s="78" t="s">
        <v>38</v>
      </c>
      <c r="Z2115" s="72"/>
      <c r="AA2115" s="77">
        <v>661</v>
      </c>
      <c r="AB2115" s="76" t="s">
        <v>50</v>
      </c>
      <c r="AC2115" s="77">
        <v>1</v>
      </c>
      <c r="AD2115" s="77">
        <v>6</v>
      </c>
      <c r="AE2115" s="77">
        <v>12</v>
      </c>
      <c r="AF2115" s="78" t="s">
        <v>4167</v>
      </c>
      <c r="AG2115" s="72"/>
      <c r="AH2115" s="77" t="s">
        <v>69</v>
      </c>
      <c r="AI2115" s="76" t="s">
        <v>52</v>
      </c>
      <c r="AJ2115" s="76" t="s">
        <v>36</v>
      </c>
      <c r="AK2115" t="str">
        <f>_xlfn.CONCAT(PlayerList[[#This Row],[First Name]]," ",PlayerList[[#This Row],[Surname]])</f>
        <v>Aaryan Mohan</v>
      </c>
      <c r="AM2115" s="71">
        <f>PlayerList[[#This Row],[Code]]*1</f>
        <v>22816</v>
      </c>
      <c r="AN2115" s="71" t="str">
        <f>VLOOKUP(PlayerList[[#This Row],[NZCF ID]],$AP$2:$AQ$3850,2,FALSE)</f>
        <v>M</v>
      </c>
      <c r="AP2115" s="71">
        <v>20143</v>
      </c>
      <c r="AQ2115" s="71" t="s">
        <v>29</v>
      </c>
    </row>
    <row r="2116" spans="13:43" x14ac:dyDescent="0.3">
      <c r="M2116" s="75">
        <v>18629</v>
      </c>
      <c r="N2116" s="72" t="s">
        <v>2539</v>
      </c>
      <c r="O2116" s="72" t="s">
        <v>2540</v>
      </c>
      <c r="P2116" s="73" t="s">
        <v>167</v>
      </c>
      <c r="Q2116" s="74">
        <v>2014</v>
      </c>
      <c r="R2116" s="73" t="s">
        <v>135</v>
      </c>
      <c r="S2116" s="72"/>
      <c r="T2116" s="77" t="s">
        <v>34</v>
      </c>
      <c r="U2116" s="76" t="s">
        <v>35</v>
      </c>
      <c r="V2116" s="77" t="s">
        <v>36</v>
      </c>
      <c r="W2116" s="77" t="s">
        <v>36</v>
      </c>
      <c r="X2116" s="77" t="s">
        <v>37</v>
      </c>
      <c r="Y2116" s="78" t="s">
        <v>38</v>
      </c>
      <c r="Z2116" s="72"/>
      <c r="AA2116" s="77">
        <v>747</v>
      </c>
      <c r="AB2116" s="76" t="s">
        <v>35</v>
      </c>
      <c r="AC2116" s="77" t="s">
        <v>36</v>
      </c>
      <c r="AD2116" s="77" t="s">
        <v>36</v>
      </c>
      <c r="AE2116" s="77">
        <v>37</v>
      </c>
      <c r="AF2116" s="78" t="s">
        <v>154</v>
      </c>
      <c r="AG2116" s="72"/>
      <c r="AH2116" s="77">
        <v>4322320</v>
      </c>
      <c r="AI2116" s="76" t="s">
        <v>52</v>
      </c>
      <c r="AJ2116" s="76" t="s">
        <v>36</v>
      </c>
      <c r="AK2116" t="str">
        <f>_xlfn.CONCAT(PlayerList[[#This Row],[First Name]]," ",PlayerList[[#This Row],[Surname]])</f>
        <v>Dhanvanth Mohanakrishnan</v>
      </c>
      <c r="AM2116" s="71">
        <f>PlayerList[[#This Row],[Code]]*1</f>
        <v>18629</v>
      </c>
      <c r="AN2116" s="71" t="str">
        <f>VLOOKUP(PlayerList[[#This Row],[NZCF ID]],$AP$2:$AQ$3850,2,FALSE)</f>
        <v>M</v>
      </c>
      <c r="AP2116" s="71">
        <v>22816</v>
      </c>
      <c r="AQ2116" s="71" t="s">
        <v>29</v>
      </c>
    </row>
    <row r="2117" spans="13:43" x14ac:dyDescent="0.3">
      <c r="M2117" s="75">
        <v>18995</v>
      </c>
      <c r="N2117" s="72" t="s">
        <v>2541</v>
      </c>
      <c r="O2117" s="72" t="s">
        <v>208</v>
      </c>
      <c r="P2117" s="73" t="s">
        <v>74</v>
      </c>
      <c r="Q2117" s="74">
        <v>2014</v>
      </c>
      <c r="R2117" s="73" t="s">
        <v>135</v>
      </c>
      <c r="S2117" s="72"/>
      <c r="T2117" s="77" t="s">
        <v>34</v>
      </c>
      <c r="U2117" s="76" t="s">
        <v>35</v>
      </c>
      <c r="V2117" s="77" t="s">
        <v>36</v>
      </c>
      <c r="W2117" s="77" t="s">
        <v>36</v>
      </c>
      <c r="X2117" s="77" t="s">
        <v>37</v>
      </c>
      <c r="Y2117" s="78" t="s">
        <v>38</v>
      </c>
      <c r="Z2117" s="72"/>
      <c r="AA2117" s="77">
        <v>860</v>
      </c>
      <c r="AB2117" s="76" t="s">
        <v>35</v>
      </c>
      <c r="AC2117" s="77">
        <v>1</v>
      </c>
      <c r="AD2117" s="77">
        <v>6</v>
      </c>
      <c r="AE2117" s="77">
        <v>95</v>
      </c>
      <c r="AF2117" s="78" t="s">
        <v>4167</v>
      </c>
      <c r="AG2117" s="72"/>
      <c r="AH2117" s="77" t="s">
        <v>69</v>
      </c>
      <c r="AI2117" s="76" t="s">
        <v>52</v>
      </c>
      <c r="AJ2117" s="76" t="s">
        <v>36</v>
      </c>
      <c r="AK2117" t="str">
        <f>_xlfn.CONCAT(PlayerList[[#This Row],[First Name]]," ",PlayerList[[#This Row],[Surname]])</f>
        <v>Alexander Mok</v>
      </c>
      <c r="AM2117" s="71">
        <f>PlayerList[[#This Row],[Code]]*1</f>
        <v>18995</v>
      </c>
      <c r="AN2117" s="71" t="str">
        <f>VLOOKUP(PlayerList[[#This Row],[NZCF ID]],$AP$2:$AQ$3850,2,FALSE)</f>
        <v>M</v>
      </c>
      <c r="AP2117" s="71">
        <v>18629</v>
      </c>
      <c r="AQ2117" s="71" t="s">
        <v>29</v>
      </c>
    </row>
    <row r="2118" spans="13:43" x14ac:dyDescent="0.3">
      <c r="M2118" s="75">
        <v>19588</v>
      </c>
      <c r="N2118" s="72" t="s">
        <v>2541</v>
      </c>
      <c r="O2118" s="72" t="s">
        <v>654</v>
      </c>
      <c r="P2118" s="73" t="s">
        <v>33</v>
      </c>
      <c r="Q2118" s="74">
        <v>2013</v>
      </c>
      <c r="R2118" s="73" t="s">
        <v>135</v>
      </c>
      <c r="S2118" s="72"/>
      <c r="T2118" s="77" t="s">
        <v>34</v>
      </c>
      <c r="U2118" s="76" t="s">
        <v>35</v>
      </c>
      <c r="V2118" s="77" t="s">
        <v>36</v>
      </c>
      <c r="W2118" s="77" t="s">
        <v>36</v>
      </c>
      <c r="X2118" s="77" t="s">
        <v>37</v>
      </c>
      <c r="Y2118" s="78" t="s">
        <v>38</v>
      </c>
      <c r="Z2118" s="72"/>
      <c r="AA2118" s="77">
        <v>738</v>
      </c>
      <c r="AB2118" s="76" t="s">
        <v>35</v>
      </c>
      <c r="AC2118" s="77" t="s">
        <v>36</v>
      </c>
      <c r="AD2118" s="77" t="s">
        <v>36</v>
      </c>
      <c r="AE2118" s="77">
        <v>30</v>
      </c>
      <c r="AF2118" s="78" t="s">
        <v>150</v>
      </c>
      <c r="AG2118" s="72"/>
      <c r="AH2118" s="77" t="s">
        <v>69</v>
      </c>
      <c r="AI2118" s="76" t="s">
        <v>52</v>
      </c>
      <c r="AJ2118" s="76" t="s">
        <v>36</v>
      </c>
      <c r="AK2118" t="str">
        <f>_xlfn.CONCAT(PlayerList[[#This Row],[First Name]]," ",PlayerList[[#This Row],[Surname]])</f>
        <v>Carter Mok</v>
      </c>
      <c r="AM2118" s="71">
        <f>PlayerList[[#This Row],[Code]]*1</f>
        <v>19588</v>
      </c>
      <c r="AN2118" s="71" t="str">
        <f>VLOOKUP(PlayerList[[#This Row],[NZCF ID]],$AP$2:$AQ$3850,2,FALSE)</f>
        <v>M</v>
      </c>
      <c r="AP2118" s="71">
        <v>18995</v>
      </c>
      <c r="AQ2118" s="71" t="s">
        <v>29</v>
      </c>
    </row>
    <row r="2119" spans="13:43" x14ac:dyDescent="0.3">
      <c r="M2119" s="75">
        <v>18950</v>
      </c>
      <c r="N2119" s="72" t="s">
        <v>2541</v>
      </c>
      <c r="O2119" s="72" t="s">
        <v>826</v>
      </c>
      <c r="P2119" s="73" t="s">
        <v>74</v>
      </c>
      <c r="Q2119" s="74">
        <v>2012</v>
      </c>
      <c r="R2119" s="73" t="s">
        <v>135</v>
      </c>
      <c r="S2119" s="72"/>
      <c r="T2119" s="77" t="s">
        <v>34</v>
      </c>
      <c r="U2119" s="76" t="s">
        <v>35</v>
      </c>
      <c r="V2119" s="77" t="s">
        <v>36</v>
      </c>
      <c r="W2119" s="77" t="s">
        <v>36</v>
      </c>
      <c r="X2119" s="77" t="s">
        <v>37</v>
      </c>
      <c r="Y2119" s="78" t="s">
        <v>38</v>
      </c>
      <c r="Z2119" s="72"/>
      <c r="AA2119" s="77">
        <v>901</v>
      </c>
      <c r="AB2119" s="76" t="s">
        <v>35</v>
      </c>
      <c r="AC2119" s="77">
        <v>1</v>
      </c>
      <c r="AD2119" s="77">
        <v>6</v>
      </c>
      <c r="AE2119" s="77">
        <v>94</v>
      </c>
      <c r="AF2119" s="78" t="s">
        <v>4167</v>
      </c>
      <c r="AG2119" s="72"/>
      <c r="AH2119" s="77" t="s">
        <v>69</v>
      </c>
      <c r="AI2119" s="76" t="s">
        <v>52</v>
      </c>
      <c r="AJ2119" s="76" t="s">
        <v>36</v>
      </c>
      <c r="AK2119" t="str">
        <f>_xlfn.CONCAT(PlayerList[[#This Row],[First Name]]," ",PlayerList[[#This Row],[Surname]])</f>
        <v>Oliver Mok</v>
      </c>
      <c r="AM2119" s="71">
        <f>PlayerList[[#This Row],[Code]]*1</f>
        <v>18950</v>
      </c>
      <c r="AN2119" s="71" t="str">
        <f>VLOOKUP(PlayerList[[#This Row],[NZCF ID]],$AP$2:$AQ$3850,2,FALSE)</f>
        <v>M</v>
      </c>
      <c r="AP2119" s="71">
        <v>19588</v>
      </c>
      <c r="AQ2119" s="71" t="s">
        <v>29</v>
      </c>
    </row>
    <row r="2120" spans="13:43" x14ac:dyDescent="0.3">
      <c r="M2120" s="75">
        <v>20681</v>
      </c>
      <c r="N2120" s="72" t="s">
        <v>2542</v>
      </c>
      <c r="O2120" s="72" t="s">
        <v>1446</v>
      </c>
      <c r="P2120" s="73" t="s">
        <v>190</v>
      </c>
      <c r="Q2120" s="74">
        <v>2016</v>
      </c>
      <c r="R2120" s="73" t="s">
        <v>135</v>
      </c>
      <c r="S2120" s="72"/>
      <c r="T2120" s="77" t="s">
        <v>34</v>
      </c>
      <c r="U2120" s="76" t="s">
        <v>35</v>
      </c>
      <c r="V2120" s="77" t="s">
        <v>36</v>
      </c>
      <c r="W2120" s="77" t="s">
        <v>36</v>
      </c>
      <c r="X2120" s="77" t="s">
        <v>37</v>
      </c>
      <c r="Y2120" s="78" t="s">
        <v>38</v>
      </c>
      <c r="Z2120" s="72"/>
      <c r="AA2120" s="77">
        <v>641</v>
      </c>
      <c r="AB2120" s="76" t="s">
        <v>50</v>
      </c>
      <c r="AC2120" s="77" t="s">
        <v>36</v>
      </c>
      <c r="AD2120" s="77" t="s">
        <v>36</v>
      </c>
      <c r="AE2120" s="77">
        <v>6</v>
      </c>
      <c r="AF2120" s="78" t="s">
        <v>61</v>
      </c>
      <c r="AG2120" s="72"/>
      <c r="AH2120" s="77" t="s">
        <v>69</v>
      </c>
      <c r="AI2120" s="76" t="s">
        <v>52</v>
      </c>
      <c r="AJ2120" s="76" t="s">
        <v>36</v>
      </c>
      <c r="AK2120" t="str">
        <f>_xlfn.CONCAT(PlayerList[[#This Row],[First Name]]," ",PlayerList[[#This Row],[Surname]])</f>
        <v>Arlo Monaghan</v>
      </c>
      <c r="AM2120" s="71">
        <f>PlayerList[[#This Row],[Code]]*1</f>
        <v>20681</v>
      </c>
      <c r="AN2120" s="71" t="str">
        <f>VLOOKUP(PlayerList[[#This Row],[NZCF ID]],$AP$2:$AQ$3850,2,FALSE)</f>
        <v>M</v>
      </c>
      <c r="AP2120" s="71">
        <v>18950</v>
      </c>
      <c r="AQ2120" s="71" t="s">
        <v>29</v>
      </c>
    </row>
    <row r="2121" spans="13:43" x14ac:dyDescent="0.3">
      <c r="M2121" s="75">
        <v>19935</v>
      </c>
      <c r="N2121" s="72" t="s">
        <v>2543</v>
      </c>
      <c r="O2121" s="72" t="s">
        <v>2544</v>
      </c>
      <c r="P2121" s="73" t="s">
        <v>161</v>
      </c>
      <c r="Q2121" s="74">
        <v>2013</v>
      </c>
      <c r="R2121" s="73" t="s">
        <v>135</v>
      </c>
      <c r="S2121" s="72"/>
      <c r="T2121" s="77" t="s">
        <v>34</v>
      </c>
      <c r="U2121" s="76" t="s">
        <v>35</v>
      </c>
      <c r="V2121" s="77" t="s">
        <v>36</v>
      </c>
      <c r="W2121" s="77" t="s">
        <v>36</v>
      </c>
      <c r="X2121" s="77" t="s">
        <v>37</v>
      </c>
      <c r="Y2121" s="78" t="s">
        <v>38</v>
      </c>
      <c r="Z2121" s="72"/>
      <c r="AA2121" s="77">
        <v>837</v>
      </c>
      <c r="AB2121" s="76" t="s">
        <v>50</v>
      </c>
      <c r="AC2121" s="77" t="s">
        <v>36</v>
      </c>
      <c r="AD2121" s="77" t="s">
        <v>36</v>
      </c>
      <c r="AE2121" s="77">
        <v>19</v>
      </c>
      <c r="AF2121" s="78" t="s">
        <v>75</v>
      </c>
      <c r="AG2121" s="72"/>
      <c r="AH2121" s="77" t="s">
        <v>69</v>
      </c>
      <c r="AI2121" s="76" t="s">
        <v>52</v>
      </c>
      <c r="AJ2121" s="76" t="s">
        <v>36</v>
      </c>
      <c r="AK2121" t="str">
        <f>_xlfn.CONCAT(PlayerList[[#This Row],[First Name]]," ",PlayerList[[#This Row],[Surname]])</f>
        <v>Arden Monk</v>
      </c>
      <c r="AM2121" s="71">
        <f>PlayerList[[#This Row],[Code]]*1</f>
        <v>19935</v>
      </c>
      <c r="AN2121" s="71" t="str">
        <f>VLOOKUP(PlayerList[[#This Row],[NZCF ID]],$AP$2:$AQ$3850,2,FALSE)</f>
        <v>M</v>
      </c>
      <c r="AP2121" s="71">
        <v>20681</v>
      </c>
      <c r="AQ2121" s="71" t="s">
        <v>29</v>
      </c>
    </row>
    <row r="2122" spans="13:43" x14ac:dyDescent="0.3">
      <c r="M2122" s="75">
        <v>19932</v>
      </c>
      <c r="N2122" s="72" t="s">
        <v>2543</v>
      </c>
      <c r="O2122" s="72" t="s">
        <v>855</v>
      </c>
      <c r="P2122" s="73" t="s">
        <v>161</v>
      </c>
      <c r="Q2122" s="74">
        <v>2011</v>
      </c>
      <c r="R2122" s="73" t="s">
        <v>135</v>
      </c>
      <c r="S2122" s="72"/>
      <c r="T2122" s="77">
        <v>1226</v>
      </c>
      <c r="U2122" s="76" t="s">
        <v>50</v>
      </c>
      <c r="V2122" s="77" t="s">
        <v>36</v>
      </c>
      <c r="W2122" s="77" t="s">
        <v>36</v>
      </c>
      <c r="X2122" s="77">
        <v>12</v>
      </c>
      <c r="Y2122" s="78" t="s">
        <v>150</v>
      </c>
      <c r="Z2122" s="72"/>
      <c r="AA2122" s="77">
        <v>1159</v>
      </c>
      <c r="AB2122" s="76" t="s">
        <v>35</v>
      </c>
      <c r="AC2122" s="77" t="s">
        <v>36</v>
      </c>
      <c r="AD2122" s="77" t="s">
        <v>36</v>
      </c>
      <c r="AE2122" s="77">
        <v>20</v>
      </c>
      <c r="AF2122" s="78" t="s">
        <v>75</v>
      </c>
      <c r="AG2122" s="72"/>
      <c r="AH2122" s="77">
        <v>4328140</v>
      </c>
      <c r="AI2122" s="76" t="s">
        <v>52</v>
      </c>
      <c r="AJ2122" s="76" t="s">
        <v>36</v>
      </c>
      <c r="AK2122" t="str">
        <f>_xlfn.CONCAT(PlayerList[[#This Row],[First Name]]," ",PlayerList[[#This Row],[Surname]])</f>
        <v>Cohen Monk</v>
      </c>
      <c r="AM2122" s="71">
        <f>PlayerList[[#This Row],[Code]]*1</f>
        <v>19932</v>
      </c>
      <c r="AN2122" s="71" t="str">
        <f>VLOOKUP(PlayerList[[#This Row],[NZCF ID]],$AP$2:$AQ$3850,2,FALSE)</f>
        <v>M</v>
      </c>
      <c r="AP2122" s="71">
        <v>19935</v>
      </c>
      <c r="AQ2122" s="71" t="s">
        <v>29</v>
      </c>
    </row>
    <row r="2123" spans="13:43" x14ac:dyDescent="0.3">
      <c r="M2123" s="75">
        <v>18824</v>
      </c>
      <c r="N2123" s="72" t="s">
        <v>2545</v>
      </c>
      <c r="O2123" s="72" t="s">
        <v>2546</v>
      </c>
      <c r="P2123" s="73" t="s">
        <v>33</v>
      </c>
      <c r="Q2123" s="74">
        <v>2013</v>
      </c>
      <c r="R2123" s="73" t="s">
        <v>135</v>
      </c>
      <c r="S2123" s="72"/>
      <c r="T2123" s="77" t="s">
        <v>34</v>
      </c>
      <c r="U2123" s="76" t="s">
        <v>35</v>
      </c>
      <c r="V2123" s="77" t="s">
        <v>36</v>
      </c>
      <c r="W2123" s="77" t="s">
        <v>36</v>
      </c>
      <c r="X2123" s="77" t="s">
        <v>37</v>
      </c>
      <c r="Y2123" s="78" t="s">
        <v>38</v>
      </c>
      <c r="Z2123" s="72"/>
      <c r="AA2123" s="77">
        <v>400</v>
      </c>
      <c r="AB2123" s="76" t="s">
        <v>50</v>
      </c>
      <c r="AC2123" s="77" t="s">
        <v>36</v>
      </c>
      <c r="AD2123" s="77" t="s">
        <v>36</v>
      </c>
      <c r="AE2123" s="77">
        <v>12</v>
      </c>
      <c r="AF2123" s="78" t="s">
        <v>154</v>
      </c>
      <c r="AG2123" s="72"/>
      <c r="AH2123" s="77" t="s">
        <v>69</v>
      </c>
      <c r="AI2123" s="76" t="s">
        <v>52</v>
      </c>
      <c r="AJ2123" s="76" t="s">
        <v>36</v>
      </c>
      <c r="AK2123" t="str">
        <f>_xlfn.CONCAT(PlayerList[[#This Row],[First Name]]," ",PlayerList[[#This Row],[Surname]])</f>
        <v>Nate Moolman</v>
      </c>
      <c r="AM2123" s="71">
        <f>PlayerList[[#This Row],[Code]]*1</f>
        <v>18824</v>
      </c>
      <c r="AN2123" s="71" t="str">
        <f>VLOOKUP(PlayerList[[#This Row],[NZCF ID]],$AP$2:$AQ$3850,2,FALSE)</f>
        <v>M</v>
      </c>
      <c r="AP2123" s="71">
        <v>19932</v>
      </c>
      <c r="AQ2123" s="71" t="s">
        <v>29</v>
      </c>
    </row>
    <row r="2124" spans="13:43" x14ac:dyDescent="0.3">
      <c r="M2124" s="75">
        <v>22869</v>
      </c>
      <c r="N2124" s="72" t="s">
        <v>2547</v>
      </c>
      <c r="O2124" s="72" t="s">
        <v>283</v>
      </c>
      <c r="P2124" s="73" t="s">
        <v>426</v>
      </c>
      <c r="Q2124" s="74">
        <v>2009</v>
      </c>
      <c r="R2124" s="73" t="s">
        <v>135</v>
      </c>
      <c r="S2124" s="72"/>
      <c r="T2124" s="77" t="s">
        <v>34</v>
      </c>
      <c r="U2124" s="76" t="s">
        <v>35</v>
      </c>
      <c r="V2124" s="77" t="s">
        <v>36</v>
      </c>
      <c r="W2124" s="77" t="s">
        <v>36</v>
      </c>
      <c r="X2124" s="77" t="s">
        <v>37</v>
      </c>
      <c r="Y2124" s="78" t="s">
        <v>38</v>
      </c>
      <c r="Z2124" s="72"/>
      <c r="AA2124" s="77">
        <v>1137</v>
      </c>
      <c r="AB2124" s="76" t="s">
        <v>50</v>
      </c>
      <c r="AC2124" s="77">
        <v>1</v>
      </c>
      <c r="AD2124" s="77">
        <v>6</v>
      </c>
      <c r="AE2124" s="77">
        <v>6</v>
      </c>
      <c r="AF2124" s="78" t="s">
        <v>4167</v>
      </c>
      <c r="AG2124" s="72"/>
      <c r="AH2124" s="77">
        <v>4333098</v>
      </c>
      <c r="AI2124" s="76" t="s">
        <v>52</v>
      </c>
      <c r="AJ2124" s="76" t="s">
        <v>36</v>
      </c>
      <c r="AK2124" t="str">
        <f>_xlfn.CONCAT(PlayerList[[#This Row],[First Name]]," ",PlayerList[[#This Row],[Surname]])</f>
        <v>George Moore</v>
      </c>
      <c r="AM2124" s="71">
        <f>PlayerList[[#This Row],[Code]]*1</f>
        <v>22869</v>
      </c>
      <c r="AN2124" s="71" t="str">
        <f>VLOOKUP(PlayerList[[#This Row],[NZCF ID]],$AP$2:$AQ$3850,2,FALSE)</f>
        <v>M</v>
      </c>
      <c r="AP2124" s="71">
        <v>18824</v>
      </c>
      <c r="AQ2124" s="71" t="s">
        <v>29</v>
      </c>
    </row>
    <row r="2125" spans="13:43" x14ac:dyDescent="0.3">
      <c r="M2125" s="75">
        <v>19489</v>
      </c>
      <c r="N2125" s="72" t="s">
        <v>2547</v>
      </c>
      <c r="O2125" s="72" t="s">
        <v>189</v>
      </c>
      <c r="P2125" s="73" t="s">
        <v>161</v>
      </c>
      <c r="Q2125" s="74">
        <v>2010</v>
      </c>
      <c r="R2125" s="73" t="s">
        <v>135</v>
      </c>
      <c r="S2125" s="72"/>
      <c r="T2125" s="77">
        <v>987</v>
      </c>
      <c r="U2125" s="76" t="s">
        <v>50</v>
      </c>
      <c r="V2125" s="77" t="s">
        <v>36</v>
      </c>
      <c r="W2125" s="77" t="s">
        <v>36</v>
      </c>
      <c r="X2125" s="77">
        <v>8</v>
      </c>
      <c r="Y2125" s="78" t="s">
        <v>84</v>
      </c>
      <c r="Z2125" s="72"/>
      <c r="AA2125" s="77">
        <v>1069</v>
      </c>
      <c r="AB2125" s="76" t="s">
        <v>35</v>
      </c>
      <c r="AC2125" s="77">
        <v>2</v>
      </c>
      <c r="AD2125" s="77">
        <v>12</v>
      </c>
      <c r="AE2125" s="77">
        <v>31</v>
      </c>
      <c r="AF2125" s="78" t="s">
        <v>4167</v>
      </c>
      <c r="AG2125" s="72"/>
      <c r="AH2125" s="77" t="s">
        <v>69</v>
      </c>
      <c r="AI2125" s="76" t="s">
        <v>52</v>
      </c>
      <c r="AJ2125" s="76" t="s">
        <v>36</v>
      </c>
      <c r="AK2125" t="str">
        <f>_xlfn.CONCAT(PlayerList[[#This Row],[First Name]]," ",PlayerList[[#This Row],[Surname]])</f>
        <v>Liam Moore</v>
      </c>
      <c r="AM2125" s="71">
        <f>PlayerList[[#This Row],[Code]]*1</f>
        <v>19489</v>
      </c>
      <c r="AN2125" s="71" t="str">
        <f>VLOOKUP(PlayerList[[#This Row],[NZCF ID]],$AP$2:$AQ$3850,2,FALSE)</f>
        <v>M</v>
      </c>
      <c r="AP2125" s="71">
        <v>22869</v>
      </c>
      <c r="AQ2125" s="71" t="s">
        <v>29</v>
      </c>
    </row>
    <row r="2126" spans="13:43" x14ac:dyDescent="0.3">
      <c r="M2126" s="75">
        <v>20467</v>
      </c>
      <c r="N2126" s="72" t="s">
        <v>2547</v>
      </c>
      <c r="O2126" s="72" t="s">
        <v>89</v>
      </c>
      <c r="P2126" s="73" t="s">
        <v>74</v>
      </c>
      <c r="Q2126" s="74">
        <v>2013</v>
      </c>
      <c r="R2126" s="73" t="s">
        <v>135</v>
      </c>
      <c r="S2126" s="72"/>
      <c r="T2126" s="77" t="s">
        <v>34</v>
      </c>
      <c r="U2126" s="76" t="s">
        <v>35</v>
      </c>
      <c r="V2126" s="77" t="s">
        <v>36</v>
      </c>
      <c r="W2126" s="77" t="s">
        <v>36</v>
      </c>
      <c r="X2126" s="77" t="s">
        <v>37</v>
      </c>
      <c r="Y2126" s="78" t="s">
        <v>38</v>
      </c>
      <c r="Z2126" s="72"/>
      <c r="AA2126" s="77">
        <v>850</v>
      </c>
      <c r="AB2126" s="76" t="s">
        <v>35</v>
      </c>
      <c r="AC2126" s="77">
        <v>1</v>
      </c>
      <c r="AD2126" s="77">
        <v>6</v>
      </c>
      <c r="AE2126" s="77">
        <v>30</v>
      </c>
      <c r="AF2126" s="78" t="s">
        <v>4167</v>
      </c>
      <c r="AG2126" s="72"/>
      <c r="AH2126" s="77" t="s">
        <v>69</v>
      </c>
      <c r="AI2126" s="76" t="s">
        <v>52</v>
      </c>
      <c r="AJ2126" s="76" t="s">
        <v>36</v>
      </c>
      <c r="AK2126" t="str">
        <f>_xlfn.CONCAT(PlayerList[[#This Row],[First Name]]," ",PlayerList[[#This Row],[Surname]])</f>
        <v>William Moore</v>
      </c>
      <c r="AM2126" s="71">
        <f>PlayerList[[#This Row],[Code]]*1</f>
        <v>20467</v>
      </c>
      <c r="AN2126" s="71" t="str">
        <f>VLOOKUP(PlayerList[[#This Row],[NZCF ID]],$AP$2:$AQ$3850,2,FALSE)</f>
        <v>M</v>
      </c>
      <c r="AP2126" s="71">
        <v>19489</v>
      </c>
      <c r="AQ2126" s="71" t="s">
        <v>29</v>
      </c>
    </row>
    <row r="2127" spans="13:43" x14ac:dyDescent="0.3">
      <c r="M2127" s="75">
        <v>19518</v>
      </c>
      <c r="N2127" s="72" t="s">
        <v>2548</v>
      </c>
      <c r="O2127" s="72" t="s">
        <v>2549</v>
      </c>
      <c r="P2127" s="73" t="s">
        <v>956</v>
      </c>
      <c r="Q2127" s="74">
        <v>1994</v>
      </c>
      <c r="R2127" s="73" t="s">
        <v>35</v>
      </c>
      <c r="S2127" s="72"/>
      <c r="T2127" s="77" t="s">
        <v>34</v>
      </c>
      <c r="U2127" s="76" t="s">
        <v>35</v>
      </c>
      <c r="V2127" s="77" t="s">
        <v>36</v>
      </c>
      <c r="W2127" s="77" t="s">
        <v>36</v>
      </c>
      <c r="X2127" s="77" t="s">
        <v>37</v>
      </c>
      <c r="Y2127" s="78" t="s">
        <v>38</v>
      </c>
      <c r="Z2127" s="72"/>
      <c r="AA2127" s="77">
        <v>1624</v>
      </c>
      <c r="AB2127" s="76" t="s">
        <v>50</v>
      </c>
      <c r="AC2127" s="77" t="s">
        <v>36</v>
      </c>
      <c r="AD2127" s="77" t="s">
        <v>36</v>
      </c>
      <c r="AE2127" s="77">
        <v>12</v>
      </c>
      <c r="AF2127" s="78" t="s">
        <v>281</v>
      </c>
      <c r="AG2127" s="72"/>
      <c r="AH2127" s="77">
        <v>23768754</v>
      </c>
      <c r="AI2127" s="76" t="s">
        <v>2550</v>
      </c>
      <c r="AJ2127" s="76" t="s">
        <v>36</v>
      </c>
      <c r="AK2127" t="str">
        <f>_xlfn.CONCAT(PlayerList[[#This Row],[First Name]]," ",PlayerList[[#This Row],[Surname]])</f>
        <v>Radek Moravek</v>
      </c>
      <c r="AM2127" s="71">
        <f>PlayerList[[#This Row],[Code]]*1</f>
        <v>19518</v>
      </c>
      <c r="AN2127" s="71" t="str">
        <f>VLOOKUP(PlayerList[[#This Row],[NZCF ID]],$AP$2:$AQ$3850,2,FALSE)</f>
        <v>M</v>
      </c>
      <c r="AP2127" s="71">
        <v>20467</v>
      </c>
      <c r="AQ2127" s="71" t="s">
        <v>29</v>
      </c>
    </row>
    <row r="2128" spans="13:43" x14ac:dyDescent="0.3">
      <c r="M2128" s="75">
        <v>17734</v>
      </c>
      <c r="N2128" s="72" t="s">
        <v>2551</v>
      </c>
      <c r="O2128" s="72" t="s">
        <v>2552</v>
      </c>
      <c r="P2128" s="73" t="s">
        <v>83</v>
      </c>
      <c r="Q2128" s="74" t="s">
        <v>37</v>
      </c>
      <c r="R2128" s="73" t="s">
        <v>35</v>
      </c>
      <c r="S2128" s="72"/>
      <c r="T2128" s="77">
        <v>1300</v>
      </c>
      <c r="U2128" s="76" t="s">
        <v>50</v>
      </c>
      <c r="V2128" s="77" t="s">
        <v>36</v>
      </c>
      <c r="W2128" s="77" t="s">
        <v>36</v>
      </c>
      <c r="X2128" s="77">
        <v>9</v>
      </c>
      <c r="Y2128" s="78" t="s">
        <v>90</v>
      </c>
      <c r="Z2128" s="72"/>
      <c r="AA2128" s="77" t="s">
        <v>37</v>
      </c>
      <c r="AB2128" s="76" t="s">
        <v>35</v>
      </c>
      <c r="AC2128" s="77" t="s">
        <v>36</v>
      </c>
      <c r="AD2128" s="77" t="s">
        <v>36</v>
      </c>
      <c r="AE2128" s="77" t="s">
        <v>37</v>
      </c>
      <c r="AF2128" s="78" t="s">
        <v>38</v>
      </c>
      <c r="AG2128" s="72"/>
      <c r="AH2128" s="77" t="s">
        <v>69</v>
      </c>
      <c r="AI2128" s="76" t="s">
        <v>52</v>
      </c>
      <c r="AJ2128" s="76" t="s">
        <v>36</v>
      </c>
      <c r="AK2128" t="str">
        <f>_xlfn.CONCAT(PlayerList[[#This Row],[First Name]]," ",PlayerList[[#This Row],[Surname]])</f>
        <v>Cristian Moreno</v>
      </c>
      <c r="AM2128" s="71">
        <f>PlayerList[[#This Row],[Code]]*1</f>
        <v>17734</v>
      </c>
      <c r="AN2128" s="71" t="str">
        <f>VLOOKUP(PlayerList[[#This Row],[NZCF ID]],$AP$2:$AQ$3850,2,FALSE)</f>
        <v>M</v>
      </c>
      <c r="AP2128" s="71">
        <v>19518</v>
      </c>
      <c r="AQ2128" s="71" t="s">
        <v>29</v>
      </c>
    </row>
    <row r="2129" spans="13:43" x14ac:dyDescent="0.3">
      <c r="M2129" s="75">
        <v>19471</v>
      </c>
      <c r="N2129" s="72" t="s">
        <v>2553</v>
      </c>
      <c r="O2129" s="72" t="s">
        <v>589</v>
      </c>
      <c r="P2129" s="73" t="s">
        <v>426</v>
      </c>
      <c r="Q2129" s="74">
        <v>1969</v>
      </c>
      <c r="R2129" s="73" t="s">
        <v>124</v>
      </c>
      <c r="S2129" s="72"/>
      <c r="T2129" s="77">
        <v>1072</v>
      </c>
      <c r="U2129" s="76" t="s">
        <v>50</v>
      </c>
      <c r="V2129" s="77" t="s">
        <v>36</v>
      </c>
      <c r="W2129" s="77" t="s">
        <v>36</v>
      </c>
      <c r="X2129" s="77">
        <v>14</v>
      </c>
      <c r="Y2129" s="78" t="s">
        <v>61</v>
      </c>
      <c r="Z2129" s="72"/>
      <c r="AA2129" s="77">
        <v>1106</v>
      </c>
      <c r="AB2129" s="76" t="s">
        <v>50</v>
      </c>
      <c r="AC2129" s="77" t="s">
        <v>36</v>
      </c>
      <c r="AD2129" s="77" t="s">
        <v>36</v>
      </c>
      <c r="AE2129" s="77">
        <v>19</v>
      </c>
      <c r="AF2129" s="78" t="s">
        <v>150</v>
      </c>
      <c r="AG2129" s="72"/>
      <c r="AH2129" s="77">
        <v>4326741</v>
      </c>
      <c r="AI2129" s="76" t="s">
        <v>52</v>
      </c>
      <c r="AJ2129" s="76" t="s">
        <v>36</v>
      </c>
      <c r="AK2129" t="str">
        <f>_xlfn.CONCAT(PlayerList[[#This Row],[First Name]]," ",PlayerList[[#This Row],[Surname]])</f>
        <v>Robert Morfey</v>
      </c>
      <c r="AM2129" s="71">
        <f>PlayerList[[#This Row],[Code]]*1</f>
        <v>19471</v>
      </c>
      <c r="AN2129" s="71" t="str">
        <f>VLOOKUP(PlayerList[[#This Row],[NZCF ID]],$AP$2:$AQ$3850,2,FALSE)</f>
        <v>M</v>
      </c>
      <c r="AP2129" s="71">
        <v>17734</v>
      </c>
      <c r="AQ2129" s="71" t="s">
        <v>29</v>
      </c>
    </row>
    <row r="2130" spans="13:43" x14ac:dyDescent="0.3">
      <c r="M2130" s="75">
        <v>16682</v>
      </c>
      <c r="N2130" s="72" t="s">
        <v>1533</v>
      </c>
      <c r="O2130" s="72" t="s">
        <v>492</v>
      </c>
      <c r="P2130" s="73" t="s">
        <v>178</v>
      </c>
      <c r="Q2130" s="74">
        <v>2006</v>
      </c>
      <c r="R2130" s="73" t="s">
        <v>135</v>
      </c>
      <c r="S2130" s="72"/>
      <c r="T2130" s="77" t="s">
        <v>34</v>
      </c>
      <c r="U2130" s="76" t="s">
        <v>35</v>
      </c>
      <c r="V2130" s="77" t="s">
        <v>36</v>
      </c>
      <c r="W2130" s="77" t="s">
        <v>36</v>
      </c>
      <c r="X2130" s="77" t="s">
        <v>37</v>
      </c>
      <c r="Y2130" s="78" t="s">
        <v>38</v>
      </c>
      <c r="Z2130" s="72"/>
      <c r="AA2130" s="77">
        <v>1129</v>
      </c>
      <c r="AB2130" s="76" t="s">
        <v>35</v>
      </c>
      <c r="AC2130" s="77" t="s">
        <v>36</v>
      </c>
      <c r="AD2130" s="77" t="s">
        <v>36</v>
      </c>
      <c r="AE2130" s="77">
        <v>58</v>
      </c>
      <c r="AF2130" s="78" t="s">
        <v>212</v>
      </c>
      <c r="AG2130" s="72"/>
      <c r="AH2130" s="77">
        <v>4309774</v>
      </c>
      <c r="AI2130" s="76" t="s">
        <v>52</v>
      </c>
      <c r="AJ2130" s="76" t="s">
        <v>36</v>
      </c>
      <c r="AK2130" t="str">
        <f>_xlfn.CONCAT(PlayerList[[#This Row],[First Name]]," ",PlayerList[[#This Row],[Surname]])</f>
        <v>Aidan Morgan</v>
      </c>
      <c r="AM2130" s="71">
        <f>PlayerList[[#This Row],[Code]]*1</f>
        <v>16682</v>
      </c>
      <c r="AN2130" s="71" t="str">
        <f>VLOOKUP(PlayerList[[#This Row],[NZCF ID]],$AP$2:$AQ$3850,2,FALSE)</f>
        <v>M</v>
      </c>
      <c r="AP2130" s="71">
        <v>19471</v>
      </c>
      <c r="AQ2130" s="71" t="s">
        <v>29</v>
      </c>
    </row>
    <row r="2131" spans="13:43" x14ac:dyDescent="0.3">
      <c r="M2131" s="75">
        <v>18430</v>
      </c>
      <c r="N2131" s="72" t="s">
        <v>1533</v>
      </c>
      <c r="O2131" s="72" t="s">
        <v>579</v>
      </c>
      <c r="P2131" s="73" t="s">
        <v>604</v>
      </c>
      <c r="Q2131" s="74">
        <v>2003</v>
      </c>
      <c r="R2131" s="73" t="s">
        <v>35</v>
      </c>
      <c r="S2131" s="72"/>
      <c r="T2131" s="77">
        <v>1371</v>
      </c>
      <c r="U2131" s="76" t="s">
        <v>35</v>
      </c>
      <c r="V2131" s="77" t="s">
        <v>36</v>
      </c>
      <c r="W2131" s="77" t="s">
        <v>36</v>
      </c>
      <c r="X2131" s="77">
        <v>20</v>
      </c>
      <c r="Y2131" s="78" t="s">
        <v>150</v>
      </c>
      <c r="Z2131" s="72"/>
      <c r="AA2131" s="77">
        <v>1474</v>
      </c>
      <c r="AB2131" s="76" t="s">
        <v>50</v>
      </c>
      <c r="AC2131" s="77" t="s">
        <v>36</v>
      </c>
      <c r="AD2131" s="77" t="s">
        <v>36</v>
      </c>
      <c r="AE2131" s="77">
        <v>17</v>
      </c>
      <c r="AF2131" s="78" t="s">
        <v>150</v>
      </c>
      <c r="AG2131" s="72"/>
      <c r="AH2131" s="77">
        <v>4321162</v>
      </c>
      <c r="AI2131" s="76" t="s">
        <v>52</v>
      </c>
      <c r="AJ2131" s="76" t="s">
        <v>36</v>
      </c>
      <c r="AK2131" t="str">
        <f>_xlfn.CONCAT(PlayerList[[#This Row],[First Name]]," ",PlayerList[[#This Row],[Surname]])</f>
        <v>Alistair Morgan</v>
      </c>
      <c r="AM2131" s="71">
        <f>PlayerList[[#This Row],[Code]]*1</f>
        <v>18430</v>
      </c>
      <c r="AN2131" s="71" t="str">
        <f>VLOOKUP(PlayerList[[#This Row],[NZCF ID]],$AP$2:$AQ$3850,2,FALSE)</f>
        <v>M</v>
      </c>
      <c r="AP2131" s="71">
        <v>16682</v>
      </c>
      <c r="AQ2131" s="71" t="s">
        <v>29</v>
      </c>
    </row>
    <row r="2132" spans="13:43" x14ac:dyDescent="0.3">
      <c r="M2132" s="75">
        <v>19279</v>
      </c>
      <c r="N2132" s="72" t="s">
        <v>2554</v>
      </c>
      <c r="O2132" s="72" t="s">
        <v>1616</v>
      </c>
      <c r="P2132" s="73" t="s">
        <v>33</v>
      </c>
      <c r="Q2132" s="74">
        <v>2011</v>
      </c>
      <c r="R2132" s="73" t="s">
        <v>135</v>
      </c>
      <c r="S2132" s="72"/>
      <c r="T2132" s="77" t="s">
        <v>34</v>
      </c>
      <c r="U2132" s="76" t="s">
        <v>35</v>
      </c>
      <c r="V2132" s="77" t="s">
        <v>36</v>
      </c>
      <c r="W2132" s="77" t="s">
        <v>36</v>
      </c>
      <c r="X2132" s="77" t="s">
        <v>37</v>
      </c>
      <c r="Y2132" s="78" t="s">
        <v>38</v>
      </c>
      <c r="Z2132" s="72"/>
      <c r="AA2132" s="77">
        <v>754</v>
      </c>
      <c r="AB2132" s="76" t="s">
        <v>50</v>
      </c>
      <c r="AC2132" s="77" t="s">
        <v>36</v>
      </c>
      <c r="AD2132" s="77" t="s">
        <v>36</v>
      </c>
      <c r="AE2132" s="77">
        <v>13</v>
      </c>
      <c r="AF2132" s="78" t="s">
        <v>61</v>
      </c>
      <c r="AG2132" s="72"/>
      <c r="AH2132" s="77">
        <v>4323297</v>
      </c>
      <c r="AI2132" s="76" t="s">
        <v>52</v>
      </c>
      <c r="AJ2132" s="76" t="s">
        <v>36</v>
      </c>
      <c r="AK2132" t="str">
        <f>_xlfn.CONCAT(PlayerList[[#This Row],[First Name]]," ",PlayerList[[#This Row],[Surname]])</f>
        <v>Finn Morgan-Cao</v>
      </c>
      <c r="AM2132" s="71">
        <f>PlayerList[[#This Row],[Code]]*1</f>
        <v>19279</v>
      </c>
      <c r="AN2132" s="71" t="str">
        <f>VLOOKUP(PlayerList[[#This Row],[NZCF ID]],$AP$2:$AQ$3850,2,FALSE)</f>
        <v>M</v>
      </c>
      <c r="AP2132" s="71">
        <v>18430</v>
      </c>
      <c r="AQ2132" s="71" t="s">
        <v>29</v>
      </c>
    </row>
    <row r="2133" spans="13:43" x14ac:dyDescent="0.3">
      <c r="M2133" s="75">
        <v>18560</v>
      </c>
      <c r="N2133" s="72" t="s">
        <v>2555</v>
      </c>
      <c r="O2133" s="72" t="s">
        <v>2556</v>
      </c>
      <c r="P2133" s="73" t="s">
        <v>49</v>
      </c>
      <c r="Q2133" s="74">
        <v>2004</v>
      </c>
      <c r="R2133" s="73" t="s">
        <v>35</v>
      </c>
      <c r="S2133" s="72"/>
      <c r="T2133" s="77" t="s">
        <v>34</v>
      </c>
      <c r="U2133" s="76" t="s">
        <v>35</v>
      </c>
      <c r="V2133" s="77" t="s">
        <v>36</v>
      </c>
      <c r="W2133" s="77" t="s">
        <v>36</v>
      </c>
      <c r="X2133" s="77" t="s">
        <v>37</v>
      </c>
      <c r="Y2133" s="78" t="s">
        <v>38</v>
      </c>
      <c r="Z2133" s="72"/>
      <c r="AA2133" s="77">
        <v>1477</v>
      </c>
      <c r="AB2133" s="76" t="s">
        <v>50</v>
      </c>
      <c r="AC2133" s="77" t="s">
        <v>36</v>
      </c>
      <c r="AD2133" s="77" t="s">
        <v>36</v>
      </c>
      <c r="AE2133" s="77">
        <v>12</v>
      </c>
      <c r="AF2133" s="78" t="s">
        <v>173</v>
      </c>
      <c r="AG2133" s="72"/>
      <c r="AH2133" s="77">
        <v>4321375</v>
      </c>
      <c r="AI2133" s="76" t="s">
        <v>52</v>
      </c>
      <c r="AJ2133" s="76" t="s">
        <v>36</v>
      </c>
      <c r="AK2133" t="str">
        <f>_xlfn.CONCAT(PlayerList[[#This Row],[First Name]]," ",PlayerList[[#This Row],[Surname]])</f>
        <v>Lockie Moriarity</v>
      </c>
      <c r="AM2133" s="71">
        <f>PlayerList[[#This Row],[Code]]*1</f>
        <v>18560</v>
      </c>
      <c r="AN2133" s="71" t="str">
        <f>VLOOKUP(PlayerList[[#This Row],[NZCF ID]],$AP$2:$AQ$3850,2,FALSE)</f>
        <v>M</v>
      </c>
      <c r="AP2133" s="71">
        <v>19279</v>
      </c>
      <c r="AQ2133" s="71" t="s">
        <v>29</v>
      </c>
    </row>
    <row r="2134" spans="13:43" x14ac:dyDescent="0.3">
      <c r="M2134" s="75">
        <v>15789</v>
      </c>
      <c r="N2134" s="72" t="s">
        <v>2557</v>
      </c>
      <c r="O2134" s="72" t="s">
        <v>690</v>
      </c>
      <c r="P2134" s="73" t="s">
        <v>335</v>
      </c>
      <c r="Q2134" s="74">
        <v>1958</v>
      </c>
      <c r="R2134" s="73" t="s">
        <v>119</v>
      </c>
      <c r="S2134" s="72"/>
      <c r="T2134" s="77">
        <v>2026</v>
      </c>
      <c r="U2134" s="76" t="s">
        <v>35</v>
      </c>
      <c r="V2134" s="77" t="s">
        <v>36</v>
      </c>
      <c r="W2134" s="77" t="s">
        <v>36</v>
      </c>
      <c r="X2134" s="77">
        <v>313</v>
      </c>
      <c r="Y2134" s="78" t="s">
        <v>96</v>
      </c>
      <c r="Z2134" s="72"/>
      <c r="AA2134" s="77" t="s">
        <v>37</v>
      </c>
      <c r="AB2134" s="76" t="s">
        <v>35</v>
      </c>
      <c r="AC2134" s="77" t="s">
        <v>36</v>
      </c>
      <c r="AD2134" s="77" t="s">
        <v>36</v>
      </c>
      <c r="AE2134" s="77" t="s">
        <v>37</v>
      </c>
      <c r="AF2134" s="78" t="s">
        <v>38</v>
      </c>
      <c r="AG2134" s="72"/>
      <c r="AH2134" s="77">
        <v>2601958</v>
      </c>
      <c r="AI2134" s="76" t="s">
        <v>52</v>
      </c>
      <c r="AJ2134" s="76" t="s">
        <v>36</v>
      </c>
      <c r="AK2134" t="str">
        <f>_xlfn.CONCAT(PlayerList[[#This Row],[First Name]]," ",PlayerList[[#This Row],[Surname]])</f>
        <v>Gordon Morrell</v>
      </c>
      <c r="AM2134" s="71">
        <f>PlayerList[[#This Row],[Code]]*1</f>
        <v>15789</v>
      </c>
      <c r="AN2134" s="71" t="str">
        <f>VLOOKUP(PlayerList[[#This Row],[NZCF ID]],$AP$2:$AQ$3850,2,FALSE)</f>
        <v>M</v>
      </c>
      <c r="AP2134" s="71">
        <v>18560</v>
      </c>
      <c r="AQ2134" s="71" t="s">
        <v>29</v>
      </c>
    </row>
    <row r="2135" spans="13:43" x14ac:dyDescent="0.3">
      <c r="M2135" s="75">
        <v>16472</v>
      </c>
      <c r="N2135" s="72" t="s">
        <v>4396</v>
      </c>
      <c r="O2135" s="72" t="s">
        <v>421</v>
      </c>
      <c r="P2135" s="73" t="s">
        <v>74</v>
      </c>
      <c r="Q2135" s="74">
        <v>1999</v>
      </c>
      <c r="R2135" s="73" t="s">
        <v>35</v>
      </c>
      <c r="S2135" s="72"/>
      <c r="T2135" s="77">
        <v>1188</v>
      </c>
      <c r="U2135" s="76" t="s">
        <v>35</v>
      </c>
      <c r="V2135" s="77" t="s">
        <v>36</v>
      </c>
      <c r="W2135" s="77" t="s">
        <v>36</v>
      </c>
      <c r="X2135" s="77">
        <v>25</v>
      </c>
      <c r="Y2135" s="78" t="s">
        <v>235</v>
      </c>
      <c r="Z2135" s="72"/>
      <c r="AA2135" s="77" t="s">
        <v>37</v>
      </c>
      <c r="AB2135" s="76" t="s">
        <v>35</v>
      </c>
      <c r="AC2135" s="77" t="s">
        <v>36</v>
      </c>
      <c r="AD2135" s="77" t="s">
        <v>36</v>
      </c>
      <c r="AE2135" s="77" t="s">
        <v>37</v>
      </c>
      <c r="AF2135" s="78" t="s">
        <v>38</v>
      </c>
      <c r="AG2135" s="72"/>
      <c r="AH2135" s="77">
        <v>4308247</v>
      </c>
      <c r="AI2135" s="76" t="s">
        <v>52</v>
      </c>
      <c r="AJ2135" s="76" t="s">
        <v>36</v>
      </c>
      <c r="AK2135" t="str">
        <f>_xlfn.CONCAT(PlayerList[[#This Row],[First Name]]," ",PlayerList[[#This Row],[Surname]])</f>
        <v>Daniel Morrin</v>
      </c>
      <c r="AM2135" s="71">
        <f>PlayerList[[#This Row],[Code]]*1</f>
        <v>16472</v>
      </c>
      <c r="AN2135" s="71" t="str">
        <f>VLOOKUP(PlayerList[[#This Row],[NZCF ID]],$AP$2:$AQ$3850,2,FALSE)</f>
        <v>M</v>
      </c>
      <c r="AP2135" s="71">
        <v>15789</v>
      </c>
      <c r="AQ2135" s="71" t="s">
        <v>29</v>
      </c>
    </row>
    <row r="2136" spans="13:43" x14ac:dyDescent="0.3">
      <c r="M2136" s="75">
        <v>21031</v>
      </c>
      <c r="N2136" s="72" t="s">
        <v>2558</v>
      </c>
      <c r="O2136" s="72" t="s">
        <v>970</v>
      </c>
      <c r="P2136" s="73" t="s">
        <v>167</v>
      </c>
      <c r="Q2136" s="74">
        <v>1953</v>
      </c>
      <c r="R2136" s="73" t="s">
        <v>119</v>
      </c>
      <c r="S2136" s="72"/>
      <c r="T2136" s="77">
        <v>804</v>
      </c>
      <c r="U2136" s="76" t="s">
        <v>50</v>
      </c>
      <c r="V2136" s="77">
        <v>1</v>
      </c>
      <c r="W2136" s="77">
        <v>3</v>
      </c>
      <c r="X2136" s="77">
        <v>10</v>
      </c>
      <c r="Y2136" s="78" t="s">
        <v>4167</v>
      </c>
      <c r="Z2136" s="72"/>
      <c r="AA2136" s="77" t="s">
        <v>37</v>
      </c>
      <c r="AB2136" s="76" t="s">
        <v>35</v>
      </c>
      <c r="AC2136" s="77" t="s">
        <v>36</v>
      </c>
      <c r="AD2136" s="77" t="s">
        <v>36</v>
      </c>
      <c r="AE2136" s="77" t="s">
        <v>37</v>
      </c>
      <c r="AF2136" s="78" t="s">
        <v>38</v>
      </c>
      <c r="AG2136" s="72"/>
      <c r="AH2136" s="77">
        <v>4331915</v>
      </c>
      <c r="AI2136" s="76" t="s">
        <v>52</v>
      </c>
      <c r="AJ2136" s="76" t="s">
        <v>36</v>
      </c>
      <c r="AK2136" t="str">
        <f>_xlfn.CONCAT(PlayerList[[#This Row],[First Name]]," ",PlayerList[[#This Row],[Surname]])</f>
        <v>Patrick Morris</v>
      </c>
      <c r="AM2136" s="71">
        <f>PlayerList[[#This Row],[Code]]*1</f>
        <v>21031</v>
      </c>
      <c r="AN2136" s="71" t="str">
        <f>VLOOKUP(PlayerList[[#This Row],[NZCF ID]],$AP$2:$AQ$3850,2,FALSE)</f>
        <v>M</v>
      </c>
      <c r="AP2136" s="71">
        <v>16472</v>
      </c>
      <c r="AQ2136" s="71" t="s">
        <v>29</v>
      </c>
    </row>
    <row r="2137" spans="13:43" x14ac:dyDescent="0.3">
      <c r="M2137" s="75">
        <v>22851</v>
      </c>
      <c r="N2137" s="72" t="s">
        <v>4397</v>
      </c>
      <c r="O2137" s="72" t="s">
        <v>3973</v>
      </c>
      <c r="P2137" s="73" t="s">
        <v>33</v>
      </c>
      <c r="Q2137" s="74">
        <v>2019</v>
      </c>
      <c r="R2137" s="73" t="s">
        <v>135</v>
      </c>
      <c r="S2137" s="72"/>
      <c r="T2137" s="77" t="s">
        <v>34</v>
      </c>
      <c r="U2137" s="76" t="s">
        <v>35</v>
      </c>
      <c r="V2137" s="77" t="s">
        <v>36</v>
      </c>
      <c r="W2137" s="77" t="s">
        <v>36</v>
      </c>
      <c r="X2137" s="77" t="s">
        <v>37</v>
      </c>
      <c r="Y2137" s="78" t="s">
        <v>38</v>
      </c>
      <c r="Z2137" s="72"/>
      <c r="AA2137" s="77">
        <v>400</v>
      </c>
      <c r="AB2137" s="76" t="s">
        <v>50</v>
      </c>
      <c r="AC2137" s="77">
        <v>1</v>
      </c>
      <c r="AD2137" s="77">
        <v>6</v>
      </c>
      <c r="AE2137" s="77">
        <v>12</v>
      </c>
      <c r="AF2137" s="78" t="s">
        <v>4167</v>
      </c>
      <c r="AG2137" s="72"/>
      <c r="AH2137" s="77" t="s">
        <v>69</v>
      </c>
      <c r="AI2137" s="76" t="s">
        <v>52</v>
      </c>
      <c r="AJ2137" s="76" t="s">
        <v>36</v>
      </c>
      <c r="AK2137" t="str">
        <f>_xlfn.CONCAT(PlayerList[[#This Row],[First Name]]," ",PlayerList[[#This Row],[Surname]])</f>
        <v>Kai Morrisey</v>
      </c>
      <c r="AM2137" s="71">
        <f>PlayerList[[#This Row],[Code]]*1</f>
        <v>22851</v>
      </c>
      <c r="AN2137" s="71" t="str">
        <f>VLOOKUP(PlayerList[[#This Row],[NZCF ID]],$AP$2:$AQ$3850,2,FALSE)</f>
        <v>M</v>
      </c>
      <c r="AP2137" s="71">
        <v>21031</v>
      </c>
      <c r="AQ2137" s="71" t="s">
        <v>29</v>
      </c>
    </row>
    <row r="2138" spans="13:43" x14ac:dyDescent="0.3">
      <c r="M2138" s="75">
        <v>20117</v>
      </c>
      <c r="N2138" s="72" t="s">
        <v>2559</v>
      </c>
      <c r="O2138" s="72" t="s">
        <v>657</v>
      </c>
      <c r="P2138" s="73" t="s">
        <v>115</v>
      </c>
      <c r="Q2138" s="74">
        <v>1997</v>
      </c>
      <c r="R2138" s="73" t="s">
        <v>35</v>
      </c>
      <c r="S2138" s="72"/>
      <c r="T2138" s="77">
        <v>1491</v>
      </c>
      <c r="U2138" s="76" t="s">
        <v>35</v>
      </c>
      <c r="V2138" s="77" t="s">
        <v>36</v>
      </c>
      <c r="W2138" s="77" t="s">
        <v>36</v>
      </c>
      <c r="X2138" s="77">
        <v>26</v>
      </c>
      <c r="Y2138" s="78" t="s">
        <v>61</v>
      </c>
      <c r="Z2138" s="72"/>
      <c r="AA2138" s="77">
        <v>1461</v>
      </c>
      <c r="AB2138" s="76" t="s">
        <v>35</v>
      </c>
      <c r="AC2138" s="77" t="s">
        <v>36</v>
      </c>
      <c r="AD2138" s="77" t="s">
        <v>36</v>
      </c>
      <c r="AE2138" s="77">
        <v>22</v>
      </c>
      <c r="AF2138" s="78" t="s">
        <v>61</v>
      </c>
      <c r="AG2138" s="72"/>
      <c r="AH2138" s="77">
        <v>4329139</v>
      </c>
      <c r="AI2138" s="76" t="s">
        <v>52</v>
      </c>
      <c r="AJ2138" s="76" t="s">
        <v>36</v>
      </c>
      <c r="AK2138" t="str">
        <f>_xlfn.CONCAT(PlayerList[[#This Row],[First Name]]," ",PlayerList[[#This Row],[Surname]])</f>
        <v>Connor Morrison</v>
      </c>
      <c r="AM2138" s="71">
        <f>PlayerList[[#This Row],[Code]]*1</f>
        <v>20117</v>
      </c>
      <c r="AN2138" s="71" t="str">
        <f>VLOOKUP(PlayerList[[#This Row],[NZCF ID]],$AP$2:$AQ$3850,2,FALSE)</f>
        <v>M</v>
      </c>
      <c r="AP2138" s="71">
        <v>22851</v>
      </c>
      <c r="AQ2138" s="71" t="s">
        <v>29</v>
      </c>
    </row>
    <row r="2139" spans="13:43" x14ac:dyDescent="0.3">
      <c r="M2139" s="75">
        <v>18572</v>
      </c>
      <c r="N2139" s="72" t="s">
        <v>2559</v>
      </c>
      <c r="O2139" s="72" t="s">
        <v>800</v>
      </c>
      <c r="P2139" s="73" t="s">
        <v>33</v>
      </c>
      <c r="Q2139" s="74">
        <v>2006</v>
      </c>
      <c r="R2139" s="73" t="s">
        <v>135</v>
      </c>
      <c r="S2139" s="72"/>
      <c r="T2139" s="77" t="s">
        <v>34</v>
      </c>
      <c r="U2139" s="76" t="s">
        <v>35</v>
      </c>
      <c r="V2139" s="77" t="s">
        <v>36</v>
      </c>
      <c r="W2139" s="77" t="s">
        <v>36</v>
      </c>
      <c r="X2139" s="77" t="s">
        <v>37</v>
      </c>
      <c r="Y2139" s="78" t="s">
        <v>38</v>
      </c>
      <c r="Z2139" s="72"/>
      <c r="AA2139" s="77">
        <v>746</v>
      </c>
      <c r="AB2139" s="76" t="s">
        <v>50</v>
      </c>
      <c r="AC2139" s="77" t="s">
        <v>36</v>
      </c>
      <c r="AD2139" s="77" t="s">
        <v>36</v>
      </c>
      <c r="AE2139" s="77">
        <v>6</v>
      </c>
      <c r="AF2139" s="78" t="s">
        <v>51</v>
      </c>
      <c r="AG2139" s="72"/>
      <c r="AH2139" s="77" t="s">
        <v>69</v>
      </c>
      <c r="AI2139" s="76" t="s">
        <v>52</v>
      </c>
      <c r="AJ2139" s="76" t="s">
        <v>36</v>
      </c>
      <c r="AK2139" t="str">
        <f>_xlfn.CONCAT(PlayerList[[#This Row],[First Name]]," ",PlayerList[[#This Row],[Surname]])</f>
        <v>Kyan Morrison</v>
      </c>
      <c r="AM2139" s="71">
        <f>PlayerList[[#This Row],[Code]]*1</f>
        <v>18572</v>
      </c>
      <c r="AN2139" s="71" t="str">
        <f>VLOOKUP(PlayerList[[#This Row],[NZCF ID]],$AP$2:$AQ$3850,2,FALSE)</f>
        <v>M</v>
      </c>
      <c r="AP2139" s="71">
        <v>20117</v>
      </c>
      <c r="AQ2139" s="71" t="s">
        <v>29</v>
      </c>
    </row>
    <row r="2140" spans="13:43" x14ac:dyDescent="0.3">
      <c r="M2140" s="75">
        <v>18545</v>
      </c>
      <c r="N2140" s="72" t="s">
        <v>2560</v>
      </c>
      <c r="O2140" s="72" t="s">
        <v>365</v>
      </c>
      <c r="P2140" s="73" t="s">
        <v>33</v>
      </c>
      <c r="Q2140" s="74">
        <v>2009</v>
      </c>
      <c r="R2140" s="73" t="s">
        <v>135</v>
      </c>
      <c r="S2140" s="72"/>
      <c r="T2140" s="77" t="s">
        <v>34</v>
      </c>
      <c r="U2140" s="76" t="s">
        <v>35</v>
      </c>
      <c r="V2140" s="77" t="s">
        <v>36</v>
      </c>
      <c r="W2140" s="77" t="s">
        <v>36</v>
      </c>
      <c r="X2140" s="77" t="s">
        <v>37</v>
      </c>
      <c r="Y2140" s="78" t="s">
        <v>38</v>
      </c>
      <c r="Z2140" s="72"/>
      <c r="AA2140" s="77">
        <v>846</v>
      </c>
      <c r="AB2140" s="76" t="s">
        <v>50</v>
      </c>
      <c r="AC2140" s="77" t="s">
        <v>36</v>
      </c>
      <c r="AD2140" s="77" t="s">
        <v>36</v>
      </c>
      <c r="AE2140" s="77">
        <v>7</v>
      </c>
      <c r="AF2140" s="78" t="s">
        <v>51</v>
      </c>
      <c r="AG2140" s="72"/>
      <c r="AH2140" s="77" t="s">
        <v>69</v>
      </c>
      <c r="AI2140" s="76" t="s">
        <v>52</v>
      </c>
      <c r="AJ2140" s="76" t="s">
        <v>36</v>
      </c>
      <c r="AK2140" t="str">
        <f>_xlfn.CONCAT(PlayerList[[#This Row],[First Name]]," ",PlayerList[[#This Row],[Surname]])</f>
        <v>Jack Morse</v>
      </c>
      <c r="AM2140" s="71">
        <f>PlayerList[[#This Row],[Code]]*1</f>
        <v>18545</v>
      </c>
      <c r="AN2140" s="71" t="str">
        <f>VLOOKUP(PlayerList[[#This Row],[NZCF ID]],$AP$2:$AQ$3850,2,FALSE)</f>
        <v>M</v>
      </c>
      <c r="AP2140" s="71">
        <v>18572</v>
      </c>
      <c r="AQ2140" s="71" t="s">
        <v>29</v>
      </c>
    </row>
    <row r="2141" spans="13:43" x14ac:dyDescent="0.3">
      <c r="M2141" s="75">
        <v>12589</v>
      </c>
      <c r="N2141" s="72" t="s">
        <v>2561</v>
      </c>
      <c r="O2141" s="72" t="s">
        <v>529</v>
      </c>
      <c r="P2141" s="73" t="s">
        <v>49</v>
      </c>
      <c r="Q2141" s="74">
        <v>1960</v>
      </c>
      <c r="R2141" s="73" t="s">
        <v>119</v>
      </c>
      <c r="S2141" s="72"/>
      <c r="T2141" s="77">
        <v>1700</v>
      </c>
      <c r="U2141" s="76" t="s">
        <v>35</v>
      </c>
      <c r="V2141" s="77" t="s">
        <v>36</v>
      </c>
      <c r="W2141" s="77" t="s">
        <v>36</v>
      </c>
      <c r="X2141" s="77">
        <v>30</v>
      </c>
      <c r="Y2141" s="78" t="s">
        <v>667</v>
      </c>
      <c r="Z2141" s="72"/>
      <c r="AA2141" s="77">
        <v>1653</v>
      </c>
      <c r="AB2141" s="76" t="s">
        <v>35</v>
      </c>
      <c r="AC2141" s="77" t="s">
        <v>36</v>
      </c>
      <c r="AD2141" s="77" t="s">
        <v>36</v>
      </c>
      <c r="AE2141" s="77">
        <v>77</v>
      </c>
      <c r="AF2141" s="78" t="s">
        <v>173</v>
      </c>
      <c r="AG2141" s="72"/>
      <c r="AH2141" s="77">
        <v>4321316</v>
      </c>
      <c r="AI2141" s="76" t="s">
        <v>52</v>
      </c>
      <c r="AJ2141" s="76" t="s">
        <v>36</v>
      </c>
      <c r="AK2141" t="str">
        <f>_xlfn.CONCAT(PlayerList[[#This Row],[First Name]]," ",PlayerList[[#This Row],[Surname]])</f>
        <v>Paul Morten</v>
      </c>
      <c r="AM2141" s="71">
        <f>PlayerList[[#This Row],[Code]]*1</f>
        <v>12589</v>
      </c>
      <c r="AN2141" s="71" t="str">
        <f>VLOOKUP(PlayerList[[#This Row],[NZCF ID]],$AP$2:$AQ$3850,2,FALSE)</f>
        <v>M</v>
      </c>
      <c r="AP2141" s="71">
        <v>18545</v>
      </c>
      <c r="AQ2141" s="71" t="s">
        <v>29</v>
      </c>
    </row>
    <row r="2142" spans="13:43" x14ac:dyDescent="0.3">
      <c r="M2142" s="75">
        <v>19185</v>
      </c>
      <c r="N2142" s="72" t="s">
        <v>2562</v>
      </c>
      <c r="O2142" s="72" t="s">
        <v>340</v>
      </c>
      <c r="P2142" s="73" t="s">
        <v>426</v>
      </c>
      <c r="Q2142" s="74">
        <v>1967</v>
      </c>
      <c r="R2142" s="73" t="s">
        <v>124</v>
      </c>
      <c r="S2142" s="72"/>
      <c r="T2142" s="77">
        <v>1563</v>
      </c>
      <c r="U2142" s="76" t="s">
        <v>50</v>
      </c>
      <c r="V2142" s="77">
        <v>1</v>
      </c>
      <c r="W2142" s="77">
        <v>7</v>
      </c>
      <c r="X2142" s="77">
        <v>13</v>
      </c>
      <c r="Y2142" s="78" t="s">
        <v>4167</v>
      </c>
      <c r="Z2142" s="72"/>
      <c r="AA2142" s="77">
        <v>1298</v>
      </c>
      <c r="AB2142" s="76" t="s">
        <v>35</v>
      </c>
      <c r="AC2142" s="77">
        <v>1</v>
      </c>
      <c r="AD2142" s="77">
        <v>6</v>
      </c>
      <c r="AE2142" s="77">
        <v>28</v>
      </c>
      <c r="AF2142" s="78" t="s">
        <v>4167</v>
      </c>
      <c r="AG2142" s="72"/>
      <c r="AH2142" s="77">
        <v>4331273</v>
      </c>
      <c r="AI2142" s="76" t="s">
        <v>52</v>
      </c>
      <c r="AJ2142" s="76" t="s">
        <v>36</v>
      </c>
      <c r="AK2142" t="str">
        <f>_xlfn.CONCAT(PlayerList[[#This Row],[First Name]]," ",PlayerList[[#This Row],[Surname]])</f>
        <v>Chris Moses</v>
      </c>
      <c r="AM2142" s="71">
        <f>PlayerList[[#This Row],[Code]]*1</f>
        <v>19185</v>
      </c>
      <c r="AN2142" s="71" t="str">
        <f>VLOOKUP(PlayerList[[#This Row],[NZCF ID]],$AP$2:$AQ$3850,2,FALSE)</f>
        <v>M</v>
      </c>
      <c r="AP2142" s="71">
        <v>12589</v>
      </c>
      <c r="AQ2142" s="71" t="s">
        <v>29</v>
      </c>
    </row>
    <row r="2143" spans="13:43" x14ac:dyDescent="0.3">
      <c r="M2143" s="75">
        <v>18940</v>
      </c>
      <c r="N2143" s="72" t="s">
        <v>2562</v>
      </c>
      <c r="O2143" s="72" t="s">
        <v>1587</v>
      </c>
      <c r="P2143" s="73" t="s">
        <v>83</v>
      </c>
      <c r="Q2143" s="74">
        <v>1995</v>
      </c>
      <c r="R2143" s="73" t="s">
        <v>35</v>
      </c>
      <c r="S2143" s="72"/>
      <c r="T2143" s="77">
        <v>1593</v>
      </c>
      <c r="U2143" s="76" t="s">
        <v>35</v>
      </c>
      <c r="V2143" s="77" t="s">
        <v>36</v>
      </c>
      <c r="W2143" s="77" t="s">
        <v>36</v>
      </c>
      <c r="X2143" s="77">
        <v>25</v>
      </c>
      <c r="Y2143" s="78" t="s">
        <v>281</v>
      </c>
      <c r="Z2143" s="72"/>
      <c r="AA2143" s="77">
        <v>1413</v>
      </c>
      <c r="AB2143" s="76" t="s">
        <v>50</v>
      </c>
      <c r="AC2143" s="77" t="s">
        <v>36</v>
      </c>
      <c r="AD2143" s="77" t="s">
        <v>36</v>
      </c>
      <c r="AE2143" s="77">
        <v>16</v>
      </c>
      <c r="AF2143" s="78" t="s">
        <v>281</v>
      </c>
      <c r="AG2143" s="72"/>
      <c r="AH2143" s="77">
        <v>4325478</v>
      </c>
      <c r="AI2143" s="76" t="s">
        <v>52</v>
      </c>
      <c r="AJ2143" s="76" t="s">
        <v>36</v>
      </c>
      <c r="AK2143" t="str">
        <f>_xlfn.CONCAT(PlayerList[[#This Row],[First Name]]," ",PlayerList[[#This Row],[Surname]])</f>
        <v>Christopher Moses</v>
      </c>
      <c r="AM2143" s="71">
        <f>PlayerList[[#This Row],[Code]]*1</f>
        <v>18940</v>
      </c>
      <c r="AN2143" s="71" t="str">
        <f>VLOOKUP(PlayerList[[#This Row],[NZCF ID]],$AP$2:$AQ$3850,2,FALSE)</f>
        <v>M</v>
      </c>
      <c r="AP2143" s="71">
        <v>19185</v>
      </c>
      <c r="AQ2143" s="71" t="s">
        <v>29</v>
      </c>
    </row>
    <row r="2144" spans="13:43" x14ac:dyDescent="0.3">
      <c r="M2144" s="75">
        <v>18099</v>
      </c>
      <c r="N2144" s="72" t="s">
        <v>2563</v>
      </c>
      <c r="O2144" s="72" t="s">
        <v>2564</v>
      </c>
      <c r="P2144" s="73" t="s">
        <v>167</v>
      </c>
      <c r="Q2144" s="74">
        <v>1993</v>
      </c>
      <c r="R2144" s="73" t="s">
        <v>35</v>
      </c>
      <c r="S2144" s="72"/>
      <c r="T2144" s="77">
        <v>1333</v>
      </c>
      <c r="U2144" s="76" t="s">
        <v>35</v>
      </c>
      <c r="V2144" s="77">
        <v>2</v>
      </c>
      <c r="W2144" s="77">
        <v>11</v>
      </c>
      <c r="X2144" s="77">
        <v>201</v>
      </c>
      <c r="Y2144" s="78" t="s">
        <v>4167</v>
      </c>
      <c r="Z2144" s="72"/>
      <c r="AA2144" s="77">
        <v>1280</v>
      </c>
      <c r="AB2144" s="76" t="s">
        <v>35</v>
      </c>
      <c r="AC2144" s="77">
        <v>1</v>
      </c>
      <c r="AD2144" s="77">
        <v>5</v>
      </c>
      <c r="AE2144" s="77">
        <v>78</v>
      </c>
      <c r="AF2144" s="78" t="s">
        <v>4167</v>
      </c>
      <c r="AG2144" s="72"/>
      <c r="AH2144" s="77">
        <v>55701736</v>
      </c>
      <c r="AI2144" s="76" t="s">
        <v>268</v>
      </c>
      <c r="AJ2144" s="76" t="s">
        <v>36</v>
      </c>
      <c r="AK2144" t="str">
        <f>_xlfn.CONCAT(PlayerList[[#This Row],[First Name]]," ",PlayerList[[#This Row],[Surname]])</f>
        <v>Elena Moshakova</v>
      </c>
      <c r="AM2144" s="71">
        <f>PlayerList[[#This Row],[Code]]*1</f>
        <v>18099</v>
      </c>
      <c r="AN2144" s="71" t="str">
        <f>VLOOKUP(PlayerList[[#This Row],[NZCF ID]],$AP$2:$AQ$3850,2,FALSE)</f>
        <v>F</v>
      </c>
      <c r="AP2144" s="71">
        <v>18940</v>
      </c>
      <c r="AQ2144" s="71" t="s">
        <v>29</v>
      </c>
    </row>
    <row r="2145" spans="13:43" x14ac:dyDescent="0.3">
      <c r="M2145" s="75">
        <v>18700</v>
      </c>
      <c r="N2145" s="72" t="s">
        <v>2565</v>
      </c>
      <c r="O2145" s="72" t="s">
        <v>325</v>
      </c>
      <c r="P2145" s="73" t="s">
        <v>33</v>
      </c>
      <c r="Q2145" s="74">
        <v>2004</v>
      </c>
      <c r="R2145" s="73" t="s">
        <v>35</v>
      </c>
      <c r="S2145" s="72"/>
      <c r="T2145" s="77" t="s">
        <v>34</v>
      </c>
      <c r="U2145" s="76" t="s">
        <v>35</v>
      </c>
      <c r="V2145" s="77" t="s">
        <v>36</v>
      </c>
      <c r="W2145" s="77" t="s">
        <v>36</v>
      </c>
      <c r="X2145" s="77" t="s">
        <v>37</v>
      </c>
      <c r="Y2145" s="78" t="s">
        <v>38</v>
      </c>
      <c r="Z2145" s="72"/>
      <c r="AA2145" s="77">
        <v>1206</v>
      </c>
      <c r="AB2145" s="76" t="s">
        <v>50</v>
      </c>
      <c r="AC2145" s="77" t="s">
        <v>36</v>
      </c>
      <c r="AD2145" s="77" t="s">
        <v>36</v>
      </c>
      <c r="AE2145" s="77">
        <v>11</v>
      </c>
      <c r="AF2145" s="78" t="s">
        <v>150</v>
      </c>
      <c r="AG2145" s="72"/>
      <c r="AH2145" s="77">
        <v>4320778</v>
      </c>
      <c r="AI2145" s="76" t="s">
        <v>52</v>
      </c>
      <c r="AJ2145" s="76" t="s">
        <v>36</v>
      </c>
      <c r="AK2145" t="str">
        <f>_xlfn.CONCAT(PlayerList[[#This Row],[First Name]]," ",PlayerList[[#This Row],[Surname]])</f>
        <v>Felix Mountfort</v>
      </c>
      <c r="AM2145" s="71">
        <f>PlayerList[[#This Row],[Code]]*1</f>
        <v>18700</v>
      </c>
      <c r="AN2145" s="71" t="str">
        <f>VLOOKUP(PlayerList[[#This Row],[NZCF ID]],$AP$2:$AQ$3850,2,FALSE)</f>
        <v>M</v>
      </c>
      <c r="AP2145" s="71">
        <v>18099</v>
      </c>
      <c r="AQ2145" s="71" t="s">
        <v>45</v>
      </c>
    </row>
    <row r="2146" spans="13:43" x14ac:dyDescent="0.3">
      <c r="M2146" s="75">
        <v>18423</v>
      </c>
      <c r="N2146" s="72" t="s">
        <v>2566</v>
      </c>
      <c r="O2146" s="72" t="s">
        <v>2567</v>
      </c>
      <c r="P2146" s="73" t="s">
        <v>74</v>
      </c>
      <c r="Q2146" s="74">
        <v>1994</v>
      </c>
      <c r="R2146" s="73" t="s">
        <v>35</v>
      </c>
      <c r="S2146" s="72"/>
      <c r="T2146" s="77">
        <v>1650</v>
      </c>
      <c r="U2146" s="76" t="s">
        <v>50</v>
      </c>
      <c r="V2146" s="77" t="s">
        <v>36</v>
      </c>
      <c r="W2146" s="77" t="s">
        <v>36</v>
      </c>
      <c r="X2146" s="77">
        <v>10</v>
      </c>
      <c r="Y2146" s="78" t="s">
        <v>84</v>
      </c>
      <c r="Z2146" s="72"/>
      <c r="AA2146" s="77">
        <v>1277</v>
      </c>
      <c r="AB2146" s="76" t="s">
        <v>50</v>
      </c>
      <c r="AC2146" s="77" t="s">
        <v>36</v>
      </c>
      <c r="AD2146" s="77" t="s">
        <v>36</v>
      </c>
      <c r="AE2146" s="77">
        <v>6</v>
      </c>
      <c r="AF2146" s="78" t="s">
        <v>60</v>
      </c>
      <c r="AG2146" s="72"/>
      <c r="AH2146" s="77">
        <v>3249654</v>
      </c>
      <c r="AI2146" s="76" t="s">
        <v>1309</v>
      </c>
      <c r="AJ2146" s="76" t="s">
        <v>36</v>
      </c>
      <c r="AK2146" t="str">
        <f>_xlfn.CONCAT(PlayerList[[#This Row],[First Name]]," ",PlayerList[[#This Row],[Surname]])</f>
        <v>Caspar Moxham</v>
      </c>
      <c r="AM2146" s="71">
        <f>PlayerList[[#This Row],[Code]]*1</f>
        <v>18423</v>
      </c>
      <c r="AN2146" s="71" t="str">
        <f>VLOOKUP(PlayerList[[#This Row],[NZCF ID]],$AP$2:$AQ$3850,2,FALSE)</f>
        <v>M</v>
      </c>
      <c r="AP2146" s="71">
        <v>18700</v>
      </c>
      <c r="AQ2146" s="71" t="s">
        <v>29</v>
      </c>
    </row>
    <row r="2147" spans="13:43" x14ac:dyDescent="0.3">
      <c r="M2147" s="75">
        <v>16891</v>
      </c>
      <c r="N2147" s="72" t="s">
        <v>2568</v>
      </c>
      <c r="O2147" s="72" t="s">
        <v>4398</v>
      </c>
      <c r="P2147" s="73" t="s">
        <v>33</v>
      </c>
      <c r="Q2147" s="74">
        <v>2010</v>
      </c>
      <c r="R2147" s="73" t="s">
        <v>135</v>
      </c>
      <c r="S2147" s="72"/>
      <c r="T2147" s="77" t="s">
        <v>34</v>
      </c>
      <c r="U2147" s="76" t="s">
        <v>35</v>
      </c>
      <c r="V2147" s="77" t="s">
        <v>36</v>
      </c>
      <c r="W2147" s="77" t="s">
        <v>36</v>
      </c>
      <c r="X2147" s="77" t="s">
        <v>37</v>
      </c>
      <c r="Y2147" s="78" t="s">
        <v>38</v>
      </c>
      <c r="Z2147" s="72"/>
      <c r="AA2147" s="77">
        <v>554</v>
      </c>
      <c r="AB2147" s="76" t="s">
        <v>35</v>
      </c>
      <c r="AC2147" s="77" t="s">
        <v>36</v>
      </c>
      <c r="AD2147" s="77" t="s">
        <v>36</v>
      </c>
      <c r="AE2147" s="77">
        <v>24</v>
      </c>
      <c r="AF2147" s="78" t="s">
        <v>530</v>
      </c>
      <c r="AG2147" s="72"/>
      <c r="AH2147" s="77">
        <v>4310705</v>
      </c>
      <c r="AI2147" s="76" t="s">
        <v>52</v>
      </c>
      <c r="AJ2147" s="76" t="s">
        <v>36</v>
      </c>
      <c r="AK2147" t="str">
        <f>_xlfn.CONCAT(PlayerList[[#This Row],[First Name]]," ",PlayerList[[#This Row],[Surname]])</f>
        <v>Edison Liangyi Mu</v>
      </c>
      <c r="AM2147" s="71">
        <f>PlayerList[[#This Row],[Code]]*1</f>
        <v>16891</v>
      </c>
      <c r="AN2147" s="71" t="str">
        <f>VLOOKUP(PlayerList[[#This Row],[NZCF ID]],$AP$2:$AQ$3850,2,FALSE)</f>
        <v>M</v>
      </c>
      <c r="AP2147" s="71">
        <v>18423</v>
      </c>
      <c r="AQ2147" s="71" t="s">
        <v>29</v>
      </c>
    </row>
    <row r="2148" spans="13:43" x14ac:dyDescent="0.3">
      <c r="M2148" s="75">
        <v>22889</v>
      </c>
      <c r="N2148" s="72" t="s">
        <v>2568</v>
      </c>
      <c r="O2148" s="72" t="s">
        <v>1040</v>
      </c>
      <c r="P2148" s="73" t="s">
        <v>3204</v>
      </c>
      <c r="Q2148" s="74">
        <v>1962</v>
      </c>
      <c r="R2148" s="73" t="s">
        <v>124</v>
      </c>
      <c r="S2148" s="72"/>
      <c r="T2148" s="77">
        <v>1075</v>
      </c>
      <c r="U2148" s="76" t="s">
        <v>50</v>
      </c>
      <c r="V2148" s="77">
        <v>1</v>
      </c>
      <c r="W2148" s="77">
        <v>5</v>
      </c>
      <c r="X2148" s="77">
        <v>5</v>
      </c>
      <c r="Y2148" s="78" t="s">
        <v>4167</v>
      </c>
      <c r="Z2148" s="72"/>
      <c r="AA2148" s="77" t="s">
        <v>37</v>
      </c>
      <c r="AB2148" s="76" t="s">
        <v>35</v>
      </c>
      <c r="AC2148" s="77" t="s">
        <v>36</v>
      </c>
      <c r="AD2148" s="77" t="s">
        <v>36</v>
      </c>
      <c r="AE2148" s="77" t="s">
        <v>37</v>
      </c>
      <c r="AF2148" s="78" t="s">
        <v>38</v>
      </c>
      <c r="AG2148" s="72"/>
      <c r="AH2148" s="77" t="s">
        <v>69</v>
      </c>
      <c r="AI2148" s="76" t="s">
        <v>52</v>
      </c>
      <c r="AJ2148" s="76" t="s">
        <v>36</v>
      </c>
      <c r="AK2148" t="str">
        <f>_xlfn.CONCAT(PlayerList[[#This Row],[First Name]]," ",PlayerList[[#This Row],[Surname]])</f>
        <v>John Mu</v>
      </c>
      <c r="AM2148" s="71">
        <f>PlayerList[[#This Row],[Code]]*1</f>
        <v>22889</v>
      </c>
      <c r="AN2148" s="71" t="str">
        <f>VLOOKUP(PlayerList[[#This Row],[NZCF ID]],$AP$2:$AQ$3850,2,FALSE)</f>
        <v>M</v>
      </c>
      <c r="AP2148" s="71">
        <v>16891</v>
      </c>
      <c r="AQ2148" s="71" t="s">
        <v>29</v>
      </c>
    </row>
    <row r="2149" spans="13:43" x14ac:dyDescent="0.3">
      <c r="M2149" s="75">
        <v>20391</v>
      </c>
      <c r="N2149" s="72" t="s">
        <v>2568</v>
      </c>
      <c r="O2149" s="72" t="s">
        <v>2569</v>
      </c>
      <c r="P2149" s="73" t="s">
        <v>33</v>
      </c>
      <c r="Q2149" s="74">
        <v>2014</v>
      </c>
      <c r="R2149" s="73" t="s">
        <v>135</v>
      </c>
      <c r="S2149" s="72"/>
      <c r="T2149" s="77" t="s">
        <v>34</v>
      </c>
      <c r="U2149" s="76" t="s">
        <v>35</v>
      </c>
      <c r="V2149" s="77" t="s">
        <v>36</v>
      </c>
      <c r="W2149" s="77" t="s">
        <v>36</v>
      </c>
      <c r="X2149" s="77" t="s">
        <v>37</v>
      </c>
      <c r="Y2149" s="78" t="s">
        <v>38</v>
      </c>
      <c r="Z2149" s="72"/>
      <c r="AA2149" s="77">
        <v>457</v>
      </c>
      <c r="AB2149" s="76" t="s">
        <v>50</v>
      </c>
      <c r="AC2149" s="77" t="s">
        <v>36</v>
      </c>
      <c r="AD2149" s="77" t="s">
        <v>36</v>
      </c>
      <c r="AE2149" s="77">
        <v>18</v>
      </c>
      <c r="AF2149" s="78" t="s">
        <v>84</v>
      </c>
      <c r="AG2149" s="72"/>
      <c r="AH2149" s="77" t="s">
        <v>69</v>
      </c>
      <c r="AI2149" s="76" t="s">
        <v>52</v>
      </c>
      <c r="AJ2149" s="76" t="s">
        <v>36</v>
      </c>
      <c r="AK2149" t="str">
        <f>_xlfn.CONCAT(PlayerList[[#This Row],[First Name]]," ",PlayerList[[#This Row],[Surname]])</f>
        <v>Zimo (Damon) Mu</v>
      </c>
      <c r="AM2149" s="71">
        <f>PlayerList[[#This Row],[Code]]*1</f>
        <v>20391</v>
      </c>
      <c r="AN2149" s="71" t="str">
        <f>VLOOKUP(PlayerList[[#This Row],[NZCF ID]],$AP$2:$AQ$3850,2,FALSE)</f>
        <v>M</v>
      </c>
      <c r="AP2149" s="71">
        <v>22889</v>
      </c>
      <c r="AQ2149" s="71" t="s">
        <v>29</v>
      </c>
    </row>
    <row r="2150" spans="13:43" x14ac:dyDescent="0.3">
      <c r="M2150" s="75">
        <v>18473</v>
      </c>
      <c r="N2150" s="72" t="s">
        <v>2570</v>
      </c>
      <c r="O2150" s="72" t="s">
        <v>2571</v>
      </c>
      <c r="P2150" s="73" t="s">
        <v>74</v>
      </c>
      <c r="Q2150" s="74">
        <v>1989</v>
      </c>
      <c r="R2150" s="73" t="s">
        <v>35</v>
      </c>
      <c r="S2150" s="72"/>
      <c r="T2150" s="77">
        <v>921</v>
      </c>
      <c r="U2150" s="76" t="s">
        <v>50</v>
      </c>
      <c r="V2150" s="77" t="s">
        <v>36</v>
      </c>
      <c r="W2150" s="77" t="s">
        <v>36</v>
      </c>
      <c r="X2150" s="77">
        <v>5</v>
      </c>
      <c r="Y2150" s="78" t="s">
        <v>51</v>
      </c>
      <c r="Z2150" s="72"/>
      <c r="AA2150" s="77">
        <v>1148</v>
      </c>
      <c r="AB2150" s="76" t="s">
        <v>50</v>
      </c>
      <c r="AC2150" s="77" t="s">
        <v>36</v>
      </c>
      <c r="AD2150" s="77" t="s">
        <v>36</v>
      </c>
      <c r="AE2150" s="77">
        <v>6</v>
      </c>
      <c r="AF2150" s="78" t="s">
        <v>51</v>
      </c>
      <c r="AG2150" s="72"/>
      <c r="AH2150" s="77">
        <v>4319737</v>
      </c>
      <c r="AI2150" s="76" t="s">
        <v>52</v>
      </c>
      <c r="AJ2150" s="76" t="s">
        <v>36</v>
      </c>
      <c r="AK2150" t="str">
        <f>_xlfn.CONCAT(PlayerList[[#This Row],[First Name]]," ",PlayerList[[#This Row],[Surname]])</f>
        <v>Anil K R Muchenthula</v>
      </c>
      <c r="AM2150" s="71">
        <f>PlayerList[[#This Row],[Code]]*1</f>
        <v>18473</v>
      </c>
      <c r="AN2150" s="71" t="str">
        <f>VLOOKUP(PlayerList[[#This Row],[NZCF ID]],$AP$2:$AQ$3850,2,FALSE)</f>
        <v>M</v>
      </c>
      <c r="AP2150" s="71">
        <v>20391</v>
      </c>
      <c r="AQ2150" s="71" t="s">
        <v>29</v>
      </c>
    </row>
    <row r="2151" spans="13:43" x14ac:dyDescent="0.3">
      <c r="M2151" s="75">
        <v>16185</v>
      </c>
      <c r="N2151" s="72" t="s">
        <v>2572</v>
      </c>
      <c r="O2151" s="72" t="s">
        <v>2573</v>
      </c>
      <c r="P2151" s="73" t="s">
        <v>33</v>
      </c>
      <c r="Q2151" s="74">
        <v>2005</v>
      </c>
      <c r="R2151" s="73" t="s">
        <v>135</v>
      </c>
      <c r="S2151" s="72"/>
      <c r="T2151" s="77">
        <v>1340</v>
      </c>
      <c r="U2151" s="76" t="s">
        <v>35</v>
      </c>
      <c r="V2151" s="77" t="s">
        <v>36</v>
      </c>
      <c r="W2151" s="77" t="s">
        <v>36</v>
      </c>
      <c r="X2151" s="77">
        <v>43</v>
      </c>
      <c r="Y2151" s="78" t="s">
        <v>902</v>
      </c>
      <c r="Z2151" s="72"/>
      <c r="AA2151" s="77">
        <v>1661</v>
      </c>
      <c r="AB2151" s="76" t="s">
        <v>35</v>
      </c>
      <c r="AC2151" s="77" t="s">
        <v>36</v>
      </c>
      <c r="AD2151" s="77" t="s">
        <v>36</v>
      </c>
      <c r="AE2151" s="77">
        <v>194</v>
      </c>
      <c r="AF2151" s="78" t="s">
        <v>105</v>
      </c>
      <c r="AG2151" s="72"/>
      <c r="AH2151" s="77">
        <v>4309120</v>
      </c>
      <c r="AI2151" s="76" t="s">
        <v>52</v>
      </c>
      <c r="AJ2151" s="76" t="s">
        <v>36</v>
      </c>
      <c r="AK2151" t="str">
        <f>_xlfn.CONCAT(PlayerList[[#This Row],[First Name]]," ",PlayerList[[#This Row],[Surname]])</f>
        <v>Rohit Mudaliar</v>
      </c>
      <c r="AM2151" s="71">
        <f>PlayerList[[#This Row],[Code]]*1</f>
        <v>16185</v>
      </c>
      <c r="AN2151" s="71" t="str">
        <f>VLOOKUP(PlayerList[[#This Row],[NZCF ID]],$AP$2:$AQ$3850,2,FALSE)</f>
        <v>M</v>
      </c>
      <c r="AP2151" s="71">
        <v>18473</v>
      </c>
      <c r="AQ2151" s="71" t="s">
        <v>29</v>
      </c>
    </row>
    <row r="2152" spans="13:43" x14ac:dyDescent="0.3">
      <c r="M2152" s="75">
        <v>16555</v>
      </c>
      <c r="N2152" s="72" t="s">
        <v>2572</v>
      </c>
      <c r="O2152" s="72" t="s">
        <v>2574</v>
      </c>
      <c r="P2152" s="73" t="s">
        <v>74</v>
      </c>
      <c r="Q2152" s="74">
        <v>2009</v>
      </c>
      <c r="R2152" s="73" t="s">
        <v>135</v>
      </c>
      <c r="S2152" s="72"/>
      <c r="T2152" s="77" t="s">
        <v>34</v>
      </c>
      <c r="U2152" s="76" t="s">
        <v>35</v>
      </c>
      <c r="V2152" s="77" t="s">
        <v>36</v>
      </c>
      <c r="W2152" s="77" t="s">
        <v>36</v>
      </c>
      <c r="X2152" s="77" t="s">
        <v>37</v>
      </c>
      <c r="Y2152" s="78" t="s">
        <v>38</v>
      </c>
      <c r="Z2152" s="72"/>
      <c r="AA2152" s="77">
        <v>782</v>
      </c>
      <c r="AB2152" s="76" t="s">
        <v>35</v>
      </c>
      <c r="AC2152" s="77" t="s">
        <v>36</v>
      </c>
      <c r="AD2152" s="77" t="s">
        <v>36</v>
      </c>
      <c r="AE2152" s="77">
        <v>113</v>
      </c>
      <c r="AF2152" s="78" t="s">
        <v>105</v>
      </c>
      <c r="AG2152" s="72"/>
      <c r="AH2152" s="77">
        <v>4311027</v>
      </c>
      <c r="AI2152" s="76" t="s">
        <v>52</v>
      </c>
      <c r="AJ2152" s="76" t="s">
        <v>36</v>
      </c>
      <c r="AK2152" t="str">
        <f>_xlfn.CONCAT(PlayerList[[#This Row],[First Name]]," ",PlayerList[[#This Row],[Surname]])</f>
        <v>Tarun Mudaliar</v>
      </c>
      <c r="AM2152" s="71">
        <f>PlayerList[[#This Row],[Code]]*1</f>
        <v>16555</v>
      </c>
      <c r="AN2152" s="71" t="str">
        <f>VLOOKUP(PlayerList[[#This Row],[NZCF ID]],$AP$2:$AQ$3850,2,FALSE)</f>
        <v>M</v>
      </c>
      <c r="AP2152" s="71">
        <v>16185</v>
      </c>
      <c r="AQ2152" s="71" t="s">
        <v>29</v>
      </c>
    </row>
    <row r="2153" spans="13:43" x14ac:dyDescent="0.3">
      <c r="M2153" s="75">
        <v>17824</v>
      </c>
      <c r="N2153" s="72" t="s">
        <v>2575</v>
      </c>
      <c r="O2153" s="72" t="s">
        <v>2576</v>
      </c>
      <c r="P2153" s="73" t="s">
        <v>33</v>
      </c>
      <c r="Q2153" s="74">
        <v>2011</v>
      </c>
      <c r="R2153" s="73" t="s">
        <v>135</v>
      </c>
      <c r="S2153" s="72"/>
      <c r="T2153" s="77" t="s">
        <v>34</v>
      </c>
      <c r="U2153" s="76" t="s">
        <v>35</v>
      </c>
      <c r="V2153" s="77" t="s">
        <v>36</v>
      </c>
      <c r="W2153" s="77" t="s">
        <v>36</v>
      </c>
      <c r="X2153" s="77" t="s">
        <v>37</v>
      </c>
      <c r="Y2153" s="78" t="s">
        <v>38</v>
      </c>
      <c r="Z2153" s="72"/>
      <c r="AA2153" s="77">
        <v>501</v>
      </c>
      <c r="AB2153" s="76" t="s">
        <v>50</v>
      </c>
      <c r="AC2153" s="77" t="s">
        <v>36</v>
      </c>
      <c r="AD2153" s="77" t="s">
        <v>36</v>
      </c>
      <c r="AE2153" s="77">
        <v>6</v>
      </c>
      <c r="AF2153" s="78" t="s">
        <v>105</v>
      </c>
      <c r="AG2153" s="72"/>
      <c r="AH2153" s="77" t="s">
        <v>69</v>
      </c>
      <c r="AI2153" s="76" t="s">
        <v>52</v>
      </c>
      <c r="AJ2153" s="76" t="s">
        <v>36</v>
      </c>
      <c r="AK2153" t="str">
        <f>_xlfn.CONCAT(PlayerList[[#This Row],[First Name]]," ",PlayerList[[#This Row],[Surname]])</f>
        <v>Vedan Mukerji</v>
      </c>
      <c r="AM2153" s="71">
        <f>PlayerList[[#This Row],[Code]]*1</f>
        <v>17824</v>
      </c>
      <c r="AN2153" s="71" t="str">
        <f>VLOOKUP(PlayerList[[#This Row],[NZCF ID]],$AP$2:$AQ$3850,2,FALSE)</f>
        <v>M</v>
      </c>
      <c r="AP2153" s="71">
        <v>16555</v>
      </c>
      <c r="AQ2153" s="71" t="s">
        <v>29</v>
      </c>
    </row>
    <row r="2154" spans="13:43" x14ac:dyDescent="0.3">
      <c r="M2154" s="75">
        <v>13743</v>
      </c>
      <c r="N2154" s="72" t="s">
        <v>2577</v>
      </c>
      <c r="O2154" s="72" t="s">
        <v>1238</v>
      </c>
      <c r="P2154" s="73" t="s">
        <v>252</v>
      </c>
      <c r="Q2154" s="74">
        <v>1966</v>
      </c>
      <c r="R2154" s="73" t="s">
        <v>124</v>
      </c>
      <c r="S2154" s="72"/>
      <c r="T2154" s="77">
        <v>1432</v>
      </c>
      <c r="U2154" s="76" t="s">
        <v>35</v>
      </c>
      <c r="V2154" s="77" t="s">
        <v>36</v>
      </c>
      <c r="W2154" s="77" t="s">
        <v>36</v>
      </c>
      <c r="X2154" s="77">
        <v>745</v>
      </c>
      <c r="Y2154" s="78" t="s">
        <v>60</v>
      </c>
      <c r="Z2154" s="72"/>
      <c r="AA2154" s="77">
        <v>1483</v>
      </c>
      <c r="AB2154" s="76" t="s">
        <v>35</v>
      </c>
      <c r="AC2154" s="77" t="s">
        <v>36</v>
      </c>
      <c r="AD2154" s="77" t="s">
        <v>36</v>
      </c>
      <c r="AE2154" s="77">
        <v>313</v>
      </c>
      <c r="AF2154" s="78" t="s">
        <v>150</v>
      </c>
      <c r="AG2154" s="72"/>
      <c r="AH2154" s="77">
        <v>4302737</v>
      </c>
      <c r="AI2154" s="76" t="s">
        <v>52</v>
      </c>
      <c r="AJ2154" s="76" t="s">
        <v>36</v>
      </c>
      <c r="AK2154" t="str">
        <f>_xlfn.CONCAT(PlayerList[[#This Row],[First Name]]," ",PlayerList[[#This Row],[Surname]])</f>
        <v>Philip Mukkattu</v>
      </c>
      <c r="AM2154" s="71">
        <f>PlayerList[[#This Row],[Code]]*1</f>
        <v>13743</v>
      </c>
      <c r="AN2154" s="71" t="str">
        <f>VLOOKUP(PlayerList[[#This Row],[NZCF ID]],$AP$2:$AQ$3850,2,FALSE)</f>
        <v>M</v>
      </c>
      <c r="AP2154" s="71">
        <v>17824</v>
      </c>
      <c r="AQ2154" s="71" t="s">
        <v>29</v>
      </c>
    </row>
    <row r="2155" spans="13:43" x14ac:dyDescent="0.3">
      <c r="M2155" s="75">
        <v>17798</v>
      </c>
      <c r="N2155" s="72" t="s">
        <v>2578</v>
      </c>
      <c r="O2155" s="72" t="s">
        <v>2579</v>
      </c>
      <c r="P2155" s="73" t="s">
        <v>716</v>
      </c>
      <c r="Q2155" s="74">
        <v>2005</v>
      </c>
      <c r="R2155" s="73" t="s">
        <v>135</v>
      </c>
      <c r="S2155" s="72"/>
      <c r="T2155" s="77" t="s">
        <v>34</v>
      </c>
      <c r="U2155" s="76" t="s">
        <v>35</v>
      </c>
      <c r="V2155" s="77" t="s">
        <v>36</v>
      </c>
      <c r="W2155" s="77" t="s">
        <v>36</v>
      </c>
      <c r="X2155" s="77" t="s">
        <v>37</v>
      </c>
      <c r="Y2155" s="78" t="s">
        <v>38</v>
      </c>
      <c r="Z2155" s="72"/>
      <c r="AA2155" s="77">
        <v>1240</v>
      </c>
      <c r="AB2155" s="76" t="s">
        <v>50</v>
      </c>
      <c r="AC2155" s="77" t="s">
        <v>36</v>
      </c>
      <c r="AD2155" s="77" t="s">
        <v>36</v>
      </c>
      <c r="AE2155" s="77">
        <v>6</v>
      </c>
      <c r="AF2155" s="78" t="s">
        <v>105</v>
      </c>
      <c r="AG2155" s="72"/>
      <c r="AH2155" s="77" t="s">
        <v>69</v>
      </c>
      <c r="AI2155" s="76" t="s">
        <v>52</v>
      </c>
      <c r="AJ2155" s="76" t="s">
        <v>36</v>
      </c>
      <c r="AK2155" t="str">
        <f>_xlfn.CONCAT(PlayerList[[#This Row],[First Name]]," ",PlayerList[[#This Row],[Surname]])</f>
        <v>Ihaia Mulholland</v>
      </c>
      <c r="AM2155" s="71">
        <f>PlayerList[[#This Row],[Code]]*1</f>
        <v>17798</v>
      </c>
      <c r="AN2155" s="71" t="str">
        <f>VLOOKUP(PlayerList[[#This Row],[NZCF ID]],$AP$2:$AQ$3850,2,FALSE)</f>
        <v>M</v>
      </c>
      <c r="AP2155" s="71">
        <v>13743</v>
      </c>
      <c r="AQ2155" s="71" t="s">
        <v>29</v>
      </c>
    </row>
    <row r="2156" spans="13:43" x14ac:dyDescent="0.3">
      <c r="M2156" s="75">
        <v>12836</v>
      </c>
      <c r="N2156" s="72" t="s">
        <v>2580</v>
      </c>
      <c r="O2156" s="72" t="s">
        <v>605</v>
      </c>
      <c r="P2156" s="73" t="s">
        <v>161</v>
      </c>
      <c r="Q2156" s="74">
        <v>1988</v>
      </c>
      <c r="R2156" s="73" t="s">
        <v>35</v>
      </c>
      <c r="S2156" s="72"/>
      <c r="T2156" s="77">
        <v>1579</v>
      </c>
      <c r="U2156" s="76" t="s">
        <v>35</v>
      </c>
      <c r="V2156" s="77" t="s">
        <v>36</v>
      </c>
      <c r="W2156" s="77" t="s">
        <v>36</v>
      </c>
      <c r="X2156" s="77">
        <v>266</v>
      </c>
      <c r="Y2156" s="78" t="s">
        <v>154</v>
      </c>
      <c r="Z2156" s="72"/>
      <c r="AA2156" s="77">
        <v>1575</v>
      </c>
      <c r="AB2156" s="76" t="s">
        <v>35</v>
      </c>
      <c r="AC2156" s="77" t="s">
        <v>36</v>
      </c>
      <c r="AD2156" s="77" t="s">
        <v>36</v>
      </c>
      <c r="AE2156" s="77">
        <v>96</v>
      </c>
      <c r="AF2156" s="78" t="s">
        <v>173</v>
      </c>
      <c r="AG2156" s="72"/>
      <c r="AH2156" s="77">
        <v>4306376</v>
      </c>
      <c r="AI2156" s="76" t="s">
        <v>52</v>
      </c>
      <c r="AJ2156" s="76" t="s">
        <v>36</v>
      </c>
      <c r="AK2156" t="str">
        <f>_xlfn.CONCAT(PlayerList[[#This Row],[First Name]]," ",PlayerList[[#This Row],[Surname]])</f>
        <v>Guy Mulinder</v>
      </c>
      <c r="AM2156" s="71">
        <f>PlayerList[[#This Row],[Code]]*1</f>
        <v>12836</v>
      </c>
      <c r="AN2156" s="71" t="str">
        <f>VLOOKUP(PlayerList[[#This Row],[NZCF ID]],$AP$2:$AQ$3850,2,FALSE)</f>
        <v>M</v>
      </c>
      <c r="AP2156" s="71">
        <v>17798</v>
      </c>
      <c r="AQ2156" s="71" t="s">
        <v>29</v>
      </c>
    </row>
    <row r="2157" spans="13:43" x14ac:dyDescent="0.3">
      <c r="M2157" s="75">
        <v>16738</v>
      </c>
      <c r="N2157" s="72" t="s">
        <v>4399</v>
      </c>
      <c r="O2157" s="72" t="s">
        <v>4400</v>
      </c>
      <c r="P2157" s="73" t="s">
        <v>74</v>
      </c>
      <c r="Q2157" s="74">
        <v>1983</v>
      </c>
      <c r="R2157" s="73" t="s">
        <v>35</v>
      </c>
      <c r="S2157" s="72"/>
      <c r="T2157" s="77">
        <v>1194</v>
      </c>
      <c r="U2157" s="76" t="s">
        <v>35</v>
      </c>
      <c r="V2157" s="77" t="s">
        <v>36</v>
      </c>
      <c r="W2157" s="77" t="s">
        <v>36</v>
      </c>
      <c r="X2157" s="77">
        <v>25</v>
      </c>
      <c r="Y2157" s="78" t="s">
        <v>168</v>
      </c>
      <c r="Z2157" s="72"/>
      <c r="AA2157" s="77" t="s">
        <v>37</v>
      </c>
      <c r="AB2157" s="76" t="s">
        <v>35</v>
      </c>
      <c r="AC2157" s="77" t="s">
        <v>36</v>
      </c>
      <c r="AD2157" s="77" t="s">
        <v>36</v>
      </c>
      <c r="AE2157" s="77" t="s">
        <v>37</v>
      </c>
      <c r="AF2157" s="78" t="s">
        <v>38</v>
      </c>
      <c r="AG2157" s="72"/>
      <c r="AH2157" s="77">
        <v>4310110</v>
      </c>
      <c r="AI2157" s="76" t="s">
        <v>52</v>
      </c>
      <c r="AJ2157" s="76" t="s">
        <v>36</v>
      </c>
      <c r="AK2157" t="str">
        <f>_xlfn.CONCAT(PlayerList[[#This Row],[First Name]]," ",PlayerList[[#This Row],[Surname]])</f>
        <v>Janitha Mullage</v>
      </c>
      <c r="AM2157" s="71">
        <f>PlayerList[[#This Row],[Code]]*1</f>
        <v>16738</v>
      </c>
      <c r="AN2157" s="71" t="str">
        <f>VLOOKUP(PlayerList[[#This Row],[NZCF ID]],$AP$2:$AQ$3850,2,FALSE)</f>
        <v>M</v>
      </c>
      <c r="AP2157" s="71">
        <v>12836</v>
      </c>
      <c r="AQ2157" s="71" t="s">
        <v>29</v>
      </c>
    </row>
    <row r="2158" spans="13:43" x14ac:dyDescent="0.3">
      <c r="M2158" s="75">
        <v>20498</v>
      </c>
      <c r="N2158" s="72" t="s">
        <v>2581</v>
      </c>
      <c r="O2158" s="72" t="s">
        <v>2582</v>
      </c>
      <c r="P2158" s="73" t="s">
        <v>33</v>
      </c>
      <c r="Q2158" s="74">
        <v>2013</v>
      </c>
      <c r="R2158" s="73" t="s">
        <v>135</v>
      </c>
      <c r="S2158" s="72"/>
      <c r="T2158" s="77" t="s">
        <v>34</v>
      </c>
      <c r="U2158" s="76" t="s">
        <v>35</v>
      </c>
      <c r="V2158" s="77" t="s">
        <v>36</v>
      </c>
      <c r="W2158" s="77" t="s">
        <v>36</v>
      </c>
      <c r="X2158" s="77" t="s">
        <v>37</v>
      </c>
      <c r="Y2158" s="78" t="s">
        <v>38</v>
      </c>
      <c r="Z2158" s="72"/>
      <c r="AA2158" s="77">
        <v>971</v>
      </c>
      <c r="AB2158" s="76" t="s">
        <v>50</v>
      </c>
      <c r="AC2158" s="77">
        <v>1</v>
      </c>
      <c r="AD2158" s="77">
        <v>6</v>
      </c>
      <c r="AE2158" s="77">
        <v>13</v>
      </c>
      <c r="AF2158" s="78" t="s">
        <v>4167</v>
      </c>
      <c r="AG2158" s="72"/>
      <c r="AH2158" s="77" t="s">
        <v>69</v>
      </c>
      <c r="AI2158" s="76" t="s">
        <v>52</v>
      </c>
      <c r="AJ2158" s="76" t="s">
        <v>36</v>
      </c>
      <c r="AK2158" t="str">
        <f>_xlfn.CONCAT(PlayerList[[#This Row],[First Name]]," ",PlayerList[[#This Row],[Surname]])</f>
        <v>Shourya Mundra</v>
      </c>
      <c r="AM2158" s="71">
        <f>PlayerList[[#This Row],[Code]]*1</f>
        <v>20498</v>
      </c>
      <c r="AN2158" s="71" t="str">
        <f>VLOOKUP(PlayerList[[#This Row],[NZCF ID]],$AP$2:$AQ$3850,2,FALSE)</f>
        <v>M</v>
      </c>
      <c r="AP2158" s="71">
        <v>16738</v>
      </c>
      <c r="AQ2158" s="71" t="s">
        <v>29</v>
      </c>
    </row>
    <row r="2159" spans="13:43" x14ac:dyDescent="0.3">
      <c r="M2159" s="75">
        <v>20046</v>
      </c>
      <c r="N2159" s="72" t="s">
        <v>2583</v>
      </c>
      <c r="O2159" s="72" t="s">
        <v>174</v>
      </c>
      <c r="P2159" s="73" t="s">
        <v>83</v>
      </c>
      <c r="Q2159" s="74">
        <v>1999</v>
      </c>
      <c r="R2159" s="73" t="s">
        <v>35</v>
      </c>
      <c r="S2159" s="72"/>
      <c r="T2159" s="77">
        <v>1332</v>
      </c>
      <c r="U2159" s="76" t="s">
        <v>35</v>
      </c>
      <c r="V2159" s="77">
        <v>1</v>
      </c>
      <c r="W2159" s="77">
        <v>5</v>
      </c>
      <c r="X2159" s="77">
        <v>48</v>
      </c>
      <c r="Y2159" s="78" t="s">
        <v>4167</v>
      </c>
      <c r="Z2159" s="72"/>
      <c r="AA2159" s="77">
        <v>1089</v>
      </c>
      <c r="AB2159" s="76" t="s">
        <v>50</v>
      </c>
      <c r="AC2159" s="77" t="s">
        <v>36</v>
      </c>
      <c r="AD2159" s="77" t="s">
        <v>36</v>
      </c>
      <c r="AE2159" s="77">
        <v>10</v>
      </c>
      <c r="AF2159" s="78" t="s">
        <v>60</v>
      </c>
      <c r="AG2159" s="72"/>
      <c r="AH2159" s="77">
        <v>4328981</v>
      </c>
      <c r="AI2159" s="76" t="s">
        <v>52</v>
      </c>
      <c r="AJ2159" s="76" t="s">
        <v>36</v>
      </c>
      <c r="AK2159" t="str">
        <f>_xlfn.CONCAT(PlayerList[[#This Row],[First Name]]," ",PlayerList[[#This Row],[Surname]])</f>
        <v>Ahmed Munim</v>
      </c>
      <c r="AM2159" s="71">
        <f>PlayerList[[#This Row],[Code]]*1</f>
        <v>20046</v>
      </c>
      <c r="AN2159" s="71" t="str">
        <f>VLOOKUP(PlayerList[[#This Row],[NZCF ID]],$AP$2:$AQ$3850,2,FALSE)</f>
        <v>M</v>
      </c>
      <c r="AP2159" s="71">
        <v>20498</v>
      </c>
      <c r="AQ2159" s="71" t="s">
        <v>29</v>
      </c>
    </row>
    <row r="2160" spans="13:43" x14ac:dyDescent="0.3">
      <c r="M2160" s="75">
        <v>14229</v>
      </c>
      <c r="N2160" s="72" t="s">
        <v>2584</v>
      </c>
      <c r="O2160" s="72" t="s">
        <v>395</v>
      </c>
      <c r="P2160" s="73" t="s">
        <v>115</v>
      </c>
      <c r="Q2160" s="74">
        <v>1996</v>
      </c>
      <c r="R2160" s="73" t="s">
        <v>35</v>
      </c>
      <c r="S2160" s="72"/>
      <c r="T2160" s="77">
        <v>1891</v>
      </c>
      <c r="U2160" s="76" t="s">
        <v>35</v>
      </c>
      <c r="V2160" s="77" t="s">
        <v>36</v>
      </c>
      <c r="W2160" s="77" t="s">
        <v>36</v>
      </c>
      <c r="X2160" s="77">
        <v>96</v>
      </c>
      <c r="Y2160" s="78" t="s">
        <v>60</v>
      </c>
      <c r="Z2160" s="72"/>
      <c r="AA2160" s="77">
        <v>1822</v>
      </c>
      <c r="AB2160" s="76" t="s">
        <v>35</v>
      </c>
      <c r="AC2160" s="77" t="s">
        <v>36</v>
      </c>
      <c r="AD2160" s="77" t="s">
        <v>36</v>
      </c>
      <c r="AE2160" s="77">
        <v>178</v>
      </c>
      <c r="AF2160" s="78" t="s">
        <v>84</v>
      </c>
      <c r="AG2160" s="72"/>
      <c r="AH2160" s="77">
        <v>4328345</v>
      </c>
      <c r="AI2160" s="76" t="s">
        <v>52</v>
      </c>
      <c r="AJ2160" s="76" t="s">
        <v>36</v>
      </c>
      <c r="AK2160" t="str">
        <f>_xlfn.CONCAT(PlayerList[[#This Row],[First Name]]," ",PlayerList[[#This Row],[Surname]])</f>
        <v>Elliot Munro</v>
      </c>
      <c r="AM2160" s="71">
        <f>PlayerList[[#This Row],[Code]]*1</f>
        <v>14229</v>
      </c>
      <c r="AN2160" s="71" t="str">
        <f>VLOOKUP(PlayerList[[#This Row],[NZCF ID]],$AP$2:$AQ$3850,2,FALSE)</f>
        <v>M</v>
      </c>
      <c r="AP2160" s="71">
        <v>20046</v>
      </c>
      <c r="AQ2160" s="71" t="s">
        <v>29</v>
      </c>
    </row>
    <row r="2161" spans="13:43" x14ac:dyDescent="0.3">
      <c r="M2161" s="75">
        <v>17866</v>
      </c>
      <c r="N2161" s="72" t="s">
        <v>2584</v>
      </c>
      <c r="O2161" s="72" t="s">
        <v>2585</v>
      </c>
      <c r="P2161" s="73" t="s">
        <v>33</v>
      </c>
      <c r="Q2161" s="74">
        <v>2007</v>
      </c>
      <c r="R2161" s="73" t="s">
        <v>135</v>
      </c>
      <c r="S2161" s="72"/>
      <c r="T2161" s="77">
        <v>1024</v>
      </c>
      <c r="U2161" s="76" t="s">
        <v>50</v>
      </c>
      <c r="V2161" s="77" t="s">
        <v>36</v>
      </c>
      <c r="W2161" s="77" t="s">
        <v>36</v>
      </c>
      <c r="X2161" s="77">
        <v>7</v>
      </c>
      <c r="Y2161" s="78" t="s">
        <v>825</v>
      </c>
      <c r="Z2161" s="72"/>
      <c r="AA2161" s="77">
        <v>1077</v>
      </c>
      <c r="AB2161" s="76" t="s">
        <v>50</v>
      </c>
      <c r="AC2161" s="77" t="s">
        <v>36</v>
      </c>
      <c r="AD2161" s="77" t="s">
        <v>36</v>
      </c>
      <c r="AE2161" s="77">
        <v>15</v>
      </c>
      <c r="AF2161" s="78" t="s">
        <v>68</v>
      </c>
      <c r="AG2161" s="72"/>
      <c r="AH2161" s="77">
        <v>4317297</v>
      </c>
      <c r="AI2161" s="76" t="s">
        <v>52</v>
      </c>
      <c r="AJ2161" s="76" t="s">
        <v>36</v>
      </c>
      <c r="AK2161" t="str">
        <f>_xlfn.CONCAT(PlayerList[[#This Row],[First Name]]," ",PlayerList[[#This Row],[Surname]])</f>
        <v>Murphy Munro</v>
      </c>
      <c r="AM2161" s="71">
        <f>PlayerList[[#This Row],[Code]]*1</f>
        <v>17866</v>
      </c>
      <c r="AN2161" s="71" t="str">
        <f>VLOOKUP(PlayerList[[#This Row],[NZCF ID]],$AP$2:$AQ$3850,2,FALSE)</f>
        <v>M</v>
      </c>
      <c r="AP2161" s="71">
        <v>14229</v>
      </c>
      <c r="AQ2161" s="71" t="s">
        <v>29</v>
      </c>
    </row>
    <row r="2162" spans="13:43" x14ac:dyDescent="0.3">
      <c r="M2162" s="75">
        <v>17589</v>
      </c>
      <c r="N2162" s="72" t="s">
        <v>2586</v>
      </c>
      <c r="O2162" s="72" t="s">
        <v>625</v>
      </c>
      <c r="P2162" s="73" t="s">
        <v>49</v>
      </c>
      <c r="Q2162" s="74">
        <v>2006</v>
      </c>
      <c r="R2162" s="73" t="s">
        <v>135</v>
      </c>
      <c r="S2162" s="72"/>
      <c r="T2162" s="77" t="s">
        <v>34</v>
      </c>
      <c r="U2162" s="76" t="s">
        <v>35</v>
      </c>
      <c r="V2162" s="77" t="s">
        <v>36</v>
      </c>
      <c r="W2162" s="77" t="s">
        <v>36</v>
      </c>
      <c r="X2162" s="77" t="s">
        <v>37</v>
      </c>
      <c r="Y2162" s="78" t="s">
        <v>38</v>
      </c>
      <c r="Z2162" s="72"/>
      <c r="AA2162" s="77">
        <v>813</v>
      </c>
      <c r="AB2162" s="76" t="s">
        <v>50</v>
      </c>
      <c r="AC2162" s="77" t="s">
        <v>36</v>
      </c>
      <c r="AD2162" s="77" t="s">
        <v>36</v>
      </c>
      <c r="AE2162" s="77">
        <v>5</v>
      </c>
      <c r="AF2162" s="78" t="s">
        <v>232</v>
      </c>
      <c r="AG2162" s="72"/>
      <c r="AH2162" s="77" t="s">
        <v>69</v>
      </c>
      <c r="AI2162" s="76" t="s">
        <v>52</v>
      </c>
      <c r="AJ2162" s="76" t="s">
        <v>36</v>
      </c>
      <c r="AK2162" t="str">
        <f>_xlfn.CONCAT(PlayerList[[#This Row],[First Name]]," ",PlayerList[[#This Row],[Surname]])</f>
        <v>Caleb Muntz</v>
      </c>
      <c r="AM2162" s="71">
        <f>PlayerList[[#This Row],[Code]]*1</f>
        <v>17589</v>
      </c>
      <c r="AN2162" s="71" t="str">
        <f>VLOOKUP(PlayerList[[#This Row],[NZCF ID]],$AP$2:$AQ$3850,2,FALSE)</f>
        <v>M</v>
      </c>
      <c r="AP2162" s="71">
        <v>17866</v>
      </c>
      <c r="AQ2162" s="71" t="s">
        <v>29</v>
      </c>
    </row>
    <row r="2163" spans="13:43" x14ac:dyDescent="0.3">
      <c r="M2163" s="75">
        <v>15265</v>
      </c>
      <c r="N2163" s="72" t="s">
        <v>4401</v>
      </c>
      <c r="O2163" s="72" t="s">
        <v>330</v>
      </c>
      <c r="P2163" s="73" t="s">
        <v>161</v>
      </c>
      <c r="Q2163" s="74">
        <v>1961</v>
      </c>
      <c r="R2163" s="73" t="s">
        <v>124</v>
      </c>
      <c r="S2163" s="72"/>
      <c r="T2163" s="77">
        <v>1437</v>
      </c>
      <c r="U2163" s="76" t="s">
        <v>35</v>
      </c>
      <c r="V2163" s="77" t="s">
        <v>36</v>
      </c>
      <c r="W2163" s="77" t="s">
        <v>36</v>
      </c>
      <c r="X2163" s="77">
        <v>149</v>
      </c>
      <c r="Y2163" s="78" t="s">
        <v>168</v>
      </c>
      <c r="Z2163" s="72"/>
      <c r="AA2163" s="77">
        <v>1444</v>
      </c>
      <c r="AB2163" s="76" t="s">
        <v>35</v>
      </c>
      <c r="AC2163" s="77" t="s">
        <v>36</v>
      </c>
      <c r="AD2163" s="77" t="s">
        <v>36</v>
      </c>
      <c r="AE2163" s="77">
        <v>34</v>
      </c>
      <c r="AF2163" s="78" t="s">
        <v>4200</v>
      </c>
      <c r="AG2163" s="72"/>
      <c r="AH2163" s="77">
        <v>4305914</v>
      </c>
      <c r="AI2163" s="76" t="s">
        <v>52</v>
      </c>
      <c r="AJ2163" s="76" t="s">
        <v>36</v>
      </c>
      <c r="AK2163" t="str">
        <f>_xlfn.CONCAT(PlayerList[[#This Row],[First Name]]," ",PlayerList[[#This Row],[Surname]])</f>
        <v>Stephen Murdoch</v>
      </c>
      <c r="AM2163" s="71">
        <f>PlayerList[[#This Row],[Code]]*1</f>
        <v>15265</v>
      </c>
      <c r="AN2163" s="71" t="str">
        <f>VLOOKUP(PlayerList[[#This Row],[NZCF ID]],$AP$2:$AQ$3850,2,FALSE)</f>
        <v>M</v>
      </c>
      <c r="AP2163" s="71">
        <v>17589</v>
      </c>
      <c r="AQ2163" s="71" t="s">
        <v>29</v>
      </c>
    </row>
    <row r="2164" spans="13:43" x14ac:dyDescent="0.3">
      <c r="M2164" s="75">
        <v>18485</v>
      </c>
      <c r="N2164" s="72" t="s">
        <v>892</v>
      </c>
      <c r="O2164" s="72" t="s">
        <v>2587</v>
      </c>
      <c r="P2164" s="73" t="s">
        <v>33</v>
      </c>
      <c r="Q2164" s="74">
        <v>2012</v>
      </c>
      <c r="R2164" s="73" t="s">
        <v>135</v>
      </c>
      <c r="S2164" s="72"/>
      <c r="T2164" s="77" t="s">
        <v>34</v>
      </c>
      <c r="U2164" s="76" t="s">
        <v>35</v>
      </c>
      <c r="V2164" s="77" t="s">
        <v>36</v>
      </c>
      <c r="W2164" s="77" t="s">
        <v>36</v>
      </c>
      <c r="X2164" s="77" t="s">
        <v>37</v>
      </c>
      <c r="Y2164" s="78" t="s">
        <v>38</v>
      </c>
      <c r="Z2164" s="72"/>
      <c r="AA2164" s="77">
        <v>1063</v>
      </c>
      <c r="AB2164" s="76" t="s">
        <v>35</v>
      </c>
      <c r="AC2164" s="77" t="s">
        <v>36</v>
      </c>
      <c r="AD2164" s="77" t="s">
        <v>36</v>
      </c>
      <c r="AE2164" s="77">
        <v>38</v>
      </c>
      <c r="AF2164" s="78" t="s">
        <v>84</v>
      </c>
      <c r="AG2164" s="72"/>
      <c r="AH2164" s="77">
        <v>4329678</v>
      </c>
      <c r="AI2164" s="76" t="s">
        <v>52</v>
      </c>
      <c r="AJ2164" s="76" t="s">
        <v>36</v>
      </c>
      <c r="AK2164" t="str">
        <f>_xlfn.CONCAT(PlayerList[[#This Row],[First Name]]," ",PlayerList[[#This Row],[Surname]])</f>
        <v>Carrig Murray</v>
      </c>
      <c r="AM2164" s="71">
        <f>PlayerList[[#This Row],[Code]]*1</f>
        <v>18485</v>
      </c>
      <c r="AN2164" s="71" t="str">
        <f>VLOOKUP(PlayerList[[#This Row],[NZCF ID]],$AP$2:$AQ$3850,2,FALSE)</f>
        <v>M</v>
      </c>
      <c r="AP2164" s="71">
        <v>15265</v>
      </c>
      <c r="AQ2164" s="71" t="s">
        <v>29</v>
      </c>
    </row>
    <row r="2165" spans="13:43" x14ac:dyDescent="0.3">
      <c r="M2165" s="75">
        <v>18555</v>
      </c>
      <c r="N2165" s="72" t="s">
        <v>892</v>
      </c>
      <c r="O2165" s="72" t="s">
        <v>2588</v>
      </c>
      <c r="P2165" s="73" t="s">
        <v>74</v>
      </c>
      <c r="Q2165" s="74">
        <v>1976</v>
      </c>
      <c r="R2165" s="73" t="s">
        <v>35</v>
      </c>
      <c r="S2165" s="72"/>
      <c r="T2165" s="77">
        <v>787</v>
      </c>
      <c r="U2165" s="76" t="s">
        <v>35</v>
      </c>
      <c r="V2165" s="77" t="s">
        <v>36</v>
      </c>
      <c r="W2165" s="77" t="s">
        <v>36</v>
      </c>
      <c r="X2165" s="77">
        <v>25</v>
      </c>
      <c r="Y2165" s="78" t="s">
        <v>281</v>
      </c>
      <c r="Z2165" s="72"/>
      <c r="AA2165" s="77" t="s">
        <v>37</v>
      </c>
      <c r="AB2165" s="76" t="s">
        <v>35</v>
      </c>
      <c r="AC2165" s="77" t="s">
        <v>36</v>
      </c>
      <c r="AD2165" s="77" t="s">
        <v>36</v>
      </c>
      <c r="AE2165" s="77" t="s">
        <v>37</v>
      </c>
      <c r="AF2165" s="78" t="s">
        <v>38</v>
      </c>
      <c r="AG2165" s="72"/>
      <c r="AH2165" s="77">
        <v>4319745</v>
      </c>
      <c r="AI2165" s="76" t="s">
        <v>52</v>
      </c>
      <c r="AJ2165" s="76" t="s">
        <v>36</v>
      </c>
      <c r="AK2165" t="str">
        <f>_xlfn.CONCAT(PlayerList[[#This Row],[First Name]]," ",PlayerList[[#This Row],[Surname]])</f>
        <v>Raigne Murray</v>
      </c>
      <c r="AM2165" s="71">
        <f>PlayerList[[#This Row],[Code]]*1</f>
        <v>18555</v>
      </c>
      <c r="AN2165" s="71" t="str">
        <f>VLOOKUP(PlayerList[[#This Row],[NZCF ID]],$AP$2:$AQ$3850,2,FALSE)</f>
        <v>M</v>
      </c>
      <c r="AP2165" s="71">
        <v>18485</v>
      </c>
      <c r="AQ2165" s="71" t="s">
        <v>29</v>
      </c>
    </row>
    <row r="2166" spans="13:43" x14ac:dyDescent="0.3">
      <c r="M2166" s="75">
        <v>20406</v>
      </c>
      <c r="N2166" s="72" t="s">
        <v>2589</v>
      </c>
      <c r="O2166" s="72" t="s">
        <v>2590</v>
      </c>
      <c r="P2166" s="73" t="s">
        <v>161</v>
      </c>
      <c r="Q2166" s="74">
        <v>1983</v>
      </c>
      <c r="R2166" s="73" t="s">
        <v>35</v>
      </c>
      <c r="S2166" s="72"/>
      <c r="T2166" s="77">
        <v>1358</v>
      </c>
      <c r="U2166" s="76" t="s">
        <v>50</v>
      </c>
      <c r="V2166" s="77">
        <v>1</v>
      </c>
      <c r="W2166" s="77">
        <v>1</v>
      </c>
      <c r="X2166" s="77">
        <v>15</v>
      </c>
      <c r="Y2166" s="78" t="s">
        <v>4167</v>
      </c>
      <c r="Z2166" s="72"/>
      <c r="AA2166" s="77">
        <v>1463</v>
      </c>
      <c r="AB2166" s="76" t="s">
        <v>50</v>
      </c>
      <c r="AC2166" s="77">
        <v>1</v>
      </c>
      <c r="AD2166" s="77">
        <v>5</v>
      </c>
      <c r="AE2166" s="77">
        <v>13</v>
      </c>
      <c r="AF2166" s="78" t="s">
        <v>4167</v>
      </c>
      <c r="AG2166" s="72"/>
      <c r="AH2166" s="77" t="s">
        <v>69</v>
      </c>
      <c r="AI2166" s="76" t="s">
        <v>52</v>
      </c>
      <c r="AJ2166" s="76" t="s">
        <v>36</v>
      </c>
      <c r="AK2166" t="str">
        <f>_xlfn.CONCAT(PlayerList[[#This Row],[First Name]]," ",PlayerList[[#This Row],[Surname]])</f>
        <v>Anand Murugesan</v>
      </c>
      <c r="AM2166" s="71">
        <f>PlayerList[[#This Row],[Code]]*1</f>
        <v>20406</v>
      </c>
      <c r="AN2166" s="71" t="str">
        <f>VLOOKUP(PlayerList[[#This Row],[NZCF ID]],$AP$2:$AQ$3850,2,FALSE)</f>
        <v>M</v>
      </c>
      <c r="AP2166" s="71">
        <v>18555</v>
      </c>
      <c r="AQ2166" s="71" t="s">
        <v>29</v>
      </c>
    </row>
    <row r="2167" spans="13:43" x14ac:dyDescent="0.3">
      <c r="M2167" s="75">
        <v>17650</v>
      </c>
      <c r="N2167" s="72" t="s">
        <v>2591</v>
      </c>
      <c r="O2167" s="72" t="s">
        <v>504</v>
      </c>
      <c r="P2167" s="73" t="s">
        <v>33</v>
      </c>
      <c r="Q2167" s="74">
        <v>2006</v>
      </c>
      <c r="R2167" s="73" t="s">
        <v>135</v>
      </c>
      <c r="S2167" s="72"/>
      <c r="T2167" s="77" t="s">
        <v>34</v>
      </c>
      <c r="U2167" s="76" t="s">
        <v>35</v>
      </c>
      <c r="V2167" s="77" t="s">
        <v>36</v>
      </c>
      <c r="W2167" s="77" t="s">
        <v>36</v>
      </c>
      <c r="X2167" s="77" t="s">
        <v>37</v>
      </c>
      <c r="Y2167" s="78" t="s">
        <v>38</v>
      </c>
      <c r="Z2167" s="72"/>
      <c r="AA2167" s="77">
        <v>1241</v>
      </c>
      <c r="AB2167" s="76" t="s">
        <v>50</v>
      </c>
      <c r="AC2167" s="77" t="s">
        <v>36</v>
      </c>
      <c r="AD2167" s="77" t="s">
        <v>36</v>
      </c>
      <c r="AE2167" s="77">
        <v>5</v>
      </c>
      <c r="AF2167" s="78" t="s">
        <v>232</v>
      </c>
      <c r="AG2167" s="72"/>
      <c r="AH2167" s="77" t="s">
        <v>69</v>
      </c>
      <c r="AI2167" s="76" t="s">
        <v>52</v>
      </c>
      <c r="AJ2167" s="76" t="s">
        <v>36</v>
      </c>
      <c r="AK2167" t="str">
        <f>_xlfn.CONCAT(PlayerList[[#This Row],[First Name]]," ",PlayerList[[#This Row],[Surname]])</f>
        <v>Nathan Mutch</v>
      </c>
      <c r="AM2167" s="71">
        <f>PlayerList[[#This Row],[Code]]*1</f>
        <v>17650</v>
      </c>
      <c r="AN2167" s="71" t="str">
        <f>VLOOKUP(PlayerList[[#This Row],[NZCF ID]],$AP$2:$AQ$3850,2,FALSE)</f>
        <v>M</v>
      </c>
      <c r="AP2167" s="71">
        <v>20406</v>
      </c>
      <c r="AQ2167" s="71" t="s">
        <v>29</v>
      </c>
    </row>
    <row r="2168" spans="13:43" x14ac:dyDescent="0.3">
      <c r="M2168" s="75">
        <v>18213</v>
      </c>
      <c r="N2168" s="72" t="s">
        <v>2592</v>
      </c>
      <c r="O2168" s="72" t="s">
        <v>2593</v>
      </c>
      <c r="P2168" s="73" t="s">
        <v>121</v>
      </c>
      <c r="Q2168" s="74">
        <v>2012</v>
      </c>
      <c r="R2168" s="73" t="s">
        <v>135</v>
      </c>
      <c r="S2168" s="72"/>
      <c r="T2168" s="77">
        <v>1166</v>
      </c>
      <c r="U2168" s="76" t="s">
        <v>50</v>
      </c>
      <c r="V2168" s="77" t="s">
        <v>36</v>
      </c>
      <c r="W2168" s="77" t="s">
        <v>36</v>
      </c>
      <c r="X2168" s="77">
        <v>19</v>
      </c>
      <c r="Y2168" s="78" t="s">
        <v>84</v>
      </c>
      <c r="Z2168" s="72"/>
      <c r="AA2168" s="77">
        <v>1108</v>
      </c>
      <c r="AB2168" s="76" t="s">
        <v>35</v>
      </c>
      <c r="AC2168" s="77" t="s">
        <v>36</v>
      </c>
      <c r="AD2168" s="77" t="s">
        <v>36</v>
      </c>
      <c r="AE2168" s="77">
        <v>31</v>
      </c>
      <c r="AF2168" s="78" t="s">
        <v>60</v>
      </c>
      <c r="AG2168" s="72"/>
      <c r="AH2168" s="77">
        <v>4326750</v>
      </c>
      <c r="AI2168" s="76" t="s">
        <v>52</v>
      </c>
      <c r="AJ2168" s="76" t="s">
        <v>36</v>
      </c>
      <c r="AK2168" t="str">
        <f>_xlfn.CONCAT(PlayerList[[#This Row],[First Name]]," ",PlayerList[[#This Row],[Surname]])</f>
        <v>Vishwanath Muthu</v>
      </c>
      <c r="AM2168" s="71">
        <f>PlayerList[[#This Row],[Code]]*1</f>
        <v>18213</v>
      </c>
      <c r="AN2168" s="71" t="str">
        <f>VLOOKUP(PlayerList[[#This Row],[NZCF ID]],$AP$2:$AQ$3850,2,FALSE)</f>
        <v>M</v>
      </c>
      <c r="AP2168" s="71">
        <v>17650</v>
      </c>
      <c r="AQ2168" s="71" t="s">
        <v>29</v>
      </c>
    </row>
    <row r="2169" spans="13:43" x14ac:dyDescent="0.3">
      <c r="M2169" s="75">
        <v>20979</v>
      </c>
      <c r="N2169" s="72" t="s">
        <v>2594</v>
      </c>
      <c r="O2169" s="72" t="s">
        <v>2595</v>
      </c>
      <c r="P2169" s="73" t="s">
        <v>83</v>
      </c>
      <c r="Q2169" s="74">
        <v>1987</v>
      </c>
      <c r="R2169" s="73" t="s">
        <v>35</v>
      </c>
      <c r="S2169" s="72"/>
      <c r="T2169" s="77">
        <v>704</v>
      </c>
      <c r="U2169" s="76" t="s">
        <v>50</v>
      </c>
      <c r="V2169" s="77" t="s">
        <v>36</v>
      </c>
      <c r="W2169" s="77" t="s">
        <v>36</v>
      </c>
      <c r="X2169" s="77">
        <v>6</v>
      </c>
      <c r="Y2169" s="78" t="s">
        <v>84</v>
      </c>
      <c r="Z2169" s="72"/>
      <c r="AA2169" s="77" t="s">
        <v>37</v>
      </c>
      <c r="AB2169" s="76" t="s">
        <v>35</v>
      </c>
      <c r="AC2169" s="77" t="s">
        <v>36</v>
      </c>
      <c r="AD2169" s="77" t="s">
        <v>36</v>
      </c>
      <c r="AE2169" s="77" t="s">
        <v>37</v>
      </c>
      <c r="AF2169" s="78" t="s">
        <v>38</v>
      </c>
      <c r="AG2169" s="72"/>
      <c r="AH2169" s="77" t="s">
        <v>69</v>
      </c>
      <c r="AI2169" s="76" t="s">
        <v>52</v>
      </c>
      <c r="AJ2169" s="76" t="s">
        <v>36</v>
      </c>
      <c r="AK2169" t="str">
        <f>_xlfn.CONCAT(PlayerList[[#This Row],[First Name]]," ",PlayerList[[#This Row],[Surname]])</f>
        <v>Chandrababu Muthukoori</v>
      </c>
      <c r="AM2169" s="71">
        <f>PlayerList[[#This Row],[Code]]*1</f>
        <v>20979</v>
      </c>
      <c r="AN2169" s="71" t="str">
        <f>VLOOKUP(PlayerList[[#This Row],[NZCF ID]],$AP$2:$AQ$3850,2,FALSE)</f>
        <v>M</v>
      </c>
      <c r="AP2169" s="71">
        <v>18213</v>
      </c>
      <c r="AQ2169" s="71" t="s">
        <v>29</v>
      </c>
    </row>
    <row r="2170" spans="13:43" x14ac:dyDescent="0.3">
      <c r="M2170" s="75">
        <v>21056</v>
      </c>
      <c r="N2170" s="72" t="s">
        <v>2596</v>
      </c>
      <c r="O2170" s="72" t="s">
        <v>4402</v>
      </c>
      <c r="P2170" s="73" t="s">
        <v>161</v>
      </c>
      <c r="Q2170" s="74">
        <v>2018</v>
      </c>
      <c r="R2170" s="73" t="s">
        <v>135</v>
      </c>
      <c r="S2170" s="72"/>
      <c r="T2170" s="77" t="s">
        <v>34</v>
      </c>
      <c r="U2170" s="76" t="s">
        <v>35</v>
      </c>
      <c r="V2170" s="77" t="s">
        <v>36</v>
      </c>
      <c r="W2170" s="77" t="s">
        <v>36</v>
      </c>
      <c r="X2170" s="77" t="s">
        <v>37</v>
      </c>
      <c r="Y2170" s="78" t="s">
        <v>38</v>
      </c>
      <c r="Z2170" s="72"/>
      <c r="AA2170" s="77">
        <v>400</v>
      </c>
      <c r="AB2170" s="76" t="s">
        <v>50</v>
      </c>
      <c r="AC2170" s="77">
        <v>1</v>
      </c>
      <c r="AD2170" s="77">
        <v>6</v>
      </c>
      <c r="AE2170" s="77">
        <v>6</v>
      </c>
      <c r="AF2170" s="78" t="s">
        <v>4167</v>
      </c>
      <c r="AG2170" s="72"/>
      <c r="AH2170" s="77" t="s">
        <v>69</v>
      </c>
      <c r="AI2170" s="76" t="s">
        <v>52</v>
      </c>
      <c r="AJ2170" s="76" t="s">
        <v>36</v>
      </c>
      <c r="AK2170" t="str">
        <f>_xlfn.CONCAT(PlayerList[[#This Row],[First Name]]," ",PlayerList[[#This Row],[Surname]])</f>
        <v>Srijith Muthukumaran</v>
      </c>
      <c r="AM2170" s="71">
        <f>PlayerList[[#This Row],[Code]]*1</f>
        <v>21056</v>
      </c>
      <c r="AN2170" s="71" t="str">
        <f>VLOOKUP(PlayerList[[#This Row],[NZCF ID]],$AP$2:$AQ$3850,2,FALSE)</f>
        <v>M</v>
      </c>
      <c r="AP2170" s="71">
        <v>20979</v>
      </c>
      <c r="AQ2170" s="71" t="s">
        <v>29</v>
      </c>
    </row>
    <row r="2171" spans="13:43" x14ac:dyDescent="0.3">
      <c r="M2171" s="75">
        <v>19008</v>
      </c>
      <c r="N2171" s="72" t="s">
        <v>2596</v>
      </c>
      <c r="O2171" s="72" t="s">
        <v>2597</v>
      </c>
      <c r="P2171" s="73" t="s">
        <v>161</v>
      </c>
      <c r="Q2171" s="74">
        <v>2010</v>
      </c>
      <c r="R2171" s="73" t="s">
        <v>135</v>
      </c>
      <c r="S2171" s="72"/>
      <c r="T2171" s="77">
        <v>1796</v>
      </c>
      <c r="U2171" s="76" t="s">
        <v>35</v>
      </c>
      <c r="V2171" s="77">
        <v>1</v>
      </c>
      <c r="W2171" s="77">
        <v>6</v>
      </c>
      <c r="X2171" s="77">
        <v>98</v>
      </c>
      <c r="Y2171" s="78" t="s">
        <v>4167</v>
      </c>
      <c r="Z2171" s="72"/>
      <c r="AA2171" s="77">
        <v>1664</v>
      </c>
      <c r="AB2171" s="76" t="s">
        <v>35</v>
      </c>
      <c r="AC2171" s="77">
        <v>4</v>
      </c>
      <c r="AD2171" s="77">
        <v>20</v>
      </c>
      <c r="AE2171" s="77">
        <v>176</v>
      </c>
      <c r="AF2171" s="78" t="s">
        <v>4167</v>
      </c>
      <c r="AG2171" s="72"/>
      <c r="AH2171" s="77">
        <v>4324005</v>
      </c>
      <c r="AI2171" s="76" t="s">
        <v>52</v>
      </c>
      <c r="AJ2171" s="76" t="s">
        <v>36</v>
      </c>
      <c r="AK2171" t="str">
        <f>_xlfn.CONCAT(PlayerList[[#This Row],[First Name]]," ",PlayerList[[#This Row],[Surname]])</f>
        <v>Sriram Muthukumaran</v>
      </c>
      <c r="AM2171" s="71">
        <f>PlayerList[[#This Row],[Code]]*1</f>
        <v>19008</v>
      </c>
      <c r="AN2171" s="71" t="str">
        <f>VLOOKUP(PlayerList[[#This Row],[NZCF ID]],$AP$2:$AQ$3850,2,FALSE)</f>
        <v>M</v>
      </c>
      <c r="AP2171" s="71">
        <v>21056</v>
      </c>
      <c r="AQ2171" s="71" t="s">
        <v>29</v>
      </c>
    </row>
    <row r="2172" spans="13:43" x14ac:dyDescent="0.3">
      <c r="M2172" s="75">
        <v>20691</v>
      </c>
      <c r="N2172" s="72" t="s">
        <v>2598</v>
      </c>
      <c r="O2172" s="72" t="s">
        <v>2599</v>
      </c>
      <c r="P2172" s="73" t="s">
        <v>33</v>
      </c>
      <c r="Q2172" s="74">
        <v>2013</v>
      </c>
      <c r="R2172" s="73" t="s">
        <v>135</v>
      </c>
      <c r="S2172" s="72"/>
      <c r="T2172" s="77" t="s">
        <v>34</v>
      </c>
      <c r="U2172" s="76" t="s">
        <v>35</v>
      </c>
      <c r="V2172" s="77" t="s">
        <v>36</v>
      </c>
      <c r="W2172" s="77" t="s">
        <v>36</v>
      </c>
      <c r="X2172" s="77" t="s">
        <v>37</v>
      </c>
      <c r="Y2172" s="78" t="s">
        <v>38</v>
      </c>
      <c r="Z2172" s="72"/>
      <c r="AA2172" s="77">
        <v>478</v>
      </c>
      <c r="AB2172" s="76" t="s">
        <v>50</v>
      </c>
      <c r="AC2172" s="77" t="s">
        <v>36</v>
      </c>
      <c r="AD2172" s="77" t="s">
        <v>36</v>
      </c>
      <c r="AE2172" s="77">
        <v>15</v>
      </c>
      <c r="AF2172" s="78" t="s">
        <v>39</v>
      </c>
      <c r="AG2172" s="72"/>
      <c r="AH2172" s="77">
        <v>4330137</v>
      </c>
      <c r="AI2172" s="76" t="s">
        <v>52</v>
      </c>
      <c r="AJ2172" s="76" t="s">
        <v>36</v>
      </c>
      <c r="AK2172" t="str">
        <f>_xlfn.CONCAT(PlayerList[[#This Row],[First Name]]," ",PlayerList[[#This Row],[Surname]])</f>
        <v>Vardhan Sai Myadam</v>
      </c>
      <c r="AM2172" s="71">
        <f>PlayerList[[#This Row],[Code]]*1</f>
        <v>20691</v>
      </c>
      <c r="AN2172" s="71" t="str">
        <f>VLOOKUP(PlayerList[[#This Row],[NZCF ID]],$AP$2:$AQ$3850,2,FALSE)</f>
        <v>M</v>
      </c>
      <c r="AP2172" s="71">
        <v>19008</v>
      </c>
      <c r="AQ2172" s="71" t="s">
        <v>29</v>
      </c>
    </row>
    <row r="2173" spans="13:43" x14ac:dyDescent="0.3">
      <c r="M2173" s="75">
        <v>16509</v>
      </c>
      <c r="N2173" s="72" t="s">
        <v>2600</v>
      </c>
      <c r="O2173" s="72" t="s">
        <v>376</v>
      </c>
      <c r="P2173" s="73" t="s">
        <v>167</v>
      </c>
      <c r="Q2173" s="74">
        <v>1977</v>
      </c>
      <c r="R2173" s="73" t="s">
        <v>35</v>
      </c>
      <c r="S2173" s="72"/>
      <c r="T2173" s="77">
        <v>1311</v>
      </c>
      <c r="U2173" s="76" t="s">
        <v>35</v>
      </c>
      <c r="V2173" s="77" t="s">
        <v>36</v>
      </c>
      <c r="W2173" s="77" t="s">
        <v>36</v>
      </c>
      <c r="X2173" s="77">
        <v>106</v>
      </c>
      <c r="Y2173" s="78" t="s">
        <v>281</v>
      </c>
      <c r="Z2173" s="72"/>
      <c r="AA2173" s="77">
        <v>1207</v>
      </c>
      <c r="AB2173" s="76" t="s">
        <v>35</v>
      </c>
      <c r="AC2173" s="77" t="s">
        <v>36</v>
      </c>
      <c r="AD2173" s="77" t="s">
        <v>36</v>
      </c>
      <c r="AE2173" s="77">
        <v>48</v>
      </c>
      <c r="AF2173" s="78" t="s">
        <v>281</v>
      </c>
      <c r="AG2173" s="72"/>
      <c r="AH2173" s="77">
        <v>3233006</v>
      </c>
      <c r="AI2173" s="76" t="s">
        <v>1309</v>
      </c>
      <c r="AJ2173" s="76" t="s">
        <v>36</v>
      </c>
      <c r="AK2173" t="str">
        <f>_xlfn.CONCAT(PlayerList[[#This Row],[First Name]]," ",PlayerList[[#This Row],[Surname]])</f>
        <v>Sean Myers</v>
      </c>
      <c r="AM2173" s="71">
        <f>PlayerList[[#This Row],[Code]]*1</f>
        <v>16509</v>
      </c>
      <c r="AN2173" s="71" t="str">
        <f>VLOOKUP(PlayerList[[#This Row],[NZCF ID]],$AP$2:$AQ$3850,2,FALSE)</f>
        <v>M</v>
      </c>
      <c r="AP2173" s="71">
        <v>20691</v>
      </c>
      <c r="AQ2173" s="71" t="s">
        <v>29</v>
      </c>
    </row>
    <row r="2174" spans="13:43" x14ac:dyDescent="0.3">
      <c r="M2174" s="75">
        <v>19180</v>
      </c>
      <c r="N2174" s="72" t="s">
        <v>2601</v>
      </c>
      <c r="O2174" s="72" t="s">
        <v>2602</v>
      </c>
      <c r="P2174" s="73" t="s">
        <v>33</v>
      </c>
      <c r="Q2174" s="74">
        <v>2016</v>
      </c>
      <c r="R2174" s="73" t="s">
        <v>135</v>
      </c>
      <c r="S2174" s="72"/>
      <c r="T2174" s="77" t="s">
        <v>34</v>
      </c>
      <c r="U2174" s="76" t="s">
        <v>35</v>
      </c>
      <c r="V2174" s="77" t="s">
        <v>36</v>
      </c>
      <c r="W2174" s="77" t="s">
        <v>36</v>
      </c>
      <c r="X2174" s="77" t="s">
        <v>37</v>
      </c>
      <c r="Y2174" s="78" t="s">
        <v>38</v>
      </c>
      <c r="Z2174" s="72"/>
      <c r="AA2174" s="77">
        <v>400</v>
      </c>
      <c r="AB2174" s="76" t="s">
        <v>50</v>
      </c>
      <c r="AC2174" s="77" t="s">
        <v>36</v>
      </c>
      <c r="AD2174" s="77" t="s">
        <v>36</v>
      </c>
      <c r="AE2174" s="77">
        <v>3</v>
      </c>
      <c r="AF2174" s="78" t="s">
        <v>154</v>
      </c>
      <c r="AG2174" s="72"/>
      <c r="AH2174" s="77" t="s">
        <v>69</v>
      </c>
      <c r="AI2174" s="76" t="s">
        <v>52</v>
      </c>
      <c r="AJ2174" s="76" t="s">
        <v>36</v>
      </c>
      <c r="AK2174" t="str">
        <f>_xlfn.CONCAT(PlayerList[[#This Row],[First Name]]," ",PlayerList[[#This Row],[Surname]])</f>
        <v>Advaith Mylapur</v>
      </c>
      <c r="AM2174" s="71">
        <f>PlayerList[[#This Row],[Code]]*1</f>
        <v>19180</v>
      </c>
      <c r="AN2174" s="71" t="str">
        <f>VLOOKUP(PlayerList[[#This Row],[NZCF ID]],$AP$2:$AQ$3850,2,FALSE)</f>
        <v>M</v>
      </c>
      <c r="AP2174" s="71">
        <v>16509</v>
      </c>
      <c r="AQ2174" s="71" t="s">
        <v>29</v>
      </c>
    </row>
    <row r="2175" spans="13:43" x14ac:dyDescent="0.3">
      <c r="M2175" s="75">
        <v>16299</v>
      </c>
      <c r="N2175" s="72" t="s">
        <v>2603</v>
      </c>
      <c r="O2175" s="72" t="s">
        <v>508</v>
      </c>
      <c r="P2175" s="73" t="s">
        <v>74</v>
      </c>
      <c r="Q2175" s="74">
        <v>1976</v>
      </c>
      <c r="R2175" s="73" t="s">
        <v>35</v>
      </c>
      <c r="S2175" s="72"/>
      <c r="T2175" s="77">
        <v>1885</v>
      </c>
      <c r="U2175" s="76" t="s">
        <v>35</v>
      </c>
      <c r="V2175" s="77">
        <v>2</v>
      </c>
      <c r="W2175" s="77">
        <v>13</v>
      </c>
      <c r="X2175" s="77">
        <v>475</v>
      </c>
      <c r="Y2175" s="78" t="s">
        <v>4167</v>
      </c>
      <c r="Z2175" s="72"/>
      <c r="AA2175" s="77">
        <v>1687</v>
      </c>
      <c r="AB2175" s="76" t="s">
        <v>35</v>
      </c>
      <c r="AC2175" s="77" t="s">
        <v>36</v>
      </c>
      <c r="AD2175" s="77" t="s">
        <v>36</v>
      </c>
      <c r="AE2175" s="77">
        <v>125</v>
      </c>
      <c r="AF2175" s="78" t="s">
        <v>60</v>
      </c>
      <c r="AG2175" s="72"/>
      <c r="AH2175" s="77">
        <v>4307577</v>
      </c>
      <c r="AI2175" s="76" t="s">
        <v>52</v>
      </c>
      <c r="AJ2175" s="76" t="s">
        <v>364</v>
      </c>
      <c r="AK2175" t="str">
        <f>_xlfn.CONCAT(PlayerList[[#This Row],[First Name]]," ",PlayerList[[#This Row],[Surname]])</f>
        <v>Alex Nagorski</v>
      </c>
      <c r="AM2175" s="71">
        <f>PlayerList[[#This Row],[Code]]*1</f>
        <v>16299</v>
      </c>
      <c r="AN2175" s="71" t="str">
        <f>VLOOKUP(PlayerList[[#This Row],[NZCF ID]],$AP$2:$AQ$3850,2,FALSE)</f>
        <v>M</v>
      </c>
      <c r="AP2175" s="71">
        <v>19180</v>
      </c>
      <c r="AQ2175" s="71" t="s">
        <v>29</v>
      </c>
    </row>
    <row r="2176" spans="13:43" x14ac:dyDescent="0.3">
      <c r="M2176" s="75">
        <v>16109</v>
      </c>
      <c r="N2176" s="72" t="s">
        <v>4403</v>
      </c>
      <c r="O2176" s="72" t="s">
        <v>4404</v>
      </c>
      <c r="P2176" s="73" t="s">
        <v>83</v>
      </c>
      <c r="Q2176" s="74" t="s">
        <v>37</v>
      </c>
      <c r="R2176" s="73" t="s">
        <v>35</v>
      </c>
      <c r="S2176" s="72"/>
      <c r="T2176" s="77">
        <v>919</v>
      </c>
      <c r="U2176" s="76" t="s">
        <v>35</v>
      </c>
      <c r="V2176" s="77" t="s">
        <v>36</v>
      </c>
      <c r="W2176" s="77" t="s">
        <v>36</v>
      </c>
      <c r="X2176" s="77">
        <v>20</v>
      </c>
      <c r="Y2176" s="78" t="s">
        <v>4200</v>
      </c>
      <c r="Z2176" s="72"/>
      <c r="AA2176" s="77" t="s">
        <v>37</v>
      </c>
      <c r="AB2176" s="76" t="s">
        <v>35</v>
      </c>
      <c r="AC2176" s="77" t="s">
        <v>36</v>
      </c>
      <c r="AD2176" s="77" t="s">
        <v>36</v>
      </c>
      <c r="AE2176" s="77" t="s">
        <v>37</v>
      </c>
      <c r="AF2176" s="78" t="s">
        <v>38</v>
      </c>
      <c r="AG2176" s="72"/>
      <c r="AH2176" s="77" t="s">
        <v>69</v>
      </c>
      <c r="AI2176" s="76" t="s">
        <v>52</v>
      </c>
      <c r="AJ2176" s="76" t="s">
        <v>36</v>
      </c>
      <c r="AK2176" t="str">
        <f>_xlfn.CONCAT(PlayerList[[#This Row],[First Name]]," ",PlayerList[[#This Row],[Surname]])</f>
        <v>Prashant Nagrecha</v>
      </c>
      <c r="AM2176" s="71">
        <f>PlayerList[[#This Row],[Code]]*1</f>
        <v>16109</v>
      </c>
      <c r="AN2176" s="71" t="str">
        <f>VLOOKUP(PlayerList[[#This Row],[NZCF ID]],$AP$2:$AQ$3850,2,FALSE)</f>
        <v>M</v>
      </c>
      <c r="AP2176" s="71">
        <v>16299</v>
      </c>
      <c r="AQ2176" s="71" t="s">
        <v>29</v>
      </c>
    </row>
    <row r="2177" spans="13:43" x14ac:dyDescent="0.3">
      <c r="M2177" s="75">
        <v>22928</v>
      </c>
      <c r="N2177" s="72" t="s">
        <v>4405</v>
      </c>
      <c r="O2177" s="72" t="s">
        <v>4406</v>
      </c>
      <c r="P2177" s="73" t="s">
        <v>33</v>
      </c>
      <c r="Q2177" s="74">
        <v>2015</v>
      </c>
      <c r="R2177" s="73" t="s">
        <v>135</v>
      </c>
      <c r="S2177" s="72"/>
      <c r="T2177" s="77" t="s">
        <v>34</v>
      </c>
      <c r="U2177" s="76" t="s">
        <v>35</v>
      </c>
      <c r="V2177" s="77" t="s">
        <v>36</v>
      </c>
      <c r="W2177" s="77" t="s">
        <v>36</v>
      </c>
      <c r="X2177" s="77" t="s">
        <v>37</v>
      </c>
      <c r="Y2177" s="78" t="s">
        <v>38</v>
      </c>
      <c r="Z2177" s="72"/>
      <c r="AA2177" s="77">
        <v>472</v>
      </c>
      <c r="AB2177" s="76" t="s">
        <v>50</v>
      </c>
      <c r="AC2177" s="77">
        <v>1</v>
      </c>
      <c r="AD2177" s="77">
        <v>5</v>
      </c>
      <c r="AE2177" s="77">
        <v>5</v>
      </c>
      <c r="AF2177" s="78" t="s">
        <v>4167</v>
      </c>
      <c r="AG2177" s="72"/>
      <c r="AH2177" s="77">
        <v>4333420</v>
      </c>
      <c r="AI2177" s="76" t="s">
        <v>52</v>
      </c>
      <c r="AJ2177" s="76" t="s">
        <v>36</v>
      </c>
      <c r="AK2177" t="str">
        <f>_xlfn.CONCAT(PlayerList[[#This Row],[First Name]]," ",PlayerList[[#This Row],[Surname]])</f>
        <v>Matilda Naidu</v>
      </c>
      <c r="AM2177" s="71">
        <f>PlayerList[[#This Row],[Code]]*1</f>
        <v>22928</v>
      </c>
      <c r="AN2177" s="71" t="str">
        <f>VLOOKUP(PlayerList[[#This Row],[NZCF ID]],$AP$2:$AQ$3850,2,FALSE)</f>
        <v>F</v>
      </c>
      <c r="AP2177" s="71">
        <v>16109</v>
      </c>
      <c r="AQ2177" s="71" t="s">
        <v>29</v>
      </c>
    </row>
    <row r="2178" spans="13:43" x14ac:dyDescent="0.3">
      <c r="M2178" s="75">
        <v>20173</v>
      </c>
      <c r="N2178" s="72" t="s">
        <v>2605</v>
      </c>
      <c r="O2178" s="72" t="s">
        <v>2606</v>
      </c>
      <c r="P2178" s="73" t="s">
        <v>74</v>
      </c>
      <c r="Q2178" s="74">
        <v>1997</v>
      </c>
      <c r="R2178" s="73" t="s">
        <v>35</v>
      </c>
      <c r="S2178" s="72"/>
      <c r="T2178" s="77">
        <v>1906</v>
      </c>
      <c r="U2178" s="76" t="s">
        <v>50</v>
      </c>
      <c r="V2178" s="77" t="s">
        <v>36</v>
      </c>
      <c r="W2178" s="77" t="s">
        <v>36</v>
      </c>
      <c r="X2178" s="77">
        <v>6</v>
      </c>
      <c r="Y2178" s="78" t="s">
        <v>75</v>
      </c>
      <c r="Z2178" s="72"/>
      <c r="AA2178" s="77">
        <v>1899</v>
      </c>
      <c r="AB2178" s="76" t="s">
        <v>50</v>
      </c>
      <c r="AC2178" s="77" t="s">
        <v>36</v>
      </c>
      <c r="AD2178" s="77" t="s">
        <v>36</v>
      </c>
      <c r="AE2178" s="77">
        <v>9</v>
      </c>
      <c r="AF2178" s="78" t="s">
        <v>75</v>
      </c>
      <c r="AG2178" s="72"/>
      <c r="AH2178" s="77">
        <v>5249694</v>
      </c>
      <c r="AI2178" s="76" t="s">
        <v>170</v>
      </c>
      <c r="AJ2178" s="76" t="s">
        <v>36</v>
      </c>
      <c r="AK2178" t="str">
        <f>_xlfn.CONCAT(PlayerList[[#This Row],[First Name]]," ",PlayerList[[#This Row],[Surname]])</f>
        <v>Redentor Nailon</v>
      </c>
      <c r="AM2178" s="71">
        <f>PlayerList[[#This Row],[Code]]*1</f>
        <v>20173</v>
      </c>
      <c r="AN2178" s="71" t="str">
        <f>VLOOKUP(PlayerList[[#This Row],[NZCF ID]],$AP$2:$AQ$3850,2,FALSE)</f>
        <v>M</v>
      </c>
      <c r="AP2178" s="71">
        <v>22928</v>
      </c>
      <c r="AQ2178" s="71" t="s">
        <v>45</v>
      </c>
    </row>
    <row r="2179" spans="13:43" x14ac:dyDescent="0.3">
      <c r="M2179" s="75">
        <v>20039</v>
      </c>
      <c r="N2179" s="72" t="s">
        <v>2607</v>
      </c>
      <c r="O2179" s="72" t="s">
        <v>2608</v>
      </c>
      <c r="P2179" s="73" t="s">
        <v>252</v>
      </c>
      <c r="Q2179" s="74">
        <v>1975</v>
      </c>
      <c r="R2179" s="73" t="s">
        <v>124</v>
      </c>
      <c r="S2179" s="72"/>
      <c r="T2179" s="77">
        <v>1400</v>
      </c>
      <c r="U2179" s="76" t="s">
        <v>35</v>
      </c>
      <c r="V2179" s="77" t="s">
        <v>36</v>
      </c>
      <c r="W2179" s="77" t="s">
        <v>36</v>
      </c>
      <c r="X2179" s="77">
        <v>23</v>
      </c>
      <c r="Y2179" s="78" t="s">
        <v>61</v>
      </c>
      <c r="Z2179" s="72"/>
      <c r="AA2179" s="77">
        <v>1213</v>
      </c>
      <c r="AB2179" s="76" t="s">
        <v>50</v>
      </c>
      <c r="AC2179" s="77" t="s">
        <v>36</v>
      </c>
      <c r="AD2179" s="77" t="s">
        <v>36</v>
      </c>
      <c r="AE2179" s="77">
        <v>7</v>
      </c>
      <c r="AF2179" s="78" t="s">
        <v>61</v>
      </c>
      <c r="AG2179" s="72"/>
      <c r="AH2179" s="77">
        <v>4326660</v>
      </c>
      <c r="AI2179" s="76" t="s">
        <v>52</v>
      </c>
      <c r="AJ2179" s="76" t="s">
        <v>36</v>
      </c>
      <c r="AK2179" t="str">
        <f>_xlfn.CONCAT(PlayerList[[#This Row],[First Name]]," ",PlayerList[[#This Row],[Surname]])</f>
        <v>Mustafa Najafi</v>
      </c>
      <c r="AM2179" s="71">
        <f>PlayerList[[#This Row],[Code]]*1</f>
        <v>20039</v>
      </c>
      <c r="AN2179" s="71" t="str">
        <f>VLOOKUP(PlayerList[[#This Row],[NZCF ID]],$AP$2:$AQ$3850,2,FALSE)</f>
        <v>M</v>
      </c>
      <c r="AP2179" s="71">
        <v>20173</v>
      </c>
      <c r="AQ2179" s="71" t="s">
        <v>29</v>
      </c>
    </row>
    <row r="2180" spans="13:43" x14ac:dyDescent="0.3">
      <c r="M2180" s="75">
        <v>20895</v>
      </c>
      <c r="N2180" s="72" t="s">
        <v>2609</v>
      </c>
      <c r="O2180" s="72" t="s">
        <v>372</v>
      </c>
      <c r="P2180" s="73" t="s">
        <v>33</v>
      </c>
      <c r="Q2180" s="74">
        <v>2015</v>
      </c>
      <c r="R2180" s="73" t="s">
        <v>135</v>
      </c>
      <c r="S2180" s="72"/>
      <c r="T2180" s="77">
        <v>817</v>
      </c>
      <c r="U2180" s="76" t="s">
        <v>50</v>
      </c>
      <c r="V2180" s="77" t="s">
        <v>36</v>
      </c>
      <c r="W2180" s="77" t="s">
        <v>36</v>
      </c>
      <c r="X2180" s="77">
        <v>5</v>
      </c>
      <c r="Y2180" s="78" t="s">
        <v>60</v>
      </c>
      <c r="Z2180" s="72"/>
      <c r="AA2180" s="77" t="s">
        <v>37</v>
      </c>
      <c r="AB2180" s="76" t="s">
        <v>35</v>
      </c>
      <c r="AC2180" s="77" t="s">
        <v>36</v>
      </c>
      <c r="AD2180" s="77" t="s">
        <v>36</v>
      </c>
      <c r="AE2180" s="77" t="s">
        <v>37</v>
      </c>
      <c r="AF2180" s="78" t="s">
        <v>38</v>
      </c>
      <c r="AG2180" s="72"/>
      <c r="AH2180" s="77">
        <v>4331052</v>
      </c>
      <c r="AI2180" s="76" t="s">
        <v>52</v>
      </c>
      <c r="AJ2180" s="76" t="s">
        <v>36</v>
      </c>
      <c r="AK2180" t="str">
        <f>_xlfn.CONCAT(PlayerList[[#This Row],[First Name]]," ",PlayerList[[#This Row],[Surname]])</f>
        <v>Aarav Nakai</v>
      </c>
      <c r="AM2180" s="71">
        <f>PlayerList[[#This Row],[Code]]*1</f>
        <v>20895</v>
      </c>
      <c r="AN2180" s="71" t="str">
        <f>VLOOKUP(PlayerList[[#This Row],[NZCF ID]],$AP$2:$AQ$3850,2,FALSE)</f>
        <v>M</v>
      </c>
      <c r="AP2180" s="71">
        <v>20039</v>
      </c>
      <c r="AQ2180" s="71" t="s">
        <v>29</v>
      </c>
    </row>
    <row r="2181" spans="13:43" x14ac:dyDescent="0.3">
      <c r="M2181" s="75">
        <v>18722</v>
      </c>
      <c r="N2181" s="72" t="s">
        <v>2610</v>
      </c>
      <c r="O2181" s="72" t="s">
        <v>774</v>
      </c>
      <c r="P2181" s="73" t="s">
        <v>33</v>
      </c>
      <c r="Q2181" s="74">
        <v>2010</v>
      </c>
      <c r="R2181" s="73" t="s">
        <v>135</v>
      </c>
      <c r="S2181" s="72"/>
      <c r="T2181" s="77" t="s">
        <v>34</v>
      </c>
      <c r="U2181" s="76" t="s">
        <v>35</v>
      </c>
      <c r="V2181" s="77" t="s">
        <v>36</v>
      </c>
      <c r="W2181" s="77" t="s">
        <v>36</v>
      </c>
      <c r="X2181" s="77" t="s">
        <v>37</v>
      </c>
      <c r="Y2181" s="78" t="s">
        <v>38</v>
      </c>
      <c r="Z2181" s="72"/>
      <c r="AA2181" s="77">
        <v>1055</v>
      </c>
      <c r="AB2181" s="76" t="s">
        <v>50</v>
      </c>
      <c r="AC2181" s="77" t="s">
        <v>36</v>
      </c>
      <c r="AD2181" s="77" t="s">
        <v>36</v>
      </c>
      <c r="AE2181" s="77">
        <v>13</v>
      </c>
      <c r="AF2181" s="78" t="s">
        <v>173</v>
      </c>
      <c r="AG2181" s="72"/>
      <c r="AH2181" s="77">
        <v>4321197</v>
      </c>
      <c r="AI2181" s="76" t="s">
        <v>52</v>
      </c>
      <c r="AJ2181" s="76" t="s">
        <v>36</v>
      </c>
      <c r="AK2181" t="str">
        <f>_xlfn.CONCAT(PlayerList[[#This Row],[First Name]]," ",PlayerList[[#This Row],[Surname]])</f>
        <v>Xavier Nakatsuji</v>
      </c>
      <c r="AM2181" s="71">
        <f>PlayerList[[#This Row],[Code]]*1</f>
        <v>18722</v>
      </c>
      <c r="AN2181" s="71" t="str">
        <f>VLOOKUP(PlayerList[[#This Row],[NZCF ID]],$AP$2:$AQ$3850,2,FALSE)</f>
        <v>M</v>
      </c>
      <c r="AP2181" s="71">
        <v>20895</v>
      </c>
      <c r="AQ2181" s="71" t="s">
        <v>29</v>
      </c>
    </row>
    <row r="2182" spans="13:43" x14ac:dyDescent="0.3">
      <c r="M2182" s="75">
        <v>18229</v>
      </c>
      <c r="N2182" s="72" t="s">
        <v>2611</v>
      </c>
      <c r="O2182" s="72" t="s">
        <v>2612</v>
      </c>
      <c r="P2182" s="73" t="s">
        <v>33</v>
      </c>
      <c r="Q2182" s="74">
        <v>2012</v>
      </c>
      <c r="R2182" s="73" t="s">
        <v>135</v>
      </c>
      <c r="S2182" s="72"/>
      <c r="T2182" s="77" t="s">
        <v>34</v>
      </c>
      <c r="U2182" s="76" t="s">
        <v>35</v>
      </c>
      <c r="V2182" s="77" t="s">
        <v>36</v>
      </c>
      <c r="W2182" s="77" t="s">
        <v>36</v>
      </c>
      <c r="X2182" s="77" t="s">
        <v>37</v>
      </c>
      <c r="Y2182" s="78" t="s">
        <v>38</v>
      </c>
      <c r="Z2182" s="72"/>
      <c r="AA2182" s="77">
        <v>978</v>
      </c>
      <c r="AB2182" s="76" t="s">
        <v>50</v>
      </c>
      <c r="AC2182" s="77" t="s">
        <v>36</v>
      </c>
      <c r="AD2182" s="77" t="s">
        <v>36</v>
      </c>
      <c r="AE2182" s="77">
        <v>5</v>
      </c>
      <c r="AF2182" s="78" t="s">
        <v>219</v>
      </c>
      <c r="AG2182" s="72"/>
      <c r="AH2182" s="77" t="s">
        <v>69</v>
      </c>
      <c r="AI2182" s="76" t="s">
        <v>52</v>
      </c>
      <c r="AJ2182" s="76" t="s">
        <v>36</v>
      </c>
      <c r="AK2182" t="str">
        <f>_xlfn.CONCAT(PlayerList[[#This Row],[First Name]]," ",PlayerList[[#This Row],[Surname]])</f>
        <v>Dinuja Hiran Namal Gomuwage</v>
      </c>
      <c r="AM2182" s="71">
        <f>PlayerList[[#This Row],[Code]]*1</f>
        <v>18229</v>
      </c>
      <c r="AN2182" s="71" t="str">
        <f>VLOOKUP(PlayerList[[#This Row],[NZCF ID]],$AP$2:$AQ$3850,2,FALSE)</f>
        <v>M</v>
      </c>
      <c r="AP2182" s="71">
        <v>18722</v>
      </c>
      <c r="AQ2182" s="71" t="s">
        <v>29</v>
      </c>
    </row>
    <row r="2183" spans="13:43" x14ac:dyDescent="0.3">
      <c r="M2183" s="75">
        <v>18784</v>
      </c>
      <c r="N2183" s="72" t="s">
        <v>2613</v>
      </c>
      <c r="O2183" s="72" t="s">
        <v>517</v>
      </c>
      <c r="P2183" s="73" t="s">
        <v>33</v>
      </c>
      <c r="Q2183" s="74">
        <v>2010</v>
      </c>
      <c r="R2183" s="73" t="s">
        <v>135</v>
      </c>
      <c r="S2183" s="72"/>
      <c r="T2183" s="77" t="s">
        <v>34</v>
      </c>
      <c r="U2183" s="76" t="s">
        <v>35</v>
      </c>
      <c r="V2183" s="77" t="s">
        <v>36</v>
      </c>
      <c r="W2183" s="77" t="s">
        <v>36</v>
      </c>
      <c r="X2183" s="77" t="s">
        <v>37</v>
      </c>
      <c r="Y2183" s="78" t="s">
        <v>38</v>
      </c>
      <c r="Z2183" s="72"/>
      <c r="AA2183" s="77">
        <v>669</v>
      </c>
      <c r="AB2183" s="76" t="s">
        <v>50</v>
      </c>
      <c r="AC2183" s="77" t="s">
        <v>36</v>
      </c>
      <c r="AD2183" s="77" t="s">
        <v>36</v>
      </c>
      <c r="AE2183" s="77">
        <v>7</v>
      </c>
      <c r="AF2183" s="78" t="s">
        <v>51</v>
      </c>
      <c r="AG2183" s="72"/>
      <c r="AH2183" s="77" t="s">
        <v>69</v>
      </c>
      <c r="AI2183" s="76" t="s">
        <v>52</v>
      </c>
      <c r="AJ2183" s="76" t="s">
        <v>36</v>
      </c>
      <c r="AK2183" t="str">
        <f>_xlfn.CONCAT(PlayerList[[#This Row],[First Name]]," ",PlayerList[[#This Row],[Surname]])</f>
        <v>Luca Namoa</v>
      </c>
      <c r="AM2183" s="71">
        <f>PlayerList[[#This Row],[Code]]*1</f>
        <v>18784</v>
      </c>
      <c r="AN2183" s="71" t="str">
        <f>VLOOKUP(PlayerList[[#This Row],[NZCF ID]],$AP$2:$AQ$3850,2,FALSE)</f>
        <v>M</v>
      </c>
      <c r="AP2183" s="71">
        <v>18229</v>
      </c>
      <c r="AQ2183" s="71" t="s">
        <v>29</v>
      </c>
    </row>
    <row r="2184" spans="13:43" x14ac:dyDescent="0.3">
      <c r="M2184" s="75">
        <v>20622</v>
      </c>
      <c r="N2184" s="72" t="s">
        <v>2614</v>
      </c>
      <c r="O2184" s="72" t="s">
        <v>1134</v>
      </c>
      <c r="P2184" s="73" t="s">
        <v>33</v>
      </c>
      <c r="Q2184" s="74">
        <v>1995</v>
      </c>
      <c r="R2184" s="73" t="s">
        <v>35</v>
      </c>
      <c r="S2184" s="72"/>
      <c r="T2184" s="77" t="s">
        <v>34</v>
      </c>
      <c r="U2184" s="76" t="s">
        <v>35</v>
      </c>
      <c r="V2184" s="77" t="s">
        <v>36</v>
      </c>
      <c r="W2184" s="77" t="s">
        <v>36</v>
      </c>
      <c r="X2184" s="77" t="s">
        <v>37</v>
      </c>
      <c r="Y2184" s="78" t="s">
        <v>38</v>
      </c>
      <c r="Z2184" s="72"/>
      <c r="AA2184" s="77">
        <v>1414</v>
      </c>
      <c r="AB2184" s="76" t="s">
        <v>50</v>
      </c>
      <c r="AC2184" s="77" t="s">
        <v>36</v>
      </c>
      <c r="AD2184" s="77" t="s">
        <v>36</v>
      </c>
      <c r="AE2184" s="77">
        <v>6</v>
      </c>
      <c r="AF2184" s="78" t="s">
        <v>61</v>
      </c>
      <c r="AG2184" s="72"/>
      <c r="AH2184" s="77" t="s">
        <v>69</v>
      </c>
      <c r="AI2184" s="76" t="s">
        <v>52</v>
      </c>
      <c r="AJ2184" s="76" t="s">
        <v>36</v>
      </c>
      <c r="AK2184" t="str">
        <f>_xlfn.CONCAT(PlayerList[[#This Row],[First Name]]," ",PlayerList[[#This Row],[Surname]])</f>
        <v>Jordan Napier</v>
      </c>
      <c r="AM2184" s="71">
        <f>PlayerList[[#This Row],[Code]]*1</f>
        <v>20622</v>
      </c>
      <c r="AN2184" s="71" t="str">
        <f>VLOOKUP(PlayerList[[#This Row],[NZCF ID]],$AP$2:$AQ$3850,2,FALSE)</f>
        <v>M</v>
      </c>
      <c r="AP2184" s="71">
        <v>18784</v>
      </c>
      <c r="AQ2184" s="71" t="s">
        <v>29</v>
      </c>
    </row>
    <row r="2185" spans="13:43" x14ac:dyDescent="0.3">
      <c r="M2185" s="75">
        <v>21062</v>
      </c>
      <c r="N2185" s="72" t="s">
        <v>2615</v>
      </c>
      <c r="O2185" s="72" t="s">
        <v>2616</v>
      </c>
      <c r="P2185" s="73" t="s">
        <v>33</v>
      </c>
      <c r="Q2185" s="74">
        <v>2014</v>
      </c>
      <c r="R2185" s="73" t="s">
        <v>135</v>
      </c>
      <c r="S2185" s="72"/>
      <c r="T2185" s="77" t="s">
        <v>34</v>
      </c>
      <c r="U2185" s="76" t="s">
        <v>35</v>
      </c>
      <c r="V2185" s="77" t="s">
        <v>36</v>
      </c>
      <c r="W2185" s="77" t="s">
        <v>36</v>
      </c>
      <c r="X2185" s="77" t="s">
        <v>37</v>
      </c>
      <c r="Y2185" s="78" t="s">
        <v>38</v>
      </c>
      <c r="Z2185" s="72"/>
      <c r="AA2185" s="77">
        <v>684</v>
      </c>
      <c r="AB2185" s="76" t="s">
        <v>50</v>
      </c>
      <c r="AC2185" s="77" t="s">
        <v>36</v>
      </c>
      <c r="AD2185" s="77" t="s">
        <v>36</v>
      </c>
      <c r="AE2185" s="77">
        <v>6</v>
      </c>
      <c r="AF2185" s="78" t="s">
        <v>84</v>
      </c>
      <c r="AG2185" s="72"/>
      <c r="AH2185" s="77">
        <v>4331966</v>
      </c>
      <c r="AI2185" s="76" t="s">
        <v>52</v>
      </c>
      <c r="AJ2185" s="76" t="s">
        <v>36</v>
      </c>
      <c r="AK2185" t="str">
        <f>_xlfn.CONCAT(PlayerList[[#This Row],[First Name]]," ",PlayerList[[#This Row],[Surname]])</f>
        <v>Jaishnav Narapareddy</v>
      </c>
      <c r="AM2185" s="71">
        <f>PlayerList[[#This Row],[Code]]*1</f>
        <v>21062</v>
      </c>
      <c r="AN2185" s="71" t="str">
        <f>VLOOKUP(PlayerList[[#This Row],[NZCF ID]],$AP$2:$AQ$3850,2,FALSE)</f>
        <v>M</v>
      </c>
      <c r="AP2185" s="71">
        <v>20622</v>
      </c>
      <c r="AQ2185" s="71" t="s">
        <v>29</v>
      </c>
    </row>
    <row r="2186" spans="13:43" x14ac:dyDescent="0.3">
      <c r="M2186" s="75">
        <v>19482</v>
      </c>
      <c r="N2186" s="72" t="s">
        <v>2617</v>
      </c>
      <c r="O2186" s="72" t="s">
        <v>2618</v>
      </c>
      <c r="P2186" s="73" t="s">
        <v>33</v>
      </c>
      <c r="Q2186" s="74">
        <v>2013</v>
      </c>
      <c r="R2186" s="73" t="s">
        <v>135</v>
      </c>
      <c r="S2186" s="72"/>
      <c r="T2186" s="77" t="s">
        <v>34</v>
      </c>
      <c r="U2186" s="76" t="s">
        <v>35</v>
      </c>
      <c r="V2186" s="77" t="s">
        <v>36</v>
      </c>
      <c r="W2186" s="77" t="s">
        <v>36</v>
      </c>
      <c r="X2186" s="77" t="s">
        <v>37</v>
      </c>
      <c r="Y2186" s="78" t="s">
        <v>38</v>
      </c>
      <c r="Z2186" s="72"/>
      <c r="AA2186" s="77">
        <v>743</v>
      </c>
      <c r="AB2186" s="76" t="s">
        <v>50</v>
      </c>
      <c r="AC2186" s="77" t="s">
        <v>36</v>
      </c>
      <c r="AD2186" s="77" t="s">
        <v>36</v>
      </c>
      <c r="AE2186" s="77">
        <v>17</v>
      </c>
      <c r="AF2186" s="78" t="s">
        <v>281</v>
      </c>
      <c r="AG2186" s="72"/>
      <c r="AH2186" s="77" t="s">
        <v>69</v>
      </c>
      <c r="AI2186" s="76" t="s">
        <v>52</v>
      </c>
      <c r="AJ2186" s="76" t="s">
        <v>36</v>
      </c>
      <c r="AK2186" t="str">
        <f>_xlfn.CONCAT(PlayerList[[#This Row],[First Name]]," ",PlayerList[[#This Row],[Surname]])</f>
        <v>Sanjay Narayan</v>
      </c>
      <c r="AM2186" s="71">
        <f>PlayerList[[#This Row],[Code]]*1</f>
        <v>19482</v>
      </c>
      <c r="AN2186" s="71" t="str">
        <f>VLOOKUP(PlayerList[[#This Row],[NZCF ID]],$AP$2:$AQ$3850,2,FALSE)</f>
        <v>M</v>
      </c>
      <c r="AP2186" s="71">
        <v>21062</v>
      </c>
      <c r="AQ2186" s="71" t="s">
        <v>29</v>
      </c>
    </row>
    <row r="2187" spans="13:43" x14ac:dyDescent="0.3">
      <c r="M2187" s="75">
        <v>17484</v>
      </c>
      <c r="N2187" s="72" t="s">
        <v>2619</v>
      </c>
      <c r="O2187" s="72" t="s">
        <v>1797</v>
      </c>
      <c r="P2187" s="73" t="s">
        <v>252</v>
      </c>
      <c r="Q2187" s="74">
        <v>2005</v>
      </c>
      <c r="R2187" s="73" t="s">
        <v>135</v>
      </c>
      <c r="S2187" s="72"/>
      <c r="T2187" s="77">
        <v>1641</v>
      </c>
      <c r="U2187" s="76" t="s">
        <v>35</v>
      </c>
      <c r="V2187" s="77" t="s">
        <v>36</v>
      </c>
      <c r="W2187" s="77" t="s">
        <v>36</v>
      </c>
      <c r="X2187" s="77">
        <v>26</v>
      </c>
      <c r="Y2187" s="78" t="s">
        <v>60</v>
      </c>
      <c r="Z2187" s="72"/>
      <c r="AA2187" s="77">
        <v>1553</v>
      </c>
      <c r="AB2187" s="76" t="s">
        <v>35</v>
      </c>
      <c r="AC2187" s="77" t="s">
        <v>36</v>
      </c>
      <c r="AD2187" s="77" t="s">
        <v>36</v>
      </c>
      <c r="AE2187" s="77">
        <v>28</v>
      </c>
      <c r="AF2187" s="78" t="s">
        <v>150</v>
      </c>
      <c r="AG2187" s="72"/>
      <c r="AH2187" s="77">
        <v>4314158</v>
      </c>
      <c r="AI2187" s="76" t="s">
        <v>52</v>
      </c>
      <c r="AJ2187" s="76" t="s">
        <v>36</v>
      </c>
      <c r="AK2187" t="str">
        <f>_xlfn.CONCAT(PlayerList[[#This Row],[First Name]]," ",PlayerList[[#This Row],[Surname]])</f>
        <v>Francisco Nascimento</v>
      </c>
      <c r="AM2187" s="71">
        <f>PlayerList[[#This Row],[Code]]*1</f>
        <v>17484</v>
      </c>
      <c r="AN2187" s="71" t="str">
        <f>VLOOKUP(PlayerList[[#This Row],[NZCF ID]],$AP$2:$AQ$3850,2,FALSE)</f>
        <v>M</v>
      </c>
      <c r="AP2187" s="71">
        <v>19482</v>
      </c>
      <c r="AQ2187" s="71" t="s">
        <v>29</v>
      </c>
    </row>
    <row r="2188" spans="13:43" x14ac:dyDescent="0.3">
      <c r="M2188" s="75">
        <v>19143</v>
      </c>
      <c r="N2188" s="72" t="s">
        <v>2620</v>
      </c>
      <c r="O2188" s="72" t="s">
        <v>2621</v>
      </c>
      <c r="P2188" s="73" t="s">
        <v>252</v>
      </c>
      <c r="Q2188" s="74">
        <v>1979</v>
      </c>
      <c r="R2188" s="73" t="s">
        <v>35</v>
      </c>
      <c r="S2188" s="72"/>
      <c r="T2188" s="77">
        <v>1133</v>
      </c>
      <c r="U2188" s="76" t="s">
        <v>35</v>
      </c>
      <c r="V2188" s="77">
        <v>1</v>
      </c>
      <c r="W2188" s="77">
        <v>9</v>
      </c>
      <c r="X2188" s="77">
        <v>45</v>
      </c>
      <c r="Y2188" s="78" t="s">
        <v>4167</v>
      </c>
      <c r="Z2188" s="72"/>
      <c r="AA2188" s="77">
        <v>829</v>
      </c>
      <c r="AB2188" s="76" t="s">
        <v>35</v>
      </c>
      <c r="AC2188" s="77">
        <v>2</v>
      </c>
      <c r="AD2188" s="77">
        <v>7</v>
      </c>
      <c r="AE2188" s="77">
        <v>77</v>
      </c>
      <c r="AF2188" s="78" t="s">
        <v>4167</v>
      </c>
      <c r="AG2188" s="72"/>
      <c r="AH2188" s="77">
        <v>4322240</v>
      </c>
      <c r="AI2188" s="76" t="s">
        <v>52</v>
      </c>
      <c r="AJ2188" s="76" t="s">
        <v>36</v>
      </c>
      <c r="AK2188" t="str">
        <f>_xlfn.CONCAT(PlayerList[[#This Row],[First Name]]," ",PlayerList[[#This Row],[Surname]])</f>
        <v>Kya Nasimi</v>
      </c>
      <c r="AM2188" s="71">
        <f>PlayerList[[#This Row],[Code]]*1</f>
        <v>19143</v>
      </c>
      <c r="AN2188" s="71" t="str">
        <f>VLOOKUP(PlayerList[[#This Row],[NZCF ID]],$AP$2:$AQ$3850,2,FALSE)</f>
        <v>M</v>
      </c>
      <c r="AP2188" s="71">
        <v>17484</v>
      </c>
      <c r="AQ2188" s="71" t="s">
        <v>29</v>
      </c>
    </row>
    <row r="2189" spans="13:43" x14ac:dyDescent="0.3">
      <c r="M2189" s="75">
        <v>17571</v>
      </c>
      <c r="N2189" s="72" t="s">
        <v>2622</v>
      </c>
      <c r="O2189" s="72" t="s">
        <v>2623</v>
      </c>
      <c r="P2189" s="73" t="s">
        <v>83</v>
      </c>
      <c r="Q2189" s="74">
        <v>2000</v>
      </c>
      <c r="R2189" s="73" t="s">
        <v>35</v>
      </c>
      <c r="S2189" s="72"/>
      <c r="T2189" s="77">
        <v>1459</v>
      </c>
      <c r="U2189" s="76" t="s">
        <v>35</v>
      </c>
      <c r="V2189" s="77">
        <v>1</v>
      </c>
      <c r="W2189" s="77">
        <v>6</v>
      </c>
      <c r="X2189" s="77">
        <v>107</v>
      </c>
      <c r="Y2189" s="78" t="s">
        <v>4167</v>
      </c>
      <c r="Z2189" s="72"/>
      <c r="AA2189" s="77">
        <v>1409</v>
      </c>
      <c r="AB2189" s="76" t="s">
        <v>35</v>
      </c>
      <c r="AC2189" s="77">
        <v>1</v>
      </c>
      <c r="AD2189" s="77">
        <v>5</v>
      </c>
      <c r="AE2189" s="77">
        <v>64</v>
      </c>
      <c r="AF2189" s="78" t="s">
        <v>4167</v>
      </c>
      <c r="AG2189" s="72"/>
      <c r="AH2189" s="77">
        <v>9970703</v>
      </c>
      <c r="AI2189" s="76" t="s">
        <v>382</v>
      </c>
      <c r="AJ2189" s="76" t="s">
        <v>36</v>
      </c>
      <c r="AK2189" t="str">
        <f>_xlfn.CONCAT(PlayerList[[#This Row],[First Name]]," ",PlayerList[[#This Row],[Surname]])</f>
        <v>Afique M Nazeer</v>
      </c>
      <c r="AM2189" s="71">
        <f>PlayerList[[#This Row],[Code]]*1</f>
        <v>17571</v>
      </c>
      <c r="AN2189" s="71" t="str">
        <f>VLOOKUP(PlayerList[[#This Row],[NZCF ID]],$AP$2:$AQ$3850,2,FALSE)</f>
        <v>M</v>
      </c>
      <c r="AP2189" s="71">
        <v>19143</v>
      </c>
      <c r="AQ2189" s="71" t="s">
        <v>29</v>
      </c>
    </row>
    <row r="2190" spans="13:43" x14ac:dyDescent="0.3">
      <c r="M2190" s="75">
        <v>10888</v>
      </c>
      <c r="N2190" s="72" t="s">
        <v>4407</v>
      </c>
      <c r="O2190" s="72" t="s">
        <v>4408</v>
      </c>
      <c r="P2190" s="73" t="s">
        <v>49</v>
      </c>
      <c r="Q2190" s="74">
        <v>1960</v>
      </c>
      <c r="R2190" s="73" t="s">
        <v>119</v>
      </c>
      <c r="S2190" s="72"/>
      <c r="T2190" s="77">
        <v>1477</v>
      </c>
      <c r="U2190" s="76" t="s">
        <v>35</v>
      </c>
      <c r="V2190" s="77">
        <v>1</v>
      </c>
      <c r="W2190" s="77">
        <v>5</v>
      </c>
      <c r="X2190" s="77">
        <v>121</v>
      </c>
      <c r="Y2190" s="78" t="s">
        <v>4167</v>
      </c>
      <c r="Z2190" s="72"/>
      <c r="AA2190" s="77">
        <v>1505</v>
      </c>
      <c r="AB2190" s="76" t="s">
        <v>35</v>
      </c>
      <c r="AC2190" s="77" t="s">
        <v>36</v>
      </c>
      <c r="AD2190" s="77" t="s">
        <v>36</v>
      </c>
      <c r="AE2190" s="77">
        <v>44</v>
      </c>
      <c r="AF2190" s="78" t="s">
        <v>1304</v>
      </c>
      <c r="AG2190" s="72"/>
      <c r="AH2190" s="77">
        <v>4305973</v>
      </c>
      <c r="AI2190" s="76" t="s">
        <v>52</v>
      </c>
      <c r="AJ2190" s="76" t="s">
        <v>36</v>
      </c>
      <c r="AK2190" t="str">
        <f>_xlfn.CONCAT(PlayerList[[#This Row],[First Name]]," ",PlayerList[[#This Row],[Surname]])</f>
        <v>Rodger M Neal</v>
      </c>
      <c r="AM2190" s="71">
        <f>PlayerList[[#This Row],[Code]]*1</f>
        <v>10888</v>
      </c>
      <c r="AN2190" s="71" t="str">
        <f>VLOOKUP(PlayerList[[#This Row],[NZCF ID]],$AP$2:$AQ$3850,2,FALSE)</f>
        <v>M</v>
      </c>
      <c r="AP2190" s="71">
        <v>17571</v>
      </c>
      <c r="AQ2190" s="71" t="s">
        <v>29</v>
      </c>
    </row>
    <row r="2191" spans="13:43" x14ac:dyDescent="0.3">
      <c r="M2191" s="75">
        <v>18218</v>
      </c>
      <c r="N2191" s="72" t="s">
        <v>2624</v>
      </c>
      <c r="O2191" s="72" t="s">
        <v>2625</v>
      </c>
      <c r="P2191" s="73" t="s">
        <v>115</v>
      </c>
      <c r="Q2191" s="74">
        <v>1992</v>
      </c>
      <c r="R2191" s="73" t="s">
        <v>35</v>
      </c>
      <c r="S2191" s="72"/>
      <c r="T2191" s="77">
        <v>2064</v>
      </c>
      <c r="U2191" s="76" t="s">
        <v>50</v>
      </c>
      <c r="V2191" s="77" t="s">
        <v>36</v>
      </c>
      <c r="W2191" s="77" t="s">
        <v>36</v>
      </c>
      <c r="X2191" s="77">
        <v>6</v>
      </c>
      <c r="Y2191" s="78" t="s">
        <v>51</v>
      </c>
      <c r="Z2191" s="72"/>
      <c r="AA2191" s="77">
        <v>2003</v>
      </c>
      <c r="AB2191" s="76" t="s">
        <v>35</v>
      </c>
      <c r="AC2191" s="77" t="s">
        <v>36</v>
      </c>
      <c r="AD2191" s="77" t="s">
        <v>36</v>
      </c>
      <c r="AE2191" s="77">
        <v>71</v>
      </c>
      <c r="AF2191" s="78" t="s">
        <v>84</v>
      </c>
      <c r="AG2191" s="72"/>
      <c r="AH2191" s="77">
        <v>4324293</v>
      </c>
      <c r="AI2191" s="76" t="s">
        <v>52</v>
      </c>
      <c r="AJ2191" s="76" t="s">
        <v>36</v>
      </c>
      <c r="AK2191" t="str">
        <f>_xlfn.CONCAT(PlayerList[[#This Row],[First Name]]," ",PlayerList[[#This Row],[Surname]])</f>
        <v>Olefsandr Nedyhalov</v>
      </c>
      <c r="AM2191" s="71">
        <f>PlayerList[[#This Row],[Code]]*1</f>
        <v>18218</v>
      </c>
      <c r="AN2191" s="71" t="str">
        <f>VLOOKUP(PlayerList[[#This Row],[NZCF ID]],$AP$2:$AQ$3850,2,FALSE)</f>
        <v>M</v>
      </c>
      <c r="AP2191" s="71">
        <v>10888</v>
      </c>
      <c r="AQ2191" s="71" t="s">
        <v>29</v>
      </c>
    </row>
    <row r="2192" spans="13:43" x14ac:dyDescent="0.3">
      <c r="M2192" s="75">
        <v>21019</v>
      </c>
      <c r="N2192" s="72" t="s">
        <v>2626</v>
      </c>
      <c r="O2192" s="72" t="s">
        <v>2627</v>
      </c>
      <c r="P2192" s="73" t="s">
        <v>67</v>
      </c>
      <c r="Q2192" s="74">
        <v>2018</v>
      </c>
      <c r="R2192" s="73" t="s">
        <v>135</v>
      </c>
      <c r="S2192" s="72"/>
      <c r="T2192" s="77" t="s">
        <v>34</v>
      </c>
      <c r="U2192" s="76" t="s">
        <v>35</v>
      </c>
      <c r="V2192" s="77" t="s">
        <v>36</v>
      </c>
      <c r="W2192" s="77" t="s">
        <v>36</v>
      </c>
      <c r="X2192" s="77" t="s">
        <v>37</v>
      </c>
      <c r="Y2192" s="78" t="s">
        <v>38</v>
      </c>
      <c r="Z2192" s="72"/>
      <c r="AA2192" s="77">
        <v>723</v>
      </c>
      <c r="AB2192" s="76" t="s">
        <v>50</v>
      </c>
      <c r="AC2192" s="77" t="s">
        <v>36</v>
      </c>
      <c r="AD2192" s="77" t="s">
        <v>36</v>
      </c>
      <c r="AE2192" s="77">
        <v>6</v>
      </c>
      <c r="AF2192" s="78" t="s">
        <v>60</v>
      </c>
      <c r="AG2192" s="72"/>
      <c r="AH2192" s="77">
        <v>4930355</v>
      </c>
      <c r="AI2192" s="76" t="s">
        <v>2628</v>
      </c>
      <c r="AJ2192" s="76" t="s">
        <v>36</v>
      </c>
      <c r="AK2192" t="str">
        <f>_xlfn.CONCAT(PlayerList[[#This Row],[First Name]]," ",PlayerList[[#This Row],[Surname]])</f>
        <v>Enkhbayar Neguun</v>
      </c>
      <c r="AM2192" s="71">
        <f>PlayerList[[#This Row],[Code]]*1</f>
        <v>21019</v>
      </c>
      <c r="AN2192" s="71" t="str">
        <f>VLOOKUP(PlayerList[[#This Row],[NZCF ID]],$AP$2:$AQ$3850,2,FALSE)</f>
        <v>M</v>
      </c>
      <c r="AP2192" s="71">
        <v>18218</v>
      </c>
      <c r="AQ2192" s="71" t="s">
        <v>29</v>
      </c>
    </row>
    <row r="2193" spans="13:43" x14ac:dyDescent="0.3">
      <c r="M2193" s="75">
        <v>17422</v>
      </c>
      <c r="N2193" s="72" t="s">
        <v>2629</v>
      </c>
      <c r="O2193" s="72" t="s">
        <v>1649</v>
      </c>
      <c r="P2193" s="73" t="s">
        <v>115</v>
      </c>
      <c r="Q2193" s="74">
        <v>2005</v>
      </c>
      <c r="R2193" s="73" t="s">
        <v>135</v>
      </c>
      <c r="S2193" s="72"/>
      <c r="T2193" s="77">
        <v>1423</v>
      </c>
      <c r="U2193" s="76" t="s">
        <v>35</v>
      </c>
      <c r="V2193" s="77" t="s">
        <v>36</v>
      </c>
      <c r="W2193" s="77" t="s">
        <v>36</v>
      </c>
      <c r="X2193" s="77">
        <v>22</v>
      </c>
      <c r="Y2193" s="78" t="s">
        <v>68</v>
      </c>
      <c r="Z2193" s="72"/>
      <c r="AA2193" s="77">
        <v>1314</v>
      </c>
      <c r="AB2193" s="76" t="s">
        <v>50</v>
      </c>
      <c r="AC2193" s="77" t="s">
        <v>36</v>
      </c>
      <c r="AD2193" s="77" t="s">
        <v>36</v>
      </c>
      <c r="AE2193" s="77">
        <v>14</v>
      </c>
      <c r="AF2193" s="78" t="s">
        <v>68</v>
      </c>
      <c r="AG2193" s="72"/>
      <c r="AH2193" s="77" t="s">
        <v>69</v>
      </c>
      <c r="AI2193" s="76" t="s">
        <v>52</v>
      </c>
      <c r="AJ2193" s="76" t="s">
        <v>36</v>
      </c>
      <c r="AK2193" t="str">
        <f>_xlfn.CONCAT(PlayerList[[#This Row],[First Name]]," ",PlayerList[[#This Row],[Surname]])</f>
        <v>Aaron Nelson</v>
      </c>
      <c r="AM2193" s="71">
        <f>PlayerList[[#This Row],[Code]]*1</f>
        <v>17422</v>
      </c>
      <c r="AN2193" s="71" t="str">
        <f>VLOOKUP(PlayerList[[#This Row],[NZCF ID]],$AP$2:$AQ$3850,2,FALSE)</f>
        <v>M</v>
      </c>
      <c r="AP2193" s="71">
        <v>21019</v>
      </c>
      <c r="AQ2193" s="71" t="s">
        <v>29</v>
      </c>
    </row>
    <row r="2194" spans="13:43" x14ac:dyDescent="0.3">
      <c r="M2194" s="75">
        <v>18168</v>
      </c>
      <c r="N2194" s="72" t="s">
        <v>2629</v>
      </c>
      <c r="O2194" s="72" t="s">
        <v>2630</v>
      </c>
      <c r="P2194" s="73" t="s">
        <v>161</v>
      </c>
      <c r="Q2194" s="74">
        <v>2003</v>
      </c>
      <c r="R2194" s="73" t="s">
        <v>35</v>
      </c>
      <c r="S2194" s="72"/>
      <c r="T2194" s="77">
        <v>1495</v>
      </c>
      <c r="U2194" s="76" t="s">
        <v>35</v>
      </c>
      <c r="V2194" s="77" t="s">
        <v>36</v>
      </c>
      <c r="W2194" s="77" t="s">
        <v>36</v>
      </c>
      <c r="X2194" s="77">
        <v>26</v>
      </c>
      <c r="Y2194" s="78" t="s">
        <v>154</v>
      </c>
      <c r="Z2194" s="72"/>
      <c r="AA2194" s="77">
        <v>1506</v>
      </c>
      <c r="AB2194" s="76" t="s">
        <v>50</v>
      </c>
      <c r="AC2194" s="77" t="s">
        <v>36</v>
      </c>
      <c r="AD2194" s="77" t="s">
        <v>36</v>
      </c>
      <c r="AE2194" s="77">
        <v>8</v>
      </c>
      <c r="AF2194" s="78" t="s">
        <v>173</v>
      </c>
      <c r="AG2194" s="72"/>
      <c r="AH2194" s="77">
        <v>4317556</v>
      </c>
      <c r="AI2194" s="76" t="s">
        <v>52</v>
      </c>
      <c r="AJ2194" s="76" t="s">
        <v>36</v>
      </c>
      <c r="AK2194" t="str">
        <f>_xlfn.CONCAT(PlayerList[[#This Row],[First Name]]," ",PlayerList[[#This Row],[Surname]])</f>
        <v>Edwin (Ted) Nelson</v>
      </c>
      <c r="AM2194" s="71">
        <f>PlayerList[[#This Row],[Code]]*1</f>
        <v>18168</v>
      </c>
      <c r="AN2194" s="71" t="str">
        <f>VLOOKUP(PlayerList[[#This Row],[NZCF ID]],$AP$2:$AQ$3850,2,FALSE)</f>
        <v>M</v>
      </c>
      <c r="AP2194" s="71">
        <v>17422</v>
      </c>
      <c r="AQ2194" s="71" t="s">
        <v>29</v>
      </c>
    </row>
    <row r="2195" spans="13:43" x14ac:dyDescent="0.3">
      <c r="M2195" s="75">
        <v>18186</v>
      </c>
      <c r="N2195" s="72" t="s">
        <v>2631</v>
      </c>
      <c r="O2195" s="72" t="s">
        <v>1102</v>
      </c>
      <c r="P2195" s="73" t="s">
        <v>33</v>
      </c>
      <c r="Q2195" s="74">
        <v>2010</v>
      </c>
      <c r="R2195" s="73" t="s">
        <v>135</v>
      </c>
      <c r="S2195" s="72"/>
      <c r="T2195" s="77" t="s">
        <v>34</v>
      </c>
      <c r="U2195" s="76" t="s">
        <v>35</v>
      </c>
      <c r="V2195" s="77" t="s">
        <v>36</v>
      </c>
      <c r="W2195" s="77" t="s">
        <v>36</v>
      </c>
      <c r="X2195" s="77" t="s">
        <v>37</v>
      </c>
      <c r="Y2195" s="78" t="s">
        <v>38</v>
      </c>
      <c r="Z2195" s="72"/>
      <c r="AA2195" s="77">
        <v>478</v>
      </c>
      <c r="AB2195" s="76" t="s">
        <v>50</v>
      </c>
      <c r="AC2195" s="77" t="s">
        <v>36</v>
      </c>
      <c r="AD2195" s="77" t="s">
        <v>36</v>
      </c>
      <c r="AE2195" s="77">
        <v>6</v>
      </c>
      <c r="AF2195" s="78" t="s">
        <v>219</v>
      </c>
      <c r="AG2195" s="72"/>
      <c r="AH2195" s="77" t="s">
        <v>69</v>
      </c>
      <c r="AI2195" s="76" t="s">
        <v>52</v>
      </c>
      <c r="AJ2195" s="76" t="s">
        <v>36</v>
      </c>
      <c r="AK2195" t="str">
        <f>_xlfn.CONCAT(PlayerList[[#This Row],[First Name]]," ",PlayerList[[#This Row],[Surname]])</f>
        <v>Martin Nengomasha</v>
      </c>
      <c r="AM2195" s="71">
        <f>PlayerList[[#This Row],[Code]]*1</f>
        <v>18186</v>
      </c>
      <c r="AN2195" s="71" t="str">
        <f>VLOOKUP(PlayerList[[#This Row],[NZCF ID]],$AP$2:$AQ$3850,2,FALSE)</f>
        <v>M</v>
      </c>
      <c r="AP2195" s="71">
        <v>18168</v>
      </c>
      <c r="AQ2195" s="71" t="s">
        <v>29</v>
      </c>
    </row>
    <row r="2196" spans="13:43" x14ac:dyDescent="0.3">
      <c r="M2196" s="75">
        <v>22883</v>
      </c>
      <c r="N2196" s="72" t="s">
        <v>4409</v>
      </c>
      <c r="O2196" s="72" t="s">
        <v>704</v>
      </c>
      <c r="P2196" s="73" t="s">
        <v>74</v>
      </c>
      <c r="Q2196" s="74">
        <v>1994</v>
      </c>
      <c r="R2196" s="73" t="s">
        <v>35</v>
      </c>
      <c r="S2196" s="72"/>
      <c r="T2196" s="77">
        <v>1150</v>
      </c>
      <c r="U2196" s="76" t="s">
        <v>50</v>
      </c>
      <c r="V2196" s="77">
        <v>1</v>
      </c>
      <c r="W2196" s="77">
        <v>6</v>
      </c>
      <c r="X2196" s="77">
        <v>6</v>
      </c>
      <c r="Y2196" s="78" t="s">
        <v>4167</v>
      </c>
      <c r="Z2196" s="72"/>
      <c r="AA2196" s="77" t="s">
        <v>37</v>
      </c>
      <c r="AB2196" s="76" t="s">
        <v>35</v>
      </c>
      <c r="AC2196" s="77" t="s">
        <v>36</v>
      </c>
      <c r="AD2196" s="77" t="s">
        <v>36</v>
      </c>
      <c r="AE2196" s="77" t="s">
        <v>37</v>
      </c>
      <c r="AF2196" s="78" t="s">
        <v>38</v>
      </c>
      <c r="AG2196" s="72"/>
      <c r="AH2196" s="77">
        <v>4333268</v>
      </c>
      <c r="AI2196" s="76" t="s">
        <v>52</v>
      </c>
      <c r="AJ2196" s="76" t="s">
        <v>36</v>
      </c>
      <c r="AK2196" t="str">
        <f>_xlfn.CONCAT(PlayerList[[#This Row],[First Name]]," ",PlayerList[[#This Row],[Surname]])</f>
        <v>Josh Nerona</v>
      </c>
      <c r="AM2196" s="71">
        <f>PlayerList[[#This Row],[Code]]*1</f>
        <v>22883</v>
      </c>
      <c r="AN2196" s="71" t="str">
        <f>VLOOKUP(PlayerList[[#This Row],[NZCF ID]],$AP$2:$AQ$3850,2,FALSE)</f>
        <v>M</v>
      </c>
      <c r="AP2196" s="71">
        <v>18186</v>
      </c>
      <c r="AQ2196" s="71" t="s">
        <v>29</v>
      </c>
    </row>
    <row r="2197" spans="13:43" x14ac:dyDescent="0.3">
      <c r="M2197" s="75">
        <v>19228</v>
      </c>
      <c r="N2197" s="72" t="s">
        <v>2632</v>
      </c>
      <c r="O2197" s="72" t="s">
        <v>504</v>
      </c>
      <c r="P2197" s="73" t="s">
        <v>252</v>
      </c>
      <c r="Q2197" s="74">
        <v>1998</v>
      </c>
      <c r="R2197" s="73" t="s">
        <v>35</v>
      </c>
      <c r="S2197" s="72"/>
      <c r="T2197" s="77">
        <v>1440</v>
      </c>
      <c r="U2197" s="76" t="s">
        <v>50</v>
      </c>
      <c r="V2197" s="77" t="s">
        <v>36</v>
      </c>
      <c r="W2197" s="77" t="s">
        <v>36</v>
      </c>
      <c r="X2197" s="77">
        <v>9</v>
      </c>
      <c r="Y2197" s="78" t="s">
        <v>281</v>
      </c>
      <c r="Z2197" s="72"/>
      <c r="AA2197" s="77" t="s">
        <v>37</v>
      </c>
      <c r="AB2197" s="76" t="s">
        <v>35</v>
      </c>
      <c r="AC2197" s="77" t="s">
        <v>36</v>
      </c>
      <c r="AD2197" s="77" t="s">
        <v>36</v>
      </c>
      <c r="AE2197" s="77" t="s">
        <v>37</v>
      </c>
      <c r="AF2197" s="78" t="s">
        <v>38</v>
      </c>
      <c r="AG2197" s="72"/>
      <c r="AH2197" s="77" t="s">
        <v>69</v>
      </c>
      <c r="AI2197" s="76" t="s">
        <v>52</v>
      </c>
      <c r="AJ2197" s="76" t="s">
        <v>36</v>
      </c>
      <c r="AK2197" t="str">
        <f>_xlfn.CONCAT(PlayerList[[#This Row],[First Name]]," ",PlayerList[[#This Row],[Surname]])</f>
        <v>Nathan Ness</v>
      </c>
      <c r="AM2197" s="71">
        <f>PlayerList[[#This Row],[Code]]*1</f>
        <v>19228</v>
      </c>
      <c r="AN2197" s="71" t="str">
        <f>VLOOKUP(PlayerList[[#This Row],[NZCF ID]],$AP$2:$AQ$3850,2,FALSE)</f>
        <v>M</v>
      </c>
      <c r="AP2197" s="71">
        <v>22883</v>
      </c>
      <c r="AQ2197" s="71" t="s">
        <v>29</v>
      </c>
    </row>
    <row r="2198" spans="13:43" x14ac:dyDescent="0.3">
      <c r="M2198" s="75">
        <v>18927</v>
      </c>
      <c r="N2198" s="72" t="s">
        <v>2633</v>
      </c>
      <c r="O2198" s="72" t="s">
        <v>139</v>
      </c>
      <c r="P2198" s="73" t="s">
        <v>33</v>
      </c>
      <c r="Q2198" s="74">
        <v>2013</v>
      </c>
      <c r="R2198" s="73" t="s">
        <v>135</v>
      </c>
      <c r="S2198" s="72"/>
      <c r="T2198" s="77">
        <v>838</v>
      </c>
      <c r="U2198" s="76" t="s">
        <v>50</v>
      </c>
      <c r="V2198" s="77" t="s">
        <v>36</v>
      </c>
      <c r="W2198" s="77" t="s">
        <v>36</v>
      </c>
      <c r="X2198" s="77">
        <v>7</v>
      </c>
      <c r="Y2198" s="78" t="s">
        <v>173</v>
      </c>
      <c r="Z2198" s="72"/>
      <c r="AA2198" s="77" t="s">
        <v>37</v>
      </c>
      <c r="AB2198" s="76" t="s">
        <v>35</v>
      </c>
      <c r="AC2198" s="77" t="s">
        <v>36</v>
      </c>
      <c r="AD2198" s="77" t="s">
        <v>36</v>
      </c>
      <c r="AE2198" s="77" t="s">
        <v>37</v>
      </c>
      <c r="AF2198" s="78" t="s">
        <v>38</v>
      </c>
      <c r="AG2198" s="72"/>
      <c r="AH2198" s="77">
        <v>4320948</v>
      </c>
      <c r="AI2198" s="76" t="s">
        <v>52</v>
      </c>
      <c r="AJ2198" s="76" t="s">
        <v>36</v>
      </c>
      <c r="AK2198" t="str">
        <f>_xlfn.CONCAT(PlayerList[[#This Row],[First Name]]," ",PlayerList[[#This Row],[Surname]])</f>
        <v>James Newell</v>
      </c>
      <c r="AM2198" s="71">
        <f>PlayerList[[#This Row],[Code]]*1</f>
        <v>18927</v>
      </c>
      <c r="AN2198" s="71" t="str">
        <f>VLOOKUP(PlayerList[[#This Row],[NZCF ID]],$AP$2:$AQ$3850,2,FALSE)</f>
        <v>M</v>
      </c>
      <c r="AP2198" s="71">
        <v>19228</v>
      </c>
      <c r="AQ2198" s="71" t="s">
        <v>29</v>
      </c>
    </row>
    <row r="2199" spans="13:43" x14ac:dyDescent="0.3">
      <c r="M2199" s="75">
        <v>10496</v>
      </c>
      <c r="N2199" s="72" t="s">
        <v>4410</v>
      </c>
      <c r="O2199" s="72" t="s">
        <v>4411</v>
      </c>
      <c r="P2199" s="73" t="s">
        <v>167</v>
      </c>
      <c r="Q2199" s="74" t="s">
        <v>37</v>
      </c>
      <c r="R2199" s="73" t="s">
        <v>35</v>
      </c>
      <c r="S2199" s="72"/>
      <c r="T2199" s="77">
        <v>1124</v>
      </c>
      <c r="U2199" s="76" t="s">
        <v>35</v>
      </c>
      <c r="V2199" s="77" t="s">
        <v>36</v>
      </c>
      <c r="W2199" s="77" t="s">
        <v>36</v>
      </c>
      <c r="X2199" s="77">
        <v>62</v>
      </c>
      <c r="Y2199" s="78" t="s">
        <v>902</v>
      </c>
      <c r="Z2199" s="72"/>
      <c r="AA2199" s="77" t="s">
        <v>37</v>
      </c>
      <c r="AB2199" s="76" t="s">
        <v>35</v>
      </c>
      <c r="AC2199" s="77" t="s">
        <v>36</v>
      </c>
      <c r="AD2199" s="77" t="s">
        <v>36</v>
      </c>
      <c r="AE2199" s="77" t="s">
        <v>37</v>
      </c>
      <c r="AF2199" s="78" t="s">
        <v>38</v>
      </c>
      <c r="AG2199" s="72"/>
      <c r="AH2199" s="77" t="s">
        <v>69</v>
      </c>
      <c r="AI2199" s="76" t="s">
        <v>52</v>
      </c>
      <c r="AJ2199" s="76" t="s">
        <v>36</v>
      </c>
      <c r="AK2199" t="str">
        <f>_xlfn.CONCAT(PlayerList[[#This Row],[First Name]]," ",PlayerList[[#This Row],[Surname]])</f>
        <v>David A Newman</v>
      </c>
      <c r="AM2199" s="71">
        <f>PlayerList[[#This Row],[Code]]*1</f>
        <v>10496</v>
      </c>
      <c r="AN2199" s="71" t="str">
        <f>VLOOKUP(PlayerList[[#This Row],[NZCF ID]],$AP$2:$AQ$3850,2,FALSE)</f>
        <v>M</v>
      </c>
      <c r="AP2199" s="71">
        <v>18927</v>
      </c>
      <c r="AQ2199" s="71" t="s">
        <v>29</v>
      </c>
    </row>
    <row r="2200" spans="13:43" x14ac:dyDescent="0.3">
      <c r="M2200" s="75">
        <v>20421</v>
      </c>
      <c r="N2200" s="72" t="s">
        <v>2634</v>
      </c>
      <c r="O2200" s="72" t="s">
        <v>2635</v>
      </c>
      <c r="P2200" s="73" t="s">
        <v>33</v>
      </c>
      <c r="Q2200" s="74">
        <v>2010</v>
      </c>
      <c r="R2200" s="73" t="s">
        <v>135</v>
      </c>
      <c r="S2200" s="72"/>
      <c r="T2200" s="77">
        <v>1442</v>
      </c>
      <c r="U2200" s="76" t="s">
        <v>50</v>
      </c>
      <c r="V2200" s="77" t="s">
        <v>36</v>
      </c>
      <c r="W2200" s="77" t="s">
        <v>36</v>
      </c>
      <c r="X2200" s="77">
        <v>8</v>
      </c>
      <c r="Y2200" s="78" t="s">
        <v>84</v>
      </c>
      <c r="Z2200" s="72"/>
      <c r="AA2200" s="77">
        <v>1218</v>
      </c>
      <c r="AB2200" s="76" t="s">
        <v>50</v>
      </c>
      <c r="AC2200" s="77" t="s">
        <v>36</v>
      </c>
      <c r="AD2200" s="77" t="s">
        <v>36</v>
      </c>
      <c r="AE2200" s="77">
        <v>12</v>
      </c>
      <c r="AF2200" s="78" t="s">
        <v>84</v>
      </c>
      <c r="AG2200" s="72"/>
      <c r="AH2200" s="77">
        <v>4331923</v>
      </c>
      <c r="AI2200" s="76" t="s">
        <v>52</v>
      </c>
      <c r="AJ2200" s="76" t="s">
        <v>36</v>
      </c>
      <c r="AK2200" t="str">
        <f>_xlfn.CONCAT(PlayerList[[#This Row],[First Name]]," ",PlayerList[[#This Row],[Surname]])</f>
        <v>Kotua Newton</v>
      </c>
      <c r="AM2200" s="71">
        <f>PlayerList[[#This Row],[Code]]*1</f>
        <v>20421</v>
      </c>
      <c r="AN2200" s="71" t="str">
        <f>VLOOKUP(PlayerList[[#This Row],[NZCF ID]],$AP$2:$AQ$3850,2,FALSE)</f>
        <v>M</v>
      </c>
      <c r="AP2200" s="71">
        <v>10496</v>
      </c>
      <c r="AQ2200" s="71" t="s">
        <v>29</v>
      </c>
    </row>
    <row r="2201" spans="13:43" x14ac:dyDescent="0.3">
      <c r="M2201" s="75">
        <v>20899</v>
      </c>
      <c r="N2201" s="72" t="s">
        <v>2636</v>
      </c>
      <c r="O2201" s="72" t="s">
        <v>159</v>
      </c>
      <c r="P2201" s="73" t="s">
        <v>74</v>
      </c>
      <c r="Q2201" s="74">
        <v>2014</v>
      </c>
      <c r="R2201" s="73" t="s">
        <v>135</v>
      </c>
      <c r="S2201" s="72"/>
      <c r="T2201" s="77" t="s">
        <v>34</v>
      </c>
      <c r="U2201" s="76" t="s">
        <v>35</v>
      </c>
      <c r="V2201" s="77" t="s">
        <v>36</v>
      </c>
      <c r="W2201" s="77" t="s">
        <v>36</v>
      </c>
      <c r="X2201" s="77" t="s">
        <v>37</v>
      </c>
      <c r="Y2201" s="78" t="s">
        <v>38</v>
      </c>
      <c r="Z2201" s="72"/>
      <c r="AA2201" s="77">
        <v>535</v>
      </c>
      <c r="AB2201" s="76" t="s">
        <v>50</v>
      </c>
      <c r="AC2201" s="77" t="s">
        <v>36</v>
      </c>
      <c r="AD2201" s="77" t="s">
        <v>36</v>
      </c>
      <c r="AE2201" s="77">
        <v>18</v>
      </c>
      <c r="AF2201" s="78" t="s">
        <v>84</v>
      </c>
      <c r="AG2201" s="72"/>
      <c r="AH2201" s="77" t="s">
        <v>69</v>
      </c>
      <c r="AI2201" s="76" t="s">
        <v>52</v>
      </c>
      <c r="AJ2201" s="76" t="s">
        <v>36</v>
      </c>
      <c r="AK2201" t="str">
        <f>_xlfn.CONCAT(PlayerList[[#This Row],[First Name]]," ",PlayerList[[#This Row],[Surname]])</f>
        <v>Benjamin Ng</v>
      </c>
      <c r="AM2201" s="71">
        <f>PlayerList[[#This Row],[Code]]*1</f>
        <v>20899</v>
      </c>
      <c r="AN2201" s="71" t="str">
        <f>VLOOKUP(PlayerList[[#This Row],[NZCF ID]],$AP$2:$AQ$3850,2,FALSE)</f>
        <v>M</v>
      </c>
      <c r="AP2201" s="71">
        <v>20421</v>
      </c>
      <c r="AQ2201" s="71" t="s">
        <v>29</v>
      </c>
    </row>
    <row r="2202" spans="13:43" x14ac:dyDescent="0.3">
      <c r="M2202" s="75">
        <v>18639</v>
      </c>
      <c r="N2202" s="72" t="s">
        <v>2636</v>
      </c>
      <c r="O2202" s="72" t="s">
        <v>674</v>
      </c>
      <c r="P2202" s="73" t="s">
        <v>67</v>
      </c>
      <c r="Q2202" s="74">
        <v>2013</v>
      </c>
      <c r="R2202" s="73" t="s">
        <v>135</v>
      </c>
      <c r="S2202" s="72"/>
      <c r="T2202" s="77" t="s">
        <v>34</v>
      </c>
      <c r="U2202" s="76" t="s">
        <v>35</v>
      </c>
      <c r="V2202" s="77" t="s">
        <v>36</v>
      </c>
      <c r="W2202" s="77" t="s">
        <v>36</v>
      </c>
      <c r="X2202" s="77" t="s">
        <v>37</v>
      </c>
      <c r="Y2202" s="78" t="s">
        <v>38</v>
      </c>
      <c r="Z2202" s="72"/>
      <c r="AA2202" s="77">
        <v>485</v>
      </c>
      <c r="AB2202" s="76" t="s">
        <v>50</v>
      </c>
      <c r="AC2202" s="77" t="s">
        <v>36</v>
      </c>
      <c r="AD2202" s="77" t="s">
        <v>36</v>
      </c>
      <c r="AE2202" s="77">
        <v>5</v>
      </c>
      <c r="AF2202" s="78" t="s">
        <v>68</v>
      </c>
      <c r="AG2202" s="72"/>
      <c r="AH2202" s="77" t="s">
        <v>69</v>
      </c>
      <c r="AI2202" s="76" t="s">
        <v>52</v>
      </c>
      <c r="AJ2202" s="76" t="s">
        <v>36</v>
      </c>
      <c r="AK2202" t="str">
        <f>_xlfn.CONCAT(PlayerList[[#This Row],[First Name]]," ",PlayerList[[#This Row],[Surname]])</f>
        <v>Jayden Ng</v>
      </c>
      <c r="AM2202" s="71">
        <f>PlayerList[[#This Row],[Code]]*1</f>
        <v>18639</v>
      </c>
      <c r="AN2202" s="71" t="str">
        <f>VLOOKUP(PlayerList[[#This Row],[NZCF ID]],$AP$2:$AQ$3850,2,FALSE)</f>
        <v>M</v>
      </c>
      <c r="AP2202" s="71">
        <v>20899</v>
      </c>
      <c r="AQ2202" s="71" t="s">
        <v>29</v>
      </c>
    </row>
    <row r="2203" spans="13:43" x14ac:dyDescent="0.3">
      <c r="M2203" s="75">
        <v>17170</v>
      </c>
      <c r="N2203" s="72" t="s">
        <v>2636</v>
      </c>
      <c r="O2203" s="72" t="s">
        <v>2637</v>
      </c>
      <c r="P2203" s="73" t="s">
        <v>258</v>
      </c>
      <c r="Q2203" s="74">
        <v>2011</v>
      </c>
      <c r="R2203" s="73" t="s">
        <v>135</v>
      </c>
      <c r="S2203" s="72"/>
      <c r="T2203" s="77">
        <v>1529</v>
      </c>
      <c r="U2203" s="76" t="s">
        <v>35</v>
      </c>
      <c r="V2203" s="77">
        <v>1</v>
      </c>
      <c r="W2203" s="77">
        <v>6</v>
      </c>
      <c r="X2203" s="77">
        <v>241</v>
      </c>
      <c r="Y2203" s="78" t="s">
        <v>4167</v>
      </c>
      <c r="Z2203" s="72"/>
      <c r="AA2203" s="77">
        <v>1201</v>
      </c>
      <c r="AB2203" s="76" t="s">
        <v>50</v>
      </c>
      <c r="AC2203" s="77" t="s">
        <v>36</v>
      </c>
      <c r="AD2203" s="77" t="s">
        <v>36</v>
      </c>
      <c r="AE2203" s="77">
        <v>15</v>
      </c>
      <c r="AF2203" s="78" t="s">
        <v>39</v>
      </c>
      <c r="AG2203" s="72"/>
      <c r="AH2203" s="77">
        <v>4311752</v>
      </c>
      <c r="AI2203" s="76" t="s">
        <v>52</v>
      </c>
      <c r="AJ2203" s="76" t="s">
        <v>36</v>
      </c>
      <c r="AK2203" t="str">
        <f>_xlfn.CONCAT(PlayerList[[#This Row],[First Name]]," ",PlayerList[[#This Row],[Surname]])</f>
        <v>Lok Jim (Lauren) Ng</v>
      </c>
      <c r="AM2203" s="71">
        <f>PlayerList[[#This Row],[Code]]*1</f>
        <v>17170</v>
      </c>
      <c r="AN2203" s="71" t="str">
        <f>VLOOKUP(PlayerList[[#This Row],[NZCF ID]],$AP$2:$AQ$3850,2,FALSE)</f>
        <v>F</v>
      </c>
      <c r="AP2203" s="71">
        <v>18639</v>
      </c>
      <c r="AQ2203" s="71" t="s">
        <v>29</v>
      </c>
    </row>
    <row r="2204" spans="13:43" x14ac:dyDescent="0.3">
      <c r="M2204" s="75">
        <v>16793</v>
      </c>
      <c r="N2204" s="72" t="s">
        <v>2636</v>
      </c>
      <c r="O2204" s="72" t="s">
        <v>1896</v>
      </c>
      <c r="P2204" s="73" t="s">
        <v>167</v>
      </c>
      <c r="Q2204" s="74">
        <v>2008</v>
      </c>
      <c r="R2204" s="73" t="s">
        <v>135</v>
      </c>
      <c r="S2204" s="72"/>
      <c r="T2204" s="77">
        <v>1103</v>
      </c>
      <c r="U2204" s="76" t="s">
        <v>35</v>
      </c>
      <c r="V2204" s="77" t="s">
        <v>36</v>
      </c>
      <c r="W2204" s="77" t="s">
        <v>36</v>
      </c>
      <c r="X2204" s="77">
        <v>22</v>
      </c>
      <c r="Y2204" s="78" t="s">
        <v>154</v>
      </c>
      <c r="Z2204" s="72"/>
      <c r="AA2204" s="77">
        <v>771</v>
      </c>
      <c r="AB2204" s="76" t="s">
        <v>50</v>
      </c>
      <c r="AC2204" s="77" t="s">
        <v>36</v>
      </c>
      <c r="AD2204" s="77" t="s">
        <v>36</v>
      </c>
      <c r="AE2204" s="77">
        <v>12</v>
      </c>
      <c r="AF2204" s="78" t="s">
        <v>154</v>
      </c>
      <c r="AG2204" s="72"/>
      <c r="AH2204" s="77">
        <v>4317866</v>
      </c>
      <c r="AI2204" s="76" t="s">
        <v>52</v>
      </c>
      <c r="AJ2204" s="76" t="s">
        <v>36</v>
      </c>
      <c r="AK2204" t="str">
        <f>_xlfn.CONCAT(PlayerList[[#This Row],[First Name]]," ",PlayerList[[#This Row],[Surname]])</f>
        <v>Matthias Ng</v>
      </c>
      <c r="AM2204" s="71">
        <f>PlayerList[[#This Row],[Code]]*1</f>
        <v>16793</v>
      </c>
      <c r="AN2204" s="71" t="str">
        <f>VLOOKUP(PlayerList[[#This Row],[NZCF ID]],$AP$2:$AQ$3850,2,FALSE)</f>
        <v>M</v>
      </c>
      <c r="AP2204" s="71">
        <v>17170</v>
      </c>
      <c r="AQ2204" s="71" t="s">
        <v>45</v>
      </c>
    </row>
    <row r="2205" spans="13:43" x14ac:dyDescent="0.3">
      <c r="M2205" s="75">
        <v>22745</v>
      </c>
      <c r="N2205" s="72" t="s">
        <v>2638</v>
      </c>
      <c r="O2205" s="72" t="s">
        <v>2283</v>
      </c>
      <c r="P2205" s="73" t="s">
        <v>33</v>
      </c>
      <c r="Q2205" s="74">
        <v>2016</v>
      </c>
      <c r="R2205" s="73" t="s">
        <v>135</v>
      </c>
      <c r="S2205" s="72"/>
      <c r="T2205" s="77" t="s">
        <v>34</v>
      </c>
      <c r="U2205" s="76" t="s">
        <v>35</v>
      </c>
      <c r="V2205" s="77" t="s">
        <v>36</v>
      </c>
      <c r="W2205" s="77" t="s">
        <v>36</v>
      </c>
      <c r="X2205" s="77" t="s">
        <v>37</v>
      </c>
      <c r="Y2205" s="78" t="s">
        <v>38</v>
      </c>
      <c r="Z2205" s="72"/>
      <c r="AA2205" s="77">
        <v>705</v>
      </c>
      <c r="AB2205" s="76" t="s">
        <v>50</v>
      </c>
      <c r="AC2205" s="77" t="s">
        <v>36</v>
      </c>
      <c r="AD2205" s="77" t="s">
        <v>36</v>
      </c>
      <c r="AE2205" s="77">
        <v>7</v>
      </c>
      <c r="AF2205" s="78" t="s">
        <v>84</v>
      </c>
      <c r="AG2205" s="72"/>
      <c r="AH2205" s="77" t="s">
        <v>69</v>
      </c>
      <c r="AI2205" s="76" t="s">
        <v>52</v>
      </c>
      <c r="AJ2205" s="76" t="s">
        <v>36</v>
      </c>
      <c r="AK2205" t="str">
        <f>_xlfn.CONCAT(PlayerList[[#This Row],[First Name]]," ",PlayerList[[#This Row],[Surname]])</f>
        <v>Anna Nguyen</v>
      </c>
      <c r="AM2205" s="71">
        <f>PlayerList[[#This Row],[Code]]*1</f>
        <v>22745</v>
      </c>
      <c r="AN2205" s="71" t="str">
        <f>VLOOKUP(PlayerList[[#This Row],[NZCF ID]],$AP$2:$AQ$3850,2,FALSE)</f>
        <v>F</v>
      </c>
      <c r="AP2205" s="71">
        <v>16793</v>
      </c>
      <c r="AQ2205" s="71" t="s">
        <v>29</v>
      </c>
    </row>
    <row r="2206" spans="13:43" x14ac:dyDescent="0.3">
      <c r="M2206" s="75">
        <v>17524</v>
      </c>
      <c r="N2206" s="72" t="s">
        <v>2638</v>
      </c>
      <c r="O2206" s="72" t="s">
        <v>2639</v>
      </c>
      <c r="P2206" s="73" t="s">
        <v>74</v>
      </c>
      <c r="Q2206" s="74">
        <v>2004</v>
      </c>
      <c r="R2206" s="73" t="s">
        <v>35</v>
      </c>
      <c r="S2206" s="72"/>
      <c r="T2206" s="77">
        <v>1008</v>
      </c>
      <c r="U2206" s="76" t="s">
        <v>35</v>
      </c>
      <c r="V2206" s="77" t="s">
        <v>36</v>
      </c>
      <c r="W2206" s="77" t="s">
        <v>36</v>
      </c>
      <c r="X2206" s="77">
        <v>25</v>
      </c>
      <c r="Y2206" s="78" t="s">
        <v>51</v>
      </c>
      <c r="Z2206" s="72"/>
      <c r="AA2206" s="77">
        <v>1225</v>
      </c>
      <c r="AB2206" s="76" t="s">
        <v>50</v>
      </c>
      <c r="AC2206" s="77" t="s">
        <v>36</v>
      </c>
      <c r="AD2206" s="77" t="s">
        <v>36</v>
      </c>
      <c r="AE2206" s="77">
        <v>18</v>
      </c>
      <c r="AF2206" s="78" t="s">
        <v>51</v>
      </c>
      <c r="AG2206" s="72"/>
      <c r="AH2206" s="77">
        <v>4313496</v>
      </c>
      <c r="AI2206" s="76" t="s">
        <v>52</v>
      </c>
      <c r="AJ2206" s="76" t="s">
        <v>36</v>
      </c>
      <c r="AK2206" t="str">
        <f>_xlfn.CONCAT(PlayerList[[#This Row],[First Name]]," ",PlayerList[[#This Row],[Surname]])</f>
        <v>Bao Le Minh Nguyen</v>
      </c>
      <c r="AM2206" s="71">
        <f>PlayerList[[#This Row],[Code]]*1</f>
        <v>17524</v>
      </c>
      <c r="AN2206" s="71" t="str">
        <f>VLOOKUP(PlayerList[[#This Row],[NZCF ID]],$AP$2:$AQ$3850,2,FALSE)</f>
        <v>M</v>
      </c>
      <c r="AP2206" s="71">
        <v>22745</v>
      </c>
      <c r="AQ2206" s="71" t="s">
        <v>45</v>
      </c>
    </row>
    <row r="2207" spans="13:43" x14ac:dyDescent="0.3">
      <c r="M2207" s="75">
        <v>20850</v>
      </c>
      <c r="N2207" s="72" t="s">
        <v>2638</v>
      </c>
      <c r="O2207" s="72" t="s">
        <v>224</v>
      </c>
      <c r="P2207" s="73" t="s">
        <v>127</v>
      </c>
      <c r="Q2207" s="74">
        <v>2012</v>
      </c>
      <c r="R2207" s="73" t="s">
        <v>135</v>
      </c>
      <c r="S2207" s="72"/>
      <c r="T2207" s="77">
        <v>1280</v>
      </c>
      <c r="U2207" s="76" t="s">
        <v>50</v>
      </c>
      <c r="V2207" s="77" t="s">
        <v>36</v>
      </c>
      <c r="W2207" s="77" t="s">
        <v>36</v>
      </c>
      <c r="X2207" s="77">
        <v>8</v>
      </c>
      <c r="Y2207" s="78" t="s">
        <v>84</v>
      </c>
      <c r="Z2207" s="72"/>
      <c r="AA2207" s="77">
        <v>954</v>
      </c>
      <c r="AB2207" s="76" t="s">
        <v>50</v>
      </c>
      <c r="AC2207" s="77" t="s">
        <v>36</v>
      </c>
      <c r="AD2207" s="77" t="s">
        <v>36</v>
      </c>
      <c r="AE2207" s="77">
        <v>6</v>
      </c>
      <c r="AF2207" s="78" t="s">
        <v>39</v>
      </c>
      <c r="AG2207" s="72"/>
      <c r="AH2207" s="77">
        <v>4330730</v>
      </c>
      <c r="AI2207" s="76" t="s">
        <v>52</v>
      </c>
      <c r="AJ2207" s="76" t="s">
        <v>36</v>
      </c>
      <c r="AK2207" t="str">
        <f>_xlfn.CONCAT(PlayerList[[#This Row],[First Name]]," ",PlayerList[[#This Row],[Surname]])</f>
        <v>Ben Nguyen</v>
      </c>
      <c r="AM2207" s="71">
        <f>PlayerList[[#This Row],[Code]]*1</f>
        <v>20850</v>
      </c>
      <c r="AN2207" s="71" t="str">
        <f>VLOOKUP(PlayerList[[#This Row],[NZCF ID]],$AP$2:$AQ$3850,2,FALSE)</f>
        <v>M</v>
      </c>
      <c r="AP2207" s="71">
        <v>17524</v>
      </c>
      <c r="AQ2207" s="71" t="s">
        <v>29</v>
      </c>
    </row>
    <row r="2208" spans="13:43" x14ac:dyDescent="0.3">
      <c r="M2208" s="75">
        <v>19448</v>
      </c>
      <c r="N2208" s="72" t="s">
        <v>2638</v>
      </c>
      <c r="O2208" s="72" t="s">
        <v>2640</v>
      </c>
      <c r="P2208" s="73" t="s">
        <v>33</v>
      </c>
      <c r="Q2208" s="74">
        <v>1995</v>
      </c>
      <c r="R2208" s="73" t="s">
        <v>35</v>
      </c>
      <c r="S2208" s="72"/>
      <c r="T2208" s="77" t="s">
        <v>34</v>
      </c>
      <c r="U2208" s="76" t="s">
        <v>35</v>
      </c>
      <c r="V2208" s="77" t="s">
        <v>36</v>
      </c>
      <c r="W2208" s="77" t="s">
        <v>36</v>
      </c>
      <c r="X2208" s="77" t="s">
        <v>37</v>
      </c>
      <c r="Y2208" s="78" t="s">
        <v>38</v>
      </c>
      <c r="Z2208" s="72"/>
      <c r="AA2208" s="77">
        <v>1279</v>
      </c>
      <c r="AB2208" s="76" t="s">
        <v>50</v>
      </c>
      <c r="AC2208" s="77" t="s">
        <v>36</v>
      </c>
      <c r="AD2208" s="77" t="s">
        <v>36</v>
      </c>
      <c r="AE2208" s="77">
        <v>6</v>
      </c>
      <c r="AF2208" s="78" t="s">
        <v>96</v>
      </c>
      <c r="AG2208" s="72"/>
      <c r="AH2208" s="77">
        <v>12408646</v>
      </c>
      <c r="AI2208" s="76" t="s">
        <v>2048</v>
      </c>
      <c r="AJ2208" s="76" t="s">
        <v>36</v>
      </c>
      <c r="AK2208" t="str">
        <f>_xlfn.CONCAT(PlayerList[[#This Row],[First Name]]," ",PlayerList[[#This Row],[Surname]])</f>
        <v>Dang Quang Thanh Nguyen</v>
      </c>
      <c r="AM2208" s="71">
        <f>PlayerList[[#This Row],[Code]]*1</f>
        <v>19448</v>
      </c>
      <c r="AN2208" s="71" t="str">
        <f>VLOOKUP(PlayerList[[#This Row],[NZCF ID]],$AP$2:$AQ$3850,2,FALSE)</f>
        <v>M</v>
      </c>
      <c r="AP2208" s="71">
        <v>20850</v>
      </c>
      <c r="AQ2208" s="71" t="s">
        <v>29</v>
      </c>
    </row>
    <row r="2209" spans="13:43" x14ac:dyDescent="0.3">
      <c r="M2209" s="75">
        <v>22968</v>
      </c>
      <c r="N2209" s="72" t="s">
        <v>2638</v>
      </c>
      <c r="O2209" s="72" t="s">
        <v>139</v>
      </c>
      <c r="P2209" s="73" t="s">
        <v>33</v>
      </c>
      <c r="Q2209" s="74">
        <v>2014</v>
      </c>
      <c r="R2209" s="73" t="s">
        <v>135</v>
      </c>
      <c r="S2209" s="72"/>
      <c r="T2209" s="77" t="s">
        <v>34</v>
      </c>
      <c r="U2209" s="76" t="s">
        <v>35</v>
      </c>
      <c r="V2209" s="77" t="s">
        <v>36</v>
      </c>
      <c r="W2209" s="77" t="s">
        <v>36</v>
      </c>
      <c r="X2209" s="77" t="s">
        <v>37</v>
      </c>
      <c r="Y2209" s="78" t="s">
        <v>38</v>
      </c>
      <c r="Z2209" s="72"/>
      <c r="AA2209" s="77">
        <v>500</v>
      </c>
      <c r="AB2209" s="76" t="s">
        <v>50</v>
      </c>
      <c r="AC2209" s="77">
        <v>1</v>
      </c>
      <c r="AD2209" s="77">
        <v>4</v>
      </c>
      <c r="AE2209" s="77">
        <v>4</v>
      </c>
      <c r="AF2209" s="78" t="s">
        <v>4167</v>
      </c>
      <c r="AG2209" s="72"/>
      <c r="AH2209" s="77">
        <v>4333187</v>
      </c>
      <c r="AI2209" s="76" t="s">
        <v>52</v>
      </c>
      <c r="AJ2209" s="76" t="s">
        <v>36</v>
      </c>
      <c r="AK2209" t="str">
        <f>_xlfn.CONCAT(PlayerList[[#This Row],[First Name]]," ",PlayerList[[#This Row],[Surname]])</f>
        <v>James Nguyen</v>
      </c>
      <c r="AM2209" s="71">
        <f>PlayerList[[#This Row],[Code]]*1</f>
        <v>22968</v>
      </c>
      <c r="AN2209" s="71" t="str">
        <f>VLOOKUP(PlayerList[[#This Row],[NZCF ID]],$AP$2:$AQ$3850,2,FALSE)</f>
        <v>M</v>
      </c>
      <c r="AP2209" s="71">
        <v>19448</v>
      </c>
      <c r="AQ2209" s="71" t="s">
        <v>29</v>
      </c>
    </row>
    <row r="2210" spans="13:43" x14ac:dyDescent="0.3">
      <c r="M2210" s="75">
        <v>17840</v>
      </c>
      <c r="N2210" s="72" t="s">
        <v>2638</v>
      </c>
      <c r="O2210" s="72" t="s">
        <v>1040</v>
      </c>
      <c r="P2210" s="73" t="s">
        <v>252</v>
      </c>
      <c r="Q2210" s="74">
        <v>2008</v>
      </c>
      <c r="R2210" s="73" t="s">
        <v>135</v>
      </c>
      <c r="S2210" s="72"/>
      <c r="T2210" s="77" t="s">
        <v>34</v>
      </c>
      <c r="U2210" s="76" t="s">
        <v>35</v>
      </c>
      <c r="V2210" s="77" t="s">
        <v>36</v>
      </c>
      <c r="W2210" s="77" t="s">
        <v>36</v>
      </c>
      <c r="X2210" s="77" t="s">
        <v>37</v>
      </c>
      <c r="Y2210" s="78" t="s">
        <v>38</v>
      </c>
      <c r="Z2210" s="72"/>
      <c r="AA2210" s="77">
        <v>1112</v>
      </c>
      <c r="AB2210" s="76" t="s">
        <v>50</v>
      </c>
      <c r="AC2210" s="77" t="s">
        <v>36</v>
      </c>
      <c r="AD2210" s="77" t="s">
        <v>36</v>
      </c>
      <c r="AE2210" s="77">
        <v>13</v>
      </c>
      <c r="AF2210" s="78" t="s">
        <v>96</v>
      </c>
      <c r="AG2210" s="72"/>
      <c r="AH2210" s="77" t="s">
        <v>69</v>
      </c>
      <c r="AI2210" s="76" t="s">
        <v>52</v>
      </c>
      <c r="AJ2210" s="76" t="s">
        <v>36</v>
      </c>
      <c r="AK2210" t="str">
        <f>_xlfn.CONCAT(PlayerList[[#This Row],[First Name]]," ",PlayerList[[#This Row],[Surname]])</f>
        <v>John Nguyen</v>
      </c>
      <c r="AM2210" s="71">
        <f>PlayerList[[#This Row],[Code]]*1</f>
        <v>17840</v>
      </c>
      <c r="AN2210" s="71" t="str">
        <f>VLOOKUP(PlayerList[[#This Row],[NZCF ID]],$AP$2:$AQ$3850,2,FALSE)</f>
        <v>M</v>
      </c>
      <c r="AP2210" s="71">
        <v>22968</v>
      </c>
      <c r="AQ2210" s="71" t="s">
        <v>29</v>
      </c>
    </row>
    <row r="2211" spans="13:43" x14ac:dyDescent="0.3">
      <c r="M2211" s="75">
        <v>18654</v>
      </c>
      <c r="N2211" s="72" t="s">
        <v>2638</v>
      </c>
      <c r="O2211" s="72" t="s">
        <v>704</v>
      </c>
      <c r="P2211" s="73" t="s">
        <v>885</v>
      </c>
      <c r="Q2211" s="74">
        <v>2015</v>
      </c>
      <c r="R2211" s="73" t="s">
        <v>135</v>
      </c>
      <c r="S2211" s="72"/>
      <c r="T2211" s="77" t="s">
        <v>34</v>
      </c>
      <c r="U2211" s="76" t="s">
        <v>35</v>
      </c>
      <c r="V2211" s="77" t="s">
        <v>36</v>
      </c>
      <c r="W2211" s="77" t="s">
        <v>36</v>
      </c>
      <c r="X2211" s="77" t="s">
        <v>37</v>
      </c>
      <c r="Y2211" s="78" t="s">
        <v>38</v>
      </c>
      <c r="Z2211" s="72"/>
      <c r="AA2211" s="77">
        <v>560</v>
      </c>
      <c r="AB2211" s="76" t="s">
        <v>50</v>
      </c>
      <c r="AC2211" s="77" t="s">
        <v>36</v>
      </c>
      <c r="AD2211" s="77" t="s">
        <v>36</v>
      </c>
      <c r="AE2211" s="77">
        <v>6</v>
      </c>
      <c r="AF2211" s="78" t="s">
        <v>51</v>
      </c>
      <c r="AG2211" s="72"/>
      <c r="AH2211" s="77">
        <v>4319800</v>
      </c>
      <c r="AI2211" s="76" t="s">
        <v>52</v>
      </c>
      <c r="AJ2211" s="76" t="s">
        <v>36</v>
      </c>
      <c r="AK2211" t="str">
        <f>_xlfn.CONCAT(PlayerList[[#This Row],[First Name]]," ",PlayerList[[#This Row],[Surname]])</f>
        <v>Josh Nguyen</v>
      </c>
      <c r="AM2211" s="71">
        <f>PlayerList[[#This Row],[Code]]*1</f>
        <v>18654</v>
      </c>
      <c r="AN2211" s="71" t="str">
        <f>VLOOKUP(PlayerList[[#This Row],[NZCF ID]],$AP$2:$AQ$3850,2,FALSE)</f>
        <v>M</v>
      </c>
      <c r="AP2211" s="71">
        <v>17840</v>
      </c>
      <c r="AQ2211" s="71" t="s">
        <v>29</v>
      </c>
    </row>
    <row r="2212" spans="13:43" x14ac:dyDescent="0.3">
      <c r="M2212" s="75">
        <v>18718</v>
      </c>
      <c r="N2212" s="72" t="s">
        <v>2638</v>
      </c>
      <c r="O2212" s="72" t="s">
        <v>1815</v>
      </c>
      <c r="P2212" s="73" t="s">
        <v>74</v>
      </c>
      <c r="Q2212" s="74">
        <v>2010</v>
      </c>
      <c r="R2212" s="73" t="s">
        <v>135</v>
      </c>
      <c r="S2212" s="72"/>
      <c r="T2212" s="77">
        <v>1307</v>
      </c>
      <c r="U2212" s="76" t="s">
        <v>35</v>
      </c>
      <c r="V2212" s="77">
        <v>3</v>
      </c>
      <c r="W2212" s="77">
        <v>16</v>
      </c>
      <c r="X2212" s="77">
        <v>216</v>
      </c>
      <c r="Y2212" s="78" t="s">
        <v>4167</v>
      </c>
      <c r="Z2212" s="72"/>
      <c r="AA2212" s="77">
        <v>1092</v>
      </c>
      <c r="AB2212" s="76" t="s">
        <v>35</v>
      </c>
      <c r="AC2212" s="77" t="s">
        <v>36</v>
      </c>
      <c r="AD2212" s="77" t="s">
        <v>36</v>
      </c>
      <c r="AE2212" s="77">
        <v>64</v>
      </c>
      <c r="AF2212" s="78" t="s">
        <v>60</v>
      </c>
      <c r="AG2212" s="72"/>
      <c r="AH2212" s="77">
        <v>4321251</v>
      </c>
      <c r="AI2212" s="76" t="s">
        <v>52</v>
      </c>
      <c r="AJ2212" s="76" t="s">
        <v>36</v>
      </c>
      <c r="AK2212" t="str">
        <f>_xlfn.CONCAT(PlayerList[[#This Row],[First Name]]," ",PlayerList[[#This Row],[Surname]])</f>
        <v>Kane Nguyen</v>
      </c>
      <c r="AM2212" s="71">
        <f>PlayerList[[#This Row],[Code]]*1</f>
        <v>18718</v>
      </c>
      <c r="AN2212" s="71" t="str">
        <f>VLOOKUP(PlayerList[[#This Row],[NZCF ID]],$AP$2:$AQ$3850,2,FALSE)</f>
        <v>M</v>
      </c>
      <c r="AP2212" s="71">
        <v>18654</v>
      </c>
      <c r="AQ2212" s="71" t="s">
        <v>29</v>
      </c>
    </row>
    <row r="2213" spans="13:43" x14ac:dyDescent="0.3">
      <c r="M2213" s="75">
        <v>18653</v>
      </c>
      <c r="N2213" s="72" t="s">
        <v>2638</v>
      </c>
      <c r="O2213" s="72" t="s">
        <v>1748</v>
      </c>
      <c r="P2213" s="73" t="s">
        <v>885</v>
      </c>
      <c r="Q2213" s="74">
        <v>2013</v>
      </c>
      <c r="R2213" s="73" t="s">
        <v>135</v>
      </c>
      <c r="S2213" s="72"/>
      <c r="T2213" s="77" t="s">
        <v>34</v>
      </c>
      <c r="U2213" s="76" t="s">
        <v>35</v>
      </c>
      <c r="V2213" s="77" t="s">
        <v>36</v>
      </c>
      <c r="W2213" s="77" t="s">
        <v>36</v>
      </c>
      <c r="X2213" s="77" t="s">
        <v>37</v>
      </c>
      <c r="Y2213" s="78" t="s">
        <v>38</v>
      </c>
      <c r="Z2213" s="72"/>
      <c r="AA2213" s="77">
        <v>400</v>
      </c>
      <c r="AB2213" s="76" t="s">
        <v>50</v>
      </c>
      <c r="AC2213" s="77" t="s">
        <v>36</v>
      </c>
      <c r="AD2213" s="77" t="s">
        <v>36</v>
      </c>
      <c r="AE2213" s="77">
        <v>6</v>
      </c>
      <c r="AF2213" s="78" t="s">
        <v>51</v>
      </c>
      <c r="AG2213" s="72"/>
      <c r="AH2213" s="77">
        <v>4319818</v>
      </c>
      <c r="AI2213" s="76" t="s">
        <v>52</v>
      </c>
      <c r="AJ2213" s="76" t="s">
        <v>36</v>
      </c>
      <c r="AK2213" t="str">
        <f>_xlfn.CONCAT(PlayerList[[#This Row],[First Name]]," ",PlayerList[[#This Row],[Surname]])</f>
        <v>Kevin Nguyen</v>
      </c>
      <c r="AM2213" s="71">
        <f>PlayerList[[#This Row],[Code]]*1</f>
        <v>18653</v>
      </c>
      <c r="AN2213" s="71" t="str">
        <f>VLOOKUP(PlayerList[[#This Row],[NZCF ID]],$AP$2:$AQ$3850,2,FALSE)</f>
        <v>M</v>
      </c>
      <c r="AP2213" s="71">
        <v>18718</v>
      </c>
      <c r="AQ2213" s="71" t="s">
        <v>29</v>
      </c>
    </row>
    <row r="2214" spans="13:43" x14ac:dyDescent="0.3">
      <c r="M2214" s="75">
        <v>21028</v>
      </c>
      <c r="N2214" s="72" t="s">
        <v>2638</v>
      </c>
      <c r="O2214" s="72" t="s">
        <v>755</v>
      </c>
      <c r="P2214" s="73" t="s">
        <v>161</v>
      </c>
      <c r="Q2214" s="74">
        <v>2017</v>
      </c>
      <c r="R2214" s="73" t="s">
        <v>135</v>
      </c>
      <c r="S2214" s="72"/>
      <c r="T2214" s="77" t="s">
        <v>34</v>
      </c>
      <c r="U2214" s="76" t="s">
        <v>35</v>
      </c>
      <c r="V2214" s="77" t="s">
        <v>36</v>
      </c>
      <c r="W2214" s="77" t="s">
        <v>36</v>
      </c>
      <c r="X2214" s="77" t="s">
        <v>37</v>
      </c>
      <c r="Y2214" s="78" t="s">
        <v>38</v>
      </c>
      <c r="Z2214" s="72"/>
      <c r="AA2214" s="77">
        <v>1032</v>
      </c>
      <c r="AB2214" s="76" t="s">
        <v>50</v>
      </c>
      <c r="AC2214" s="77">
        <v>1</v>
      </c>
      <c r="AD2214" s="77">
        <v>6</v>
      </c>
      <c r="AE2214" s="77">
        <v>19</v>
      </c>
      <c r="AF2214" s="78" t="s">
        <v>4167</v>
      </c>
      <c r="AG2214" s="72"/>
      <c r="AH2214" s="77" t="s">
        <v>69</v>
      </c>
      <c r="AI2214" s="76" t="s">
        <v>52</v>
      </c>
      <c r="AJ2214" s="76" t="s">
        <v>36</v>
      </c>
      <c r="AK2214" t="str">
        <f>_xlfn.CONCAT(PlayerList[[#This Row],[First Name]]," ",PlayerList[[#This Row],[Surname]])</f>
        <v>Leo Nguyen</v>
      </c>
      <c r="AM2214" s="71">
        <f>PlayerList[[#This Row],[Code]]*1</f>
        <v>21028</v>
      </c>
      <c r="AN2214" s="71" t="str">
        <f>VLOOKUP(PlayerList[[#This Row],[NZCF ID]],$AP$2:$AQ$3850,2,FALSE)</f>
        <v>M</v>
      </c>
      <c r="AP2214" s="71">
        <v>18653</v>
      </c>
      <c r="AQ2214" s="71" t="s">
        <v>29</v>
      </c>
    </row>
    <row r="2215" spans="13:43" x14ac:dyDescent="0.3">
      <c r="M2215" s="75">
        <v>21022</v>
      </c>
      <c r="N2215" s="72" t="s">
        <v>2638</v>
      </c>
      <c r="O2215" s="72" t="s">
        <v>400</v>
      </c>
      <c r="P2215" s="73" t="s">
        <v>161</v>
      </c>
      <c r="Q2215" s="74">
        <v>2015</v>
      </c>
      <c r="R2215" s="73" t="s">
        <v>135</v>
      </c>
      <c r="S2215" s="72"/>
      <c r="T2215" s="77" t="s">
        <v>34</v>
      </c>
      <c r="U2215" s="76" t="s">
        <v>35</v>
      </c>
      <c r="V2215" s="77" t="s">
        <v>36</v>
      </c>
      <c r="W2215" s="77" t="s">
        <v>36</v>
      </c>
      <c r="X2215" s="77" t="s">
        <v>37</v>
      </c>
      <c r="Y2215" s="78" t="s">
        <v>38</v>
      </c>
      <c r="Z2215" s="72"/>
      <c r="AA2215" s="77">
        <v>909</v>
      </c>
      <c r="AB2215" s="76" t="s">
        <v>35</v>
      </c>
      <c r="AC2215" s="77">
        <v>1</v>
      </c>
      <c r="AD2215" s="77">
        <v>6</v>
      </c>
      <c r="AE2215" s="77">
        <v>25</v>
      </c>
      <c r="AF2215" s="78" t="s">
        <v>4167</v>
      </c>
      <c r="AG2215" s="72"/>
      <c r="AH2215" s="77" t="s">
        <v>69</v>
      </c>
      <c r="AI2215" s="76" t="s">
        <v>52</v>
      </c>
      <c r="AJ2215" s="76" t="s">
        <v>36</v>
      </c>
      <c r="AK2215" t="str">
        <f>_xlfn.CONCAT(PlayerList[[#This Row],[First Name]]," ",PlayerList[[#This Row],[Surname]])</f>
        <v>Lucas Nguyen</v>
      </c>
      <c r="AM2215" s="71">
        <f>PlayerList[[#This Row],[Code]]*1</f>
        <v>21022</v>
      </c>
      <c r="AN2215" s="71" t="str">
        <f>VLOOKUP(PlayerList[[#This Row],[NZCF ID]],$AP$2:$AQ$3850,2,FALSE)</f>
        <v>M</v>
      </c>
      <c r="AP2215" s="71">
        <v>21028</v>
      </c>
      <c r="AQ2215" s="71" t="s">
        <v>29</v>
      </c>
    </row>
    <row r="2216" spans="13:43" x14ac:dyDescent="0.3">
      <c r="M2216" s="75">
        <v>20405</v>
      </c>
      <c r="N2216" s="72" t="s">
        <v>2638</v>
      </c>
      <c r="O2216" s="72" t="s">
        <v>141</v>
      </c>
      <c r="P2216" s="73" t="s">
        <v>161</v>
      </c>
      <c r="Q2216" s="74">
        <v>2012</v>
      </c>
      <c r="R2216" s="73" t="s">
        <v>135</v>
      </c>
      <c r="S2216" s="72"/>
      <c r="T2216" s="77" t="s">
        <v>34</v>
      </c>
      <c r="U2216" s="76" t="s">
        <v>35</v>
      </c>
      <c r="V2216" s="77" t="s">
        <v>36</v>
      </c>
      <c r="W2216" s="77" t="s">
        <v>36</v>
      </c>
      <c r="X2216" s="77" t="s">
        <v>37</v>
      </c>
      <c r="Y2216" s="78" t="s">
        <v>38</v>
      </c>
      <c r="Z2216" s="72"/>
      <c r="AA2216" s="77">
        <v>1248</v>
      </c>
      <c r="AB2216" s="76" t="s">
        <v>35</v>
      </c>
      <c r="AC2216" s="77">
        <v>1</v>
      </c>
      <c r="AD2216" s="77">
        <v>6</v>
      </c>
      <c r="AE2216" s="77">
        <v>24</v>
      </c>
      <c r="AF2216" s="78" t="s">
        <v>4167</v>
      </c>
      <c r="AG2216" s="72"/>
      <c r="AH2216" s="77">
        <v>4332407</v>
      </c>
      <c r="AI2216" s="76" t="s">
        <v>52</v>
      </c>
      <c r="AJ2216" s="76" t="s">
        <v>36</v>
      </c>
      <c r="AK2216" t="str">
        <f>_xlfn.CONCAT(PlayerList[[#This Row],[First Name]]," ",PlayerList[[#This Row],[Surname]])</f>
        <v>Michael Nguyen</v>
      </c>
      <c r="AM2216" s="71">
        <f>PlayerList[[#This Row],[Code]]*1</f>
        <v>20405</v>
      </c>
      <c r="AN2216" s="71" t="str">
        <f>VLOOKUP(PlayerList[[#This Row],[NZCF ID]],$AP$2:$AQ$3850,2,FALSE)</f>
        <v>M</v>
      </c>
      <c r="AP2216" s="71">
        <v>21022</v>
      </c>
      <c r="AQ2216" s="71" t="s">
        <v>29</v>
      </c>
    </row>
    <row r="2217" spans="13:43" x14ac:dyDescent="0.3">
      <c r="M2217" s="75">
        <v>18090</v>
      </c>
      <c r="N2217" s="72" t="s">
        <v>2638</v>
      </c>
      <c r="O2217" s="72" t="s">
        <v>1016</v>
      </c>
      <c r="P2217" s="73" t="s">
        <v>33</v>
      </c>
      <c r="Q2217" s="74">
        <v>2007</v>
      </c>
      <c r="R2217" s="73" t="s">
        <v>135</v>
      </c>
      <c r="S2217" s="72"/>
      <c r="T2217" s="77" t="s">
        <v>34</v>
      </c>
      <c r="U2217" s="76" t="s">
        <v>35</v>
      </c>
      <c r="V2217" s="77" t="s">
        <v>36</v>
      </c>
      <c r="W2217" s="77" t="s">
        <v>36</v>
      </c>
      <c r="X2217" s="77" t="s">
        <v>37</v>
      </c>
      <c r="Y2217" s="78" t="s">
        <v>38</v>
      </c>
      <c r="Z2217" s="72"/>
      <c r="AA2217" s="77">
        <v>1053</v>
      </c>
      <c r="AB2217" s="76" t="s">
        <v>50</v>
      </c>
      <c r="AC2217" s="77" t="s">
        <v>36</v>
      </c>
      <c r="AD2217" s="77" t="s">
        <v>36</v>
      </c>
      <c r="AE2217" s="77">
        <v>6</v>
      </c>
      <c r="AF2217" s="78" t="s">
        <v>90</v>
      </c>
      <c r="AG2217" s="72"/>
      <c r="AH2217" s="77" t="s">
        <v>69</v>
      </c>
      <c r="AI2217" s="76" t="s">
        <v>52</v>
      </c>
      <c r="AJ2217" s="76" t="s">
        <v>36</v>
      </c>
      <c r="AK2217" t="str">
        <f>_xlfn.CONCAT(PlayerList[[#This Row],[First Name]]," ",PlayerList[[#This Row],[Surname]])</f>
        <v>Minh Nguyen</v>
      </c>
      <c r="AM2217" s="71">
        <f>PlayerList[[#This Row],[Code]]*1</f>
        <v>18090</v>
      </c>
      <c r="AN2217" s="71" t="str">
        <f>VLOOKUP(PlayerList[[#This Row],[NZCF ID]],$AP$2:$AQ$3850,2,FALSE)</f>
        <v>M</v>
      </c>
      <c r="AP2217" s="71">
        <v>20405</v>
      </c>
      <c r="AQ2217" s="71" t="s">
        <v>29</v>
      </c>
    </row>
    <row r="2218" spans="13:43" x14ac:dyDescent="0.3">
      <c r="M2218" s="75">
        <v>18652</v>
      </c>
      <c r="N2218" s="72" t="s">
        <v>2638</v>
      </c>
      <c r="O2218" s="72" t="s">
        <v>1016</v>
      </c>
      <c r="P2218" s="73" t="s">
        <v>885</v>
      </c>
      <c r="Q2218" s="74">
        <v>2011</v>
      </c>
      <c r="R2218" s="73" t="s">
        <v>135</v>
      </c>
      <c r="S2218" s="72"/>
      <c r="T2218" s="77" t="s">
        <v>34</v>
      </c>
      <c r="U2218" s="76" t="s">
        <v>35</v>
      </c>
      <c r="V2218" s="77" t="s">
        <v>36</v>
      </c>
      <c r="W2218" s="77" t="s">
        <v>36</v>
      </c>
      <c r="X2218" s="77" t="s">
        <v>37</v>
      </c>
      <c r="Y2218" s="78" t="s">
        <v>38</v>
      </c>
      <c r="Z2218" s="72"/>
      <c r="AA2218" s="77">
        <v>619</v>
      </c>
      <c r="AB2218" s="76" t="s">
        <v>50</v>
      </c>
      <c r="AC2218" s="77" t="s">
        <v>36</v>
      </c>
      <c r="AD2218" s="77" t="s">
        <v>36</v>
      </c>
      <c r="AE2218" s="77">
        <v>6</v>
      </c>
      <c r="AF2218" s="78" t="s">
        <v>51</v>
      </c>
      <c r="AG2218" s="72"/>
      <c r="AH2218" s="77">
        <v>4319826</v>
      </c>
      <c r="AI2218" s="76" t="s">
        <v>52</v>
      </c>
      <c r="AJ2218" s="76" t="s">
        <v>36</v>
      </c>
      <c r="AK2218" t="str">
        <f>_xlfn.CONCAT(PlayerList[[#This Row],[First Name]]," ",PlayerList[[#This Row],[Surname]])</f>
        <v>Minh Nguyen</v>
      </c>
      <c r="AM2218" s="71">
        <f>PlayerList[[#This Row],[Code]]*1</f>
        <v>18652</v>
      </c>
      <c r="AN2218" s="71" t="str">
        <f>VLOOKUP(PlayerList[[#This Row],[NZCF ID]],$AP$2:$AQ$3850,2,FALSE)</f>
        <v>M</v>
      </c>
      <c r="AP2218" s="71">
        <v>18090</v>
      </c>
      <c r="AQ2218" s="71" t="s">
        <v>29</v>
      </c>
    </row>
    <row r="2219" spans="13:43" x14ac:dyDescent="0.3">
      <c r="M2219" s="75">
        <v>16215</v>
      </c>
      <c r="N2219" s="72" t="s">
        <v>2638</v>
      </c>
      <c r="O2219" s="72" t="s">
        <v>4412</v>
      </c>
      <c r="P2219" s="73" t="s">
        <v>167</v>
      </c>
      <c r="Q2219" s="74">
        <v>2006</v>
      </c>
      <c r="R2219" s="73" t="s">
        <v>135</v>
      </c>
      <c r="S2219" s="72"/>
      <c r="T2219" s="77">
        <v>1190</v>
      </c>
      <c r="U2219" s="76" t="s">
        <v>35</v>
      </c>
      <c r="V2219" s="77" t="s">
        <v>36</v>
      </c>
      <c r="W2219" s="77" t="s">
        <v>36</v>
      </c>
      <c r="X2219" s="77">
        <v>35</v>
      </c>
      <c r="Y2219" s="78" t="s">
        <v>673</v>
      </c>
      <c r="Z2219" s="72"/>
      <c r="AA2219" s="77">
        <v>1280</v>
      </c>
      <c r="AB2219" s="76" t="s">
        <v>35</v>
      </c>
      <c r="AC2219" s="77" t="s">
        <v>36</v>
      </c>
      <c r="AD2219" s="77" t="s">
        <v>36</v>
      </c>
      <c r="AE2219" s="77">
        <v>43</v>
      </c>
      <c r="AF2219" s="78" t="s">
        <v>673</v>
      </c>
      <c r="AG2219" s="72"/>
      <c r="AH2219" s="77">
        <v>4307488</v>
      </c>
      <c r="AI2219" s="76" t="s">
        <v>52</v>
      </c>
      <c r="AJ2219" s="76" t="s">
        <v>36</v>
      </c>
      <c r="AK2219" t="str">
        <f>_xlfn.CONCAT(PlayerList[[#This Row],[First Name]]," ",PlayerList[[#This Row],[Surname]])</f>
        <v>Nhi Yen (Nina) Nguyen</v>
      </c>
      <c r="AM2219" s="71">
        <f>PlayerList[[#This Row],[Code]]*1</f>
        <v>16215</v>
      </c>
      <c r="AN2219" s="71" t="str">
        <f>VLOOKUP(PlayerList[[#This Row],[NZCF ID]],$AP$2:$AQ$3850,2,FALSE)</f>
        <v>F</v>
      </c>
      <c r="AP2219" s="71">
        <v>18652</v>
      </c>
      <c r="AQ2219" s="71" t="s">
        <v>29</v>
      </c>
    </row>
    <row r="2220" spans="13:43" x14ac:dyDescent="0.3">
      <c r="M2220" s="75">
        <v>17361</v>
      </c>
      <c r="N2220" s="72" t="s">
        <v>2638</v>
      </c>
      <c r="O2220" s="72" t="s">
        <v>970</v>
      </c>
      <c r="P2220" s="73" t="s">
        <v>33</v>
      </c>
      <c r="Q2220" s="74">
        <v>2009</v>
      </c>
      <c r="R2220" s="73" t="s">
        <v>135</v>
      </c>
      <c r="S2220" s="72"/>
      <c r="T2220" s="77" t="s">
        <v>34</v>
      </c>
      <c r="U2220" s="76" t="s">
        <v>35</v>
      </c>
      <c r="V2220" s="77" t="s">
        <v>36</v>
      </c>
      <c r="W2220" s="77" t="s">
        <v>36</v>
      </c>
      <c r="X2220" s="77" t="s">
        <v>37</v>
      </c>
      <c r="Y2220" s="78" t="s">
        <v>38</v>
      </c>
      <c r="Z2220" s="72"/>
      <c r="AA2220" s="77">
        <v>635</v>
      </c>
      <c r="AB2220" s="76" t="s">
        <v>50</v>
      </c>
      <c r="AC2220" s="77" t="s">
        <v>36</v>
      </c>
      <c r="AD2220" s="77" t="s">
        <v>36</v>
      </c>
      <c r="AE2220" s="77">
        <v>18</v>
      </c>
      <c r="AF2220" s="78" t="s">
        <v>61</v>
      </c>
      <c r="AG2220" s="72"/>
      <c r="AH2220" s="77">
        <v>4313089</v>
      </c>
      <c r="AI2220" s="76" t="s">
        <v>52</v>
      </c>
      <c r="AJ2220" s="76" t="s">
        <v>36</v>
      </c>
      <c r="AK2220" t="str">
        <f>_xlfn.CONCAT(PlayerList[[#This Row],[First Name]]," ",PlayerList[[#This Row],[Surname]])</f>
        <v>Patrick Nguyen</v>
      </c>
      <c r="AM2220" s="71">
        <f>PlayerList[[#This Row],[Code]]*1</f>
        <v>17361</v>
      </c>
      <c r="AN2220" s="71" t="str">
        <f>VLOOKUP(PlayerList[[#This Row],[NZCF ID]],$AP$2:$AQ$3850,2,FALSE)</f>
        <v>M</v>
      </c>
      <c r="AP2220" s="71">
        <v>16215</v>
      </c>
      <c r="AQ2220" s="71" t="s">
        <v>45</v>
      </c>
    </row>
    <row r="2221" spans="13:43" x14ac:dyDescent="0.3">
      <c r="M2221" s="75">
        <v>16214</v>
      </c>
      <c r="N2221" s="72" t="s">
        <v>2638</v>
      </c>
      <c r="O2221" s="72" t="s">
        <v>4413</v>
      </c>
      <c r="P2221" s="73" t="s">
        <v>167</v>
      </c>
      <c r="Q2221" s="74">
        <v>2003</v>
      </c>
      <c r="R2221" s="73" t="s">
        <v>35</v>
      </c>
      <c r="S2221" s="72"/>
      <c r="T2221" s="77">
        <v>1299</v>
      </c>
      <c r="U2221" s="76" t="s">
        <v>35</v>
      </c>
      <c r="V2221" s="77" t="s">
        <v>36</v>
      </c>
      <c r="W2221" s="77" t="s">
        <v>36</v>
      </c>
      <c r="X2221" s="77">
        <v>35</v>
      </c>
      <c r="Y2221" s="78" t="s">
        <v>673</v>
      </c>
      <c r="Z2221" s="72"/>
      <c r="AA2221" s="77">
        <v>1397</v>
      </c>
      <c r="AB2221" s="76" t="s">
        <v>35</v>
      </c>
      <c r="AC2221" s="77" t="s">
        <v>36</v>
      </c>
      <c r="AD2221" s="77" t="s">
        <v>36</v>
      </c>
      <c r="AE2221" s="77">
        <v>42</v>
      </c>
      <c r="AF2221" s="78" t="s">
        <v>673</v>
      </c>
      <c r="AG2221" s="72"/>
      <c r="AH2221" s="77">
        <v>4307496</v>
      </c>
      <c r="AI2221" s="76" t="s">
        <v>52</v>
      </c>
      <c r="AJ2221" s="76" t="s">
        <v>36</v>
      </c>
      <c r="AK2221" t="str">
        <f>_xlfn.CONCAT(PlayerList[[#This Row],[First Name]]," ",PlayerList[[#This Row],[Surname]])</f>
        <v>Quan Nam (Ted) Nguyen</v>
      </c>
      <c r="AM2221" s="71">
        <f>PlayerList[[#This Row],[Code]]*1</f>
        <v>16214</v>
      </c>
      <c r="AN2221" s="71" t="str">
        <f>VLOOKUP(PlayerList[[#This Row],[NZCF ID]],$AP$2:$AQ$3850,2,FALSE)</f>
        <v>M</v>
      </c>
      <c r="AP2221" s="71">
        <v>17361</v>
      </c>
      <c r="AQ2221" s="71" t="s">
        <v>29</v>
      </c>
    </row>
    <row r="2222" spans="13:43" x14ac:dyDescent="0.3">
      <c r="M2222" s="75">
        <v>15448</v>
      </c>
      <c r="N2222" s="72" t="s">
        <v>2638</v>
      </c>
      <c r="O2222" s="72" t="s">
        <v>120</v>
      </c>
      <c r="P2222" s="73" t="s">
        <v>252</v>
      </c>
      <c r="Q2222" s="74">
        <v>2001</v>
      </c>
      <c r="R2222" s="73" t="s">
        <v>35</v>
      </c>
      <c r="S2222" s="72"/>
      <c r="T2222" s="77" t="s">
        <v>34</v>
      </c>
      <c r="U2222" s="76" t="s">
        <v>35</v>
      </c>
      <c r="V2222" s="77" t="s">
        <v>36</v>
      </c>
      <c r="W2222" s="77" t="s">
        <v>36</v>
      </c>
      <c r="X2222" s="77" t="s">
        <v>37</v>
      </c>
      <c r="Y2222" s="78" t="s">
        <v>38</v>
      </c>
      <c r="Z2222" s="72"/>
      <c r="AA2222" s="77">
        <v>1177</v>
      </c>
      <c r="AB2222" s="76" t="s">
        <v>35</v>
      </c>
      <c r="AC2222" s="77" t="s">
        <v>36</v>
      </c>
      <c r="AD2222" s="77" t="s">
        <v>36</v>
      </c>
      <c r="AE2222" s="77">
        <v>51</v>
      </c>
      <c r="AF2222" s="78" t="s">
        <v>105</v>
      </c>
      <c r="AG2222" s="72"/>
      <c r="AH2222" s="77">
        <v>4306694</v>
      </c>
      <c r="AI2222" s="76" t="s">
        <v>52</v>
      </c>
      <c r="AJ2222" s="76" t="s">
        <v>36</v>
      </c>
      <c r="AK2222" t="str">
        <f>_xlfn.CONCAT(PlayerList[[#This Row],[First Name]]," ",PlayerList[[#This Row],[Surname]])</f>
        <v>Ryan Nguyen</v>
      </c>
      <c r="AM2222" s="71">
        <f>PlayerList[[#This Row],[Code]]*1</f>
        <v>15448</v>
      </c>
      <c r="AN2222" s="71" t="str">
        <f>VLOOKUP(PlayerList[[#This Row],[NZCF ID]],$AP$2:$AQ$3850,2,FALSE)</f>
        <v>M</v>
      </c>
      <c r="AP2222" s="71">
        <v>16214</v>
      </c>
      <c r="AQ2222" s="71" t="s">
        <v>29</v>
      </c>
    </row>
    <row r="2223" spans="13:43" x14ac:dyDescent="0.3">
      <c r="M2223" s="75">
        <v>18650</v>
      </c>
      <c r="N2223" s="72" t="s">
        <v>2638</v>
      </c>
      <c r="O2223" s="72" t="s">
        <v>2641</v>
      </c>
      <c r="P2223" s="73" t="s">
        <v>74</v>
      </c>
      <c r="Q2223" s="74">
        <v>2011</v>
      </c>
      <c r="R2223" s="73" t="s">
        <v>135</v>
      </c>
      <c r="S2223" s="72"/>
      <c r="T2223" s="77">
        <v>1000</v>
      </c>
      <c r="U2223" s="76" t="s">
        <v>50</v>
      </c>
      <c r="V2223" s="77" t="s">
        <v>36</v>
      </c>
      <c r="W2223" s="77" t="s">
        <v>36</v>
      </c>
      <c r="X2223" s="77">
        <v>10</v>
      </c>
      <c r="Y2223" s="78" t="s">
        <v>51</v>
      </c>
      <c r="Z2223" s="72"/>
      <c r="AA2223" s="77">
        <v>1400</v>
      </c>
      <c r="AB2223" s="76" t="s">
        <v>35</v>
      </c>
      <c r="AC2223" s="77">
        <v>1</v>
      </c>
      <c r="AD2223" s="77">
        <v>6</v>
      </c>
      <c r="AE2223" s="77">
        <v>76</v>
      </c>
      <c r="AF2223" s="78" t="s">
        <v>4167</v>
      </c>
      <c r="AG2223" s="72"/>
      <c r="AH2223" s="77">
        <v>4319907</v>
      </c>
      <c r="AI2223" s="76" t="s">
        <v>52</v>
      </c>
      <c r="AJ2223" s="76" t="s">
        <v>36</v>
      </c>
      <c r="AK2223" t="str">
        <f>_xlfn.CONCAT(PlayerList[[#This Row],[First Name]]," ",PlayerList[[#This Row],[Surname]])</f>
        <v>Ta Cong Minh Nguyen</v>
      </c>
      <c r="AM2223" s="71">
        <f>PlayerList[[#This Row],[Code]]*1</f>
        <v>18650</v>
      </c>
      <c r="AN2223" s="71" t="str">
        <f>VLOOKUP(PlayerList[[#This Row],[NZCF ID]],$AP$2:$AQ$3850,2,FALSE)</f>
        <v>M</v>
      </c>
      <c r="AP2223" s="71">
        <v>15448</v>
      </c>
      <c r="AQ2223" s="71" t="s">
        <v>29</v>
      </c>
    </row>
    <row r="2224" spans="13:43" x14ac:dyDescent="0.3">
      <c r="M2224" s="75">
        <v>19571</v>
      </c>
      <c r="N2224" s="72" t="s">
        <v>2638</v>
      </c>
      <c r="O2224" s="72" t="s">
        <v>2642</v>
      </c>
      <c r="P2224" s="73" t="s">
        <v>127</v>
      </c>
      <c r="Q2224" s="74">
        <v>2007</v>
      </c>
      <c r="R2224" s="73" t="s">
        <v>135</v>
      </c>
      <c r="S2224" s="72"/>
      <c r="T2224" s="77" t="s">
        <v>34</v>
      </c>
      <c r="U2224" s="76" t="s">
        <v>35</v>
      </c>
      <c r="V2224" s="77" t="s">
        <v>36</v>
      </c>
      <c r="W2224" s="77" t="s">
        <v>36</v>
      </c>
      <c r="X2224" s="77" t="s">
        <v>37</v>
      </c>
      <c r="Y2224" s="78" t="s">
        <v>38</v>
      </c>
      <c r="Z2224" s="72"/>
      <c r="AA2224" s="77">
        <v>886</v>
      </c>
      <c r="AB2224" s="76" t="s">
        <v>50</v>
      </c>
      <c r="AC2224" s="77" t="s">
        <v>36</v>
      </c>
      <c r="AD2224" s="77" t="s">
        <v>36</v>
      </c>
      <c r="AE2224" s="77">
        <v>5</v>
      </c>
      <c r="AF2224" s="78" t="s">
        <v>281</v>
      </c>
      <c r="AG2224" s="72"/>
      <c r="AH2224" s="77">
        <v>4324668</v>
      </c>
      <c r="AI2224" s="76" t="s">
        <v>52</v>
      </c>
      <c r="AJ2224" s="76" t="s">
        <v>36</v>
      </c>
      <c r="AK2224" t="str">
        <f>_xlfn.CONCAT(PlayerList[[#This Row],[First Name]]," ",PlayerList[[#This Row],[Surname]])</f>
        <v>Tin Tin Nguyen</v>
      </c>
      <c r="AM2224" s="71">
        <f>PlayerList[[#This Row],[Code]]*1</f>
        <v>19571</v>
      </c>
      <c r="AN2224" s="71" t="str">
        <f>VLOOKUP(PlayerList[[#This Row],[NZCF ID]],$AP$2:$AQ$3850,2,FALSE)</f>
        <v>M</v>
      </c>
      <c r="AP2224" s="71">
        <v>18650</v>
      </c>
      <c r="AQ2224" s="71" t="s">
        <v>29</v>
      </c>
    </row>
    <row r="2225" spans="13:43" x14ac:dyDescent="0.3">
      <c r="M2225" s="75">
        <v>22170</v>
      </c>
      <c r="N2225" s="72" t="s">
        <v>2638</v>
      </c>
      <c r="O2225" s="72" t="s">
        <v>2643</v>
      </c>
      <c r="P2225" s="73" t="s">
        <v>33</v>
      </c>
      <c r="Q2225" s="74">
        <v>1979</v>
      </c>
      <c r="R2225" s="73" t="s">
        <v>35</v>
      </c>
      <c r="S2225" s="72"/>
      <c r="T2225" s="77" t="s">
        <v>34</v>
      </c>
      <c r="U2225" s="76" t="s">
        <v>35</v>
      </c>
      <c r="V2225" s="77" t="s">
        <v>36</v>
      </c>
      <c r="W2225" s="77" t="s">
        <v>36</v>
      </c>
      <c r="X2225" s="77" t="s">
        <v>37</v>
      </c>
      <c r="Y2225" s="78" t="s">
        <v>38</v>
      </c>
      <c r="Z2225" s="72"/>
      <c r="AA2225" s="77">
        <v>990</v>
      </c>
      <c r="AB2225" s="76" t="s">
        <v>50</v>
      </c>
      <c r="AC2225" s="77" t="s">
        <v>36</v>
      </c>
      <c r="AD2225" s="77" t="s">
        <v>36</v>
      </c>
      <c r="AE2225" s="77">
        <v>5</v>
      </c>
      <c r="AF2225" s="78" t="s">
        <v>84</v>
      </c>
      <c r="AG2225" s="72"/>
      <c r="AH2225" s="77">
        <v>4332415</v>
      </c>
      <c r="AI2225" s="76" t="s">
        <v>52</v>
      </c>
      <c r="AJ2225" s="76" t="s">
        <v>36</v>
      </c>
      <c r="AK2225" t="str">
        <f>_xlfn.CONCAT(PlayerList[[#This Row],[First Name]]," ",PlayerList[[#This Row],[Surname]])</f>
        <v>Toan Nguyen</v>
      </c>
      <c r="AM2225" s="71">
        <f>PlayerList[[#This Row],[Code]]*1</f>
        <v>22170</v>
      </c>
      <c r="AN2225" s="71" t="str">
        <f>VLOOKUP(PlayerList[[#This Row],[NZCF ID]],$AP$2:$AQ$3850,2,FALSE)</f>
        <v>M</v>
      </c>
      <c r="AP2225" s="71">
        <v>19571</v>
      </c>
      <c r="AQ2225" s="71" t="s">
        <v>29</v>
      </c>
    </row>
    <row r="2226" spans="13:43" x14ac:dyDescent="0.3">
      <c r="M2226" s="75">
        <v>19545</v>
      </c>
      <c r="N2226" s="72" t="s">
        <v>2638</v>
      </c>
      <c r="O2226" s="72" t="s">
        <v>2644</v>
      </c>
      <c r="P2226" s="73" t="s">
        <v>33</v>
      </c>
      <c r="Q2226" s="74">
        <v>2007</v>
      </c>
      <c r="R2226" s="73" t="s">
        <v>135</v>
      </c>
      <c r="S2226" s="72"/>
      <c r="T2226" s="77" t="s">
        <v>34</v>
      </c>
      <c r="U2226" s="76" t="s">
        <v>35</v>
      </c>
      <c r="V2226" s="77" t="s">
        <v>36</v>
      </c>
      <c r="W2226" s="77" t="s">
        <v>36</v>
      </c>
      <c r="X2226" s="77" t="s">
        <v>37</v>
      </c>
      <c r="Y2226" s="78" t="s">
        <v>38</v>
      </c>
      <c r="Z2226" s="72"/>
      <c r="AA2226" s="77">
        <v>1189</v>
      </c>
      <c r="AB2226" s="76" t="s">
        <v>50</v>
      </c>
      <c r="AC2226" s="77" t="s">
        <v>36</v>
      </c>
      <c r="AD2226" s="77" t="s">
        <v>36</v>
      </c>
      <c r="AE2226" s="77">
        <v>11</v>
      </c>
      <c r="AF2226" s="78" t="s">
        <v>96</v>
      </c>
      <c r="AG2226" s="72"/>
      <c r="AH2226" s="77">
        <v>4312449</v>
      </c>
      <c r="AI2226" s="76" t="s">
        <v>52</v>
      </c>
      <c r="AJ2226" s="76" t="s">
        <v>36</v>
      </c>
      <c r="AK2226" t="str">
        <f>_xlfn.CONCAT(PlayerList[[#This Row],[First Name]]," ",PlayerList[[#This Row],[Surname]])</f>
        <v>Viet Nguyen</v>
      </c>
      <c r="AM2226" s="71">
        <f>PlayerList[[#This Row],[Code]]*1</f>
        <v>19545</v>
      </c>
      <c r="AN2226" s="71" t="str">
        <f>VLOOKUP(PlayerList[[#This Row],[NZCF ID]],$AP$2:$AQ$3850,2,FALSE)</f>
        <v>M</v>
      </c>
      <c r="AP2226" s="71">
        <v>22170</v>
      </c>
      <c r="AQ2226" s="71" t="s">
        <v>29</v>
      </c>
    </row>
    <row r="2227" spans="13:43" x14ac:dyDescent="0.3">
      <c r="M2227" s="75">
        <v>20506</v>
      </c>
      <c r="N2227" s="72" t="s">
        <v>2638</v>
      </c>
      <c r="O2227" s="72" t="s">
        <v>257</v>
      </c>
      <c r="P2227" s="73" t="s">
        <v>115</v>
      </c>
      <c r="Q2227" s="74">
        <v>2013</v>
      </c>
      <c r="R2227" s="73" t="s">
        <v>135</v>
      </c>
      <c r="S2227" s="72"/>
      <c r="T2227" s="77" t="s">
        <v>34</v>
      </c>
      <c r="U2227" s="76" t="s">
        <v>35</v>
      </c>
      <c r="V2227" s="77" t="s">
        <v>36</v>
      </c>
      <c r="W2227" s="77" t="s">
        <v>36</v>
      </c>
      <c r="X2227" s="77" t="s">
        <v>37</v>
      </c>
      <c r="Y2227" s="78" t="s">
        <v>38</v>
      </c>
      <c r="Z2227" s="72"/>
      <c r="AA2227" s="77">
        <v>567</v>
      </c>
      <c r="AB2227" s="76" t="s">
        <v>50</v>
      </c>
      <c r="AC2227" s="77" t="s">
        <v>36</v>
      </c>
      <c r="AD2227" s="77" t="s">
        <v>36</v>
      </c>
      <c r="AE2227" s="77">
        <v>14</v>
      </c>
      <c r="AF2227" s="78" t="s">
        <v>84</v>
      </c>
      <c r="AG2227" s="72"/>
      <c r="AH2227" s="77" t="s">
        <v>69</v>
      </c>
      <c r="AI2227" s="76" t="s">
        <v>52</v>
      </c>
      <c r="AJ2227" s="76" t="s">
        <v>36</v>
      </c>
      <c r="AK2227" t="str">
        <f>_xlfn.CONCAT(PlayerList[[#This Row],[First Name]]," ",PlayerList[[#This Row],[Surname]])</f>
        <v>Vincent Nguyen</v>
      </c>
      <c r="AM2227" s="71">
        <f>PlayerList[[#This Row],[Code]]*1</f>
        <v>20506</v>
      </c>
      <c r="AN2227" s="71" t="str">
        <f>VLOOKUP(PlayerList[[#This Row],[NZCF ID]],$AP$2:$AQ$3850,2,FALSE)</f>
        <v>M</v>
      </c>
      <c r="AP2227" s="71">
        <v>19545</v>
      </c>
      <c r="AQ2227" s="71" t="s">
        <v>29</v>
      </c>
    </row>
    <row r="2228" spans="13:43" x14ac:dyDescent="0.3">
      <c r="M2228" s="75">
        <v>20488</v>
      </c>
      <c r="N2228" s="72" t="s">
        <v>2645</v>
      </c>
      <c r="O2228" s="72" t="s">
        <v>508</v>
      </c>
      <c r="P2228" s="73" t="s">
        <v>33</v>
      </c>
      <c r="Q2228" s="74">
        <v>2014</v>
      </c>
      <c r="R2228" s="73" t="s">
        <v>135</v>
      </c>
      <c r="S2228" s="72"/>
      <c r="T2228" s="77" t="s">
        <v>34</v>
      </c>
      <c r="U2228" s="76" t="s">
        <v>35</v>
      </c>
      <c r="V2228" s="77" t="s">
        <v>36</v>
      </c>
      <c r="W2228" s="77" t="s">
        <v>36</v>
      </c>
      <c r="X2228" s="77" t="s">
        <v>37</v>
      </c>
      <c r="Y2228" s="78" t="s">
        <v>38</v>
      </c>
      <c r="Z2228" s="72"/>
      <c r="AA2228" s="77">
        <v>671</v>
      </c>
      <c r="AB2228" s="76" t="s">
        <v>50</v>
      </c>
      <c r="AC2228" s="77" t="s">
        <v>36</v>
      </c>
      <c r="AD2228" s="77" t="s">
        <v>36</v>
      </c>
      <c r="AE2228" s="77">
        <v>13</v>
      </c>
      <c r="AF2228" s="78" t="s">
        <v>84</v>
      </c>
      <c r="AG2228" s="72"/>
      <c r="AH2228" s="77" t="s">
        <v>69</v>
      </c>
      <c r="AI2228" s="76" t="s">
        <v>52</v>
      </c>
      <c r="AJ2228" s="76" t="s">
        <v>36</v>
      </c>
      <c r="AK2228" t="str">
        <f>_xlfn.CONCAT(PlayerList[[#This Row],[First Name]]," ",PlayerList[[#This Row],[Surname]])</f>
        <v>Alex Nhim</v>
      </c>
      <c r="AM2228" s="71">
        <f>PlayerList[[#This Row],[Code]]*1</f>
        <v>20488</v>
      </c>
      <c r="AN2228" s="71" t="str">
        <f>VLOOKUP(PlayerList[[#This Row],[NZCF ID]],$AP$2:$AQ$3850,2,FALSE)</f>
        <v>M</v>
      </c>
      <c r="AP2228" s="71">
        <v>20506</v>
      </c>
      <c r="AQ2228" s="71" t="s">
        <v>29</v>
      </c>
    </row>
    <row r="2229" spans="13:43" x14ac:dyDescent="0.3">
      <c r="M2229" s="75">
        <v>17782</v>
      </c>
      <c r="N2229" s="72" t="s">
        <v>2646</v>
      </c>
      <c r="O2229" s="72" t="s">
        <v>2647</v>
      </c>
      <c r="P2229" s="73" t="s">
        <v>258</v>
      </c>
      <c r="Q2229" s="74">
        <v>2012</v>
      </c>
      <c r="R2229" s="73" t="s">
        <v>135</v>
      </c>
      <c r="S2229" s="72"/>
      <c r="T2229" s="77">
        <v>864</v>
      </c>
      <c r="U2229" s="76" t="s">
        <v>50</v>
      </c>
      <c r="V2229" s="77" t="s">
        <v>36</v>
      </c>
      <c r="W2229" s="77" t="s">
        <v>36</v>
      </c>
      <c r="X2229" s="77">
        <v>8</v>
      </c>
      <c r="Y2229" s="78" t="s">
        <v>281</v>
      </c>
      <c r="Z2229" s="72"/>
      <c r="AA2229" s="77">
        <v>785</v>
      </c>
      <c r="AB2229" s="76" t="s">
        <v>35</v>
      </c>
      <c r="AC2229" s="77" t="s">
        <v>36</v>
      </c>
      <c r="AD2229" s="77" t="s">
        <v>36</v>
      </c>
      <c r="AE2229" s="77">
        <v>108</v>
      </c>
      <c r="AF2229" s="78" t="s">
        <v>61</v>
      </c>
      <c r="AG2229" s="72"/>
      <c r="AH2229" s="77">
        <v>4320158</v>
      </c>
      <c r="AI2229" s="76" t="s">
        <v>52</v>
      </c>
      <c r="AJ2229" s="76" t="s">
        <v>36</v>
      </c>
      <c r="AK2229" t="str">
        <f>_xlfn.CONCAT(PlayerList[[#This Row],[First Name]]," ",PlayerList[[#This Row],[Surname]])</f>
        <v>Qixiang Ni</v>
      </c>
      <c r="AM2229" s="71">
        <f>PlayerList[[#This Row],[Code]]*1</f>
        <v>17782</v>
      </c>
      <c r="AN2229" s="71" t="str">
        <f>VLOOKUP(PlayerList[[#This Row],[NZCF ID]],$AP$2:$AQ$3850,2,FALSE)</f>
        <v>M</v>
      </c>
      <c r="AP2229" s="71">
        <v>20488</v>
      </c>
      <c r="AQ2229" s="71" t="s">
        <v>29</v>
      </c>
    </row>
    <row r="2230" spans="13:43" x14ac:dyDescent="0.3">
      <c r="M2230" s="75">
        <v>14096</v>
      </c>
      <c r="N2230" s="72" t="s">
        <v>2648</v>
      </c>
      <c r="O2230" s="72" t="s">
        <v>579</v>
      </c>
      <c r="P2230" s="73" t="s">
        <v>83</v>
      </c>
      <c r="Q2230" s="74">
        <v>1974</v>
      </c>
      <c r="R2230" s="73" t="s">
        <v>124</v>
      </c>
      <c r="S2230" s="72"/>
      <c r="T2230" s="77">
        <v>1709</v>
      </c>
      <c r="U2230" s="76" t="s">
        <v>35</v>
      </c>
      <c r="V2230" s="77" t="s">
        <v>36</v>
      </c>
      <c r="W2230" s="77" t="s">
        <v>36</v>
      </c>
      <c r="X2230" s="77">
        <v>106</v>
      </c>
      <c r="Y2230" s="78" t="s">
        <v>673</v>
      </c>
      <c r="Z2230" s="72"/>
      <c r="AA2230" s="77">
        <v>1543</v>
      </c>
      <c r="AB2230" s="76" t="s">
        <v>35</v>
      </c>
      <c r="AC2230" s="77" t="s">
        <v>36</v>
      </c>
      <c r="AD2230" s="77" t="s">
        <v>36</v>
      </c>
      <c r="AE2230" s="77">
        <v>24</v>
      </c>
      <c r="AF2230" s="78" t="s">
        <v>452</v>
      </c>
      <c r="AG2230" s="72"/>
      <c r="AH2230" s="77" t="s">
        <v>69</v>
      </c>
      <c r="AI2230" s="76" t="s">
        <v>52</v>
      </c>
      <c r="AJ2230" s="76" t="s">
        <v>36</v>
      </c>
      <c r="AK2230" t="str">
        <f>_xlfn.CONCAT(PlayerList[[#This Row],[First Name]]," ",PlayerList[[#This Row],[Surname]])</f>
        <v>Alistair Nicholls</v>
      </c>
      <c r="AM2230" s="71">
        <f>PlayerList[[#This Row],[Code]]*1</f>
        <v>14096</v>
      </c>
      <c r="AN2230" s="71" t="str">
        <f>VLOOKUP(PlayerList[[#This Row],[NZCF ID]],$AP$2:$AQ$3850,2,FALSE)</f>
        <v>M</v>
      </c>
      <c r="AP2230" s="71">
        <v>17782</v>
      </c>
      <c r="AQ2230" s="71" t="s">
        <v>29</v>
      </c>
    </row>
    <row r="2231" spans="13:43" x14ac:dyDescent="0.3">
      <c r="M2231" s="75">
        <v>15102</v>
      </c>
      <c r="N2231" s="72" t="s">
        <v>2648</v>
      </c>
      <c r="O2231" s="72" t="s">
        <v>2074</v>
      </c>
      <c r="P2231" s="73" t="s">
        <v>83</v>
      </c>
      <c r="Q2231" s="74">
        <v>1997</v>
      </c>
      <c r="R2231" s="73" t="s">
        <v>35</v>
      </c>
      <c r="S2231" s="72"/>
      <c r="T2231" s="77">
        <v>1786</v>
      </c>
      <c r="U2231" s="76" t="s">
        <v>35</v>
      </c>
      <c r="V2231" s="77">
        <v>1</v>
      </c>
      <c r="W2231" s="77">
        <v>9</v>
      </c>
      <c r="X2231" s="77">
        <v>420</v>
      </c>
      <c r="Y2231" s="78" t="s">
        <v>4167</v>
      </c>
      <c r="Z2231" s="72"/>
      <c r="AA2231" s="77">
        <v>1770</v>
      </c>
      <c r="AB2231" s="76" t="s">
        <v>35</v>
      </c>
      <c r="AC2231" s="77">
        <v>1</v>
      </c>
      <c r="AD2231" s="77">
        <v>6</v>
      </c>
      <c r="AE2231" s="77">
        <v>333</v>
      </c>
      <c r="AF2231" s="78" t="s">
        <v>4167</v>
      </c>
      <c r="AG2231" s="72"/>
      <c r="AH2231" s="77">
        <v>4303776</v>
      </c>
      <c r="AI2231" s="76" t="s">
        <v>52</v>
      </c>
      <c r="AJ2231" s="76" t="s">
        <v>364</v>
      </c>
      <c r="AK2231" t="str">
        <f>_xlfn.CONCAT(PlayerList[[#This Row],[First Name]]," ",PlayerList[[#This Row],[Surname]])</f>
        <v>Leighton Nicholls</v>
      </c>
      <c r="AM2231" s="71">
        <f>PlayerList[[#This Row],[Code]]*1</f>
        <v>15102</v>
      </c>
      <c r="AN2231" s="71" t="str">
        <f>VLOOKUP(PlayerList[[#This Row],[NZCF ID]],$AP$2:$AQ$3850,2,FALSE)</f>
        <v>M</v>
      </c>
      <c r="AP2231" s="71">
        <v>14096</v>
      </c>
      <c r="AQ2231" s="71" t="s">
        <v>29</v>
      </c>
    </row>
    <row r="2232" spans="13:43" x14ac:dyDescent="0.3">
      <c r="M2232" s="75">
        <v>18805</v>
      </c>
      <c r="N2232" s="72" t="s">
        <v>2649</v>
      </c>
      <c r="O2232" s="72" t="s">
        <v>601</v>
      </c>
      <c r="P2232" s="73" t="s">
        <v>2650</v>
      </c>
      <c r="Q2232" s="74">
        <v>1975</v>
      </c>
      <c r="R2232" s="73" t="s">
        <v>124</v>
      </c>
      <c r="S2232" s="72"/>
      <c r="T2232" s="77">
        <v>1410</v>
      </c>
      <c r="U2232" s="76" t="s">
        <v>35</v>
      </c>
      <c r="V2232" s="77">
        <v>1</v>
      </c>
      <c r="W2232" s="77">
        <v>5</v>
      </c>
      <c r="X2232" s="77">
        <v>22</v>
      </c>
      <c r="Y2232" s="78" t="s">
        <v>4167</v>
      </c>
      <c r="Z2232" s="72"/>
      <c r="AA2232" s="77">
        <v>1530</v>
      </c>
      <c r="AB2232" s="76" t="s">
        <v>50</v>
      </c>
      <c r="AC2232" s="77" t="s">
        <v>36</v>
      </c>
      <c r="AD2232" s="77" t="s">
        <v>36</v>
      </c>
      <c r="AE2232" s="77">
        <v>5</v>
      </c>
      <c r="AF2232" s="78" t="s">
        <v>173</v>
      </c>
      <c r="AG2232" s="72"/>
      <c r="AH2232" s="77">
        <v>4321499</v>
      </c>
      <c r="AI2232" s="76" t="s">
        <v>52</v>
      </c>
      <c r="AJ2232" s="76" t="s">
        <v>36</v>
      </c>
      <c r="AK2232" t="str">
        <f>_xlfn.CONCAT(PlayerList[[#This Row],[First Name]]," ",PlayerList[[#This Row],[Surname]])</f>
        <v>Tom Nicholson</v>
      </c>
      <c r="AM2232" s="71">
        <f>PlayerList[[#This Row],[Code]]*1</f>
        <v>18805</v>
      </c>
      <c r="AN2232" s="71" t="str">
        <f>VLOOKUP(PlayerList[[#This Row],[NZCF ID]],$AP$2:$AQ$3850,2,FALSE)</f>
        <v>M</v>
      </c>
      <c r="AP2232" s="71">
        <v>15102</v>
      </c>
      <c r="AQ2232" s="71" t="s">
        <v>29</v>
      </c>
    </row>
    <row r="2233" spans="13:43" x14ac:dyDescent="0.3">
      <c r="M2233" s="75">
        <v>16242</v>
      </c>
      <c r="N2233" s="72" t="s">
        <v>4414</v>
      </c>
      <c r="O2233" s="72" t="s">
        <v>739</v>
      </c>
      <c r="P2233" s="73" t="s">
        <v>354</v>
      </c>
      <c r="Q2233" s="74">
        <v>2005</v>
      </c>
      <c r="R2233" s="73" t="s">
        <v>135</v>
      </c>
      <c r="S2233" s="72"/>
      <c r="T2233" s="77">
        <v>1352</v>
      </c>
      <c r="U2233" s="76" t="s">
        <v>35</v>
      </c>
      <c r="V2233" s="77" t="s">
        <v>36</v>
      </c>
      <c r="W2233" s="77" t="s">
        <v>36</v>
      </c>
      <c r="X2233" s="77">
        <v>28</v>
      </c>
      <c r="Y2233" s="78" t="s">
        <v>530</v>
      </c>
      <c r="Z2233" s="72"/>
      <c r="AA2233" s="77">
        <v>1388</v>
      </c>
      <c r="AB2233" s="76" t="s">
        <v>35</v>
      </c>
      <c r="AC2233" s="77" t="s">
        <v>36</v>
      </c>
      <c r="AD2233" s="77" t="s">
        <v>36</v>
      </c>
      <c r="AE2233" s="77">
        <v>51</v>
      </c>
      <c r="AF2233" s="78" t="s">
        <v>530</v>
      </c>
      <c r="AG2233" s="72"/>
      <c r="AH2233" s="77">
        <v>4307224</v>
      </c>
      <c r="AI2233" s="76" t="s">
        <v>52</v>
      </c>
      <c r="AJ2233" s="76" t="s">
        <v>36</v>
      </c>
      <c r="AK2233" t="str">
        <f>_xlfn.CONCAT(PlayerList[[#This Row],[First Name]]," ",PlayerList[[#This Row],[Surname]])</f>
        <v>David Nie</v>
      </c>
      <c r="AM2233" s="71">
        <f>PlayerList[[#This Row],[Code]]*1</f>
        <v>16242</v>
      </c>
      <c r="AN2233" s="71" t="str">
        <f>VLOOKUP(PlayerList[[#This Row],[NZCF ID]],$AP$2:$AQ$3850,2,FALSE)</f>
        <v>M</v>
      </c>
      <c r="AP2233" s="71">
        <v>18805</v>
      </c>
      <c r="AQ2233" s="71" t="s">
        <v>29</v>
      </c>
    </row>
    <row r="2234" spans="13:43" x14ac:dyDescent="0.3">
      <c r="M2234" s="75">
        <v>20939</v>
      </c>
      <c r="N2234" s="72" t="s">
        <v>2651</v>
      </c>
      <c r="O2234" s="72" t="s">
        <v>614</v>
      </c>
      <c r="P2234" s="73" t="s">
        <v>161</v>
      </c>
      <c r="Q2234" s="74">
        <v>2013</v>
      </c>
      <c r="R2234" s="73" t="s">
        <v>135</v>
      </c>
      <c r="S2234" s="72"/>
      <c r="T2234" s="77" t="s">
        <v>34</v>
      </c>
      <c r="U2234" s="76" t="s">
        <v>35</v>
      </c>
      <c r="V2234" s="77" t="s">
        <v>36</v>
      </c>
      <c r="W2234" s="77" t="s">
        <v>36</v>
      </c>
      <c r="X2234" s="77" t="s">
        <v>37</v>
      </c>
      <c r="Y2234" s="78" t="s">
        <v>38</v>
      </c>
      <c r="Z2234" s="72"/>
      <c r="AA2234" s="77">
        <v>756</v>
      </c>
      <c r="AB2234" s="76" t="s">
        <v>35</v>
      </c>
      <c r="AC2234" s="77">
        <v>1</v>
      </c>
      <c r="AD2234" s="77">
        <v>5</v>
      </c>
      <c r="AE2234" s="77">
        <v>21</v>
      </c>
      <c r="AF2234" s="78" t="s">
        <v>4167</v>
      </c>
      <c r="AG2234" s="72"/>
      <c r="AH2234" s="77" t="s">
        <v>69</v>
      </c>
      <c r="AI2234" s="76" t="s">
        <v>52</v>
      </c>
      <c r="AJ2234" s="76" t="s">
        <v>36</v>
      </c>
      <c r="AK2234" t="str">
        <f>_xlfn.CONCAT(PlayerList[[#This Row],[First Name]]," ",PlayerList[[#This Row],[Surname]])</f>
        <v>Eli Niha</v>
      </c>
      <c r="AM2234" s="71">
        <f>PlayerList[[#This Row],[Code]]*1</f>
        <v>20939</v>
      </c>
      <c r="AN2234" s="71" t="str">
        <f>VLOOKUP(PlayerList[[#This Row],[NZCF ID]],$AP$2:$AQ$3850,2,FALSE)</f>
        <v>M</v>
      </c>
      <c r="AP2234" s="71">
        <v>16242</v>
      </c>
      <c r="AQ2234" s="71" t="s">
        <v>29</v>
      </c>
    </row>
    <row r="2235" spans="13:43" x14ac:dyDescent="0.3">
      <c r="M2235" s="75">
        <v>10394</v>
      </c>
      <c r="N2235" s="72" t="s">
        <v>2652</v>
      </c>
      <c r="O2235" s="72" t="s">
        <v>1322</v>
      </c>
      <c r="P2235" s="73" t="s">
        <v>83</v>
      </c>
      <c r="Q2235" s="74">
        <v>1963</v>
      </c>
      <c r="R2235" s="73" t="s">
        <v>124</v>
      </c>
      <c r="S2235" s="72"/>
      <c r="T2235" s="77">
        <v>2062</v>
      </c>
      <c r="U2235" s="76" t="s">
        <v>35</v>
      </c>
      <c r="V2235" s="77" t="s">
        <v>36</v>
      </c>
      <c r="W2235" s="77" t="s">
        <v>36</v>
      </c>
      <c r="X2235" s="77">
        <v>761</v>
      </c>
      <c r="Y2235" s="78" t="s">
        <v>673</v>
      </c>
      <c r="Z2235" s="72"/>
      <c r="AA2235" s="77">
        <v>2072</v>
      </c>
      <c r="AB2235" s="76" t="s">
        <v>35</v>
      </c>
      <c r="AC2235" s="77" t="s">
        <v>36</v>
      </c>
      <c r="AD2235" s="77" t="s">
        <v>36</v>
      </c>
      <c r="AE2235" s="77">
        <v>366</v>
      </c>
      <c r="AF2235" s="78" t="s">
        <v>105</v>
      </c>
      <c r="AG2235" s="72"/>
      <c r="AH2235" s="77">
        <v>4302311</v>
      </c>
      <c r="AI2235" s="76" t="s">
        <v>52</v>
      </c>
      <c r="AJ2235" s="76" t="s">
        <v>36</v>
      </c>
      <c r="AK2235" t="str">
        <f>_xlfn.CONCAT(PlayerList[[#This Row],[First Name]]," ",PlayerList[[#This Row],[Surname]])</f>
        <v>Brian Nijman</v>
      </c>
      <c r="AM2235" s="71">
        <f>PlayerList[[#This Row],[Code]]*1</f>
        <v>10394</v>
      </c>
      <c r="AN2235" s="71" t="str">
        <f>VLOOKUP(PlayerList[[#This Row],[NZCF ID]],$AP$2:$AQ$3850,2,FALSE)</f>
        <v>M</v>
      </c>
      <c r="AP2235" s="71">
        <v>20939</v>
      </c>
      <c r="AQ2235" s="71" t="s">
        <v>29</v>
      </c>
    </row>
    <row r="2236" spans="13:43" x14ac:dyDescent="0.3">
      <c r="M2236" s="75">
        <v>17743</v>
      </c>
      <c r="N2236" s="72" t="s">
        <v>2653</v>
      </c>
      <c r="O2236" s="72" t="s">
        <v>2654</v>
      </c>
      <c r="P2236" s="73" t="s">
        <v>252</v>
      </c>
      <c r="Q2236" s="74">
        <v>1983</v>
      </c>
      <c r="R2236" s="73" t="s">
        <v>35</v>
      </c>
      <c r="S2236" s="72"/>
      <c r="T2236" s="77">
        <v>971</v>
      </c>
      <c r="U2236" s="76" t="s">
        <v>50</v>
      </c>
      <c r="V2236" s="77" t="s">
        <v>36</v>
      </c>
      <c r="W2236" s="77" t="s">
        <v>36</v>
      </c>
      <c r="X2236" s="77">
        <v>18</v>
      </c>
      <c r="Y2236" s="78" t="s">
        <v>150</v>
      </c>
      <c r="Z2236" s="72"/>
      <c r="AA2236" s="77" t="s">
        <v>37</v>
      </c>
      <c r="AB2236" s="76" t="s">
        <v>35</v>
      </c>
      <c r="AC2236" s="77" t="s">
        <v>36</v>
      </c>
      <c r="AD2236" s="77" t="s">
        <v>36</v>
      </c>
      <c r="AE2236" s="77" t="s">
        <v>37</v>
      </c>
      <c r="AF2236" s="78" t="s">
        <v>38</v>
      </c>
      <c r="AG2236" s="72"/>
      <c r="AH2236" s="77">
        <v>4328663</v>
      </c>
      <c r="AI2236" s="76" t="s">
        <v>52</v>
      </c>
      <c r="AJ2236" s="76" t="s">
        <v>36</v>
      </c>
      <c r="AK2236" t="str">
        <f>_xlfn.CONCAT(PlayerList[[#This Row],[First Name]]," ",PlayerList[[#This Row],[Surname]])</f>
        <v>Satya Prasad Nimmakayala</v>
      </c>
      <c r="AM2236" s="71">
        <f>PlayerList[[#This Row],[Code]]*1</f>
        <v>17743</v>
      </c>
      <c r="AN2236" s="71" t="str">
        <f>VLOOKUP(PlayerList[[#This Row],[NZCF ID]],$AP$2:$AQ$3850,2,FALSE)</f>
        <v>M</v>
      </c>
      <c r="AP2236" s="71">
        <v>10394</v>
      </c>
      <c r="AQ2236" s="71" t="s">
        <v>29</v>
      </c>
    </row>
    <row r="2237" spans="13:43" x14ac:dyDescent="0.3">
      <c r="M2237" s="75">
        <v>17185</v>
      </c>
      <c r="N2237" s="72" t="s">
        <v>2653</v>
      </c>
      <c r="O2237" s="72" t="s">
        <v>2655</v>
      </c>
      <c r="P2237" s="73" t="s">
        <v>167</v>
      </c>
      <c r="Q2237" s="74">
        <v>2012</v>
      </c>
      <c r="R2237" s="73" t="s">
        <v>135</v>
      </c>
      <c r="S2237" s="72"/>
      <c r="T2237" s="77">
        <v>1629</v>
      </c>
      <c r="U2237" s="76" t="s">
        <v>35</v>
      </c>
      <c r="V2237" s="77">
        <v>2</v>
      </c>
      <c r="W2237" s="77">
        <v>9</v>
      </c>
      <c r="X2237" s="77">
        <v>301</v>
      </c>
      <c r="Y2237" s="78" t="s">
        <v>4167</v>
      </c>
      <c r="Z2237" s="72"/>
      <c r="AA2237" s="77">
        <v>1602</v>
      </c>
      <c r="AB2237" s="76" t="s">
        <v>35</v>
      </c>
      <c r="AC2237" s="77">
        <v>1</v>
      </c>
      <c r="AD2237" s="77">
        <v>4</v>
      </c>
      <c r="AE2237" s="77">
        <v>186</v>
      </c>
      <c r="AF2237" s="78" t="s">
        <v>4167</v>
      </c>
      <c r="AG2237" s="72"/>
      <c r="AH2237" s="77">
        <v>4311833</v>
      </c>
      <c r="AI2237" s="76" t="s">
        <v>52</v>
      </c>
      <c r="AJ2237" s="76" t="s">
        <v>36</v>
      </c>
      <c r="AK2237" t="str">
        <f>_xlfn.CONCAT(PlayerList[[#This Row],[First Name]]," ",PlayerList[[#This Row],[Surname]])</f>
        <v>Srirama Vikhyath Nimmakayala</v>
      </c>
      <c r="AM2237" s="71">
        <f>PlayerList[[#This Row],[Code]]*1</f>
        <v>17185</v>
      </c>
      <c r="AN2237" s="71" t="str">
        <f>VLOOKUP(PlayerList[[#This Row],[NZCF ID]],$AP$2:$AQ$3850,2,FALSE)</f>
        <v>M</v>
      </c>
      <c r="AP2237" s="71">
        <v>17743</v>
      </c>
      <c r="AQ2237" s="71" t="s">
        <v>29</v>
      </c>
    </row>
    <row r="2238" spans="13:43" x14ac:dyDescent="0.3">
      <c r="M2238" s="75">
        <v>17431</v>
      </c>
      <c r="N2238" s="72" t="s">
        <v>2656</v>
      </c>
      <c r="O2238" s="72" t="s">
        <v>2657</v>
      </c>
      <c r="P2238" s="73" t="s">
        <v>33</v>
      </c>
      <c r="Q2238" s="74">
        <v>2011</v>
      </c>
      <c r="R2238" s="73" t="s">
        <v>135</v>
      </c>
      <c r="S2238" s="72"/>
      <c r="T2238" s="77" t="s">
        <v>34</v>
      </c>
      <c r="U2238" s="76" t="s">
        <v>35</v>
      </c>
      <c r="V2238" s="77" t="s">
        <v>36</v>
      </c>
      <c r="W2238" s="77" t="s">
        <v>36</v>
      </c>
      <c r="X2238" s="77" t="s">
        <v>37</v>
      </c>
      <c r="Y2238" s="78" t="s">
        <v>38</v>
      </c>
      <c r="Z2238" s="72"/>
      <c r="AA2238" s="77">
        <v>400</v>
      </c>
      <c r="AB2238" s="76" t="s">
        <v>50</v>
      </c>
      <c r="AC2238" s="77" t="s">
        <v>36</v>
      </c>
      <c r="AD2238" s="77" t="s">
        <v>36</v>
      </c>
      <c r="AE2238" s="77">
        <v>4</v>
      </c>
      <c r="AF2238" s="78" t="s">
        <v>209</v>
      </c>
      <c r="AG2238" s="72"/>
      <c r="AH2238" s="77" t="s">
        <v>69</v>
      </c>
      <c r="AI2238" s="76" t="s">
        <v>52</v>
      </c>
      <c r="AJ2238" s="76" t="s">
        <v>36</v>
      </c>
      <c r="AK2238" t="str">
        <f>_xlfn.CONCAT(PlayerList[[#This Row],[First Name]]," ",PlayerList[[#This Row],[Surname]])</f>
        <v>Eric Shengzhe Ning</v>
      </c>
      <c r="AM2238" s="71">
        <f>PlayerList[[#This Row],[Code]]*1</f>
        <v>17431</v>
      </c>
      <c r="AN2238" s="71" t="str">
        <f>VLOOKUP(PlayerList[[#This Row],[NZCF ID]],$AP$2:$AQ$3850,2,FALSE)</f>
        <v>M</v>
      </c>
      <c r="AP2238" s="71">
        <v>17185</v>
      </c>
      <c r="AQ2238" s="71" t="s">
        <v>29</v>
      </c>
    </row>
    <row r="2239" spans="13:43" x14ac:dyDescent="0.3">
      <c r="M2239" s="75">
        <v>17430</v>
      </c>
      <c r="N2239" s="72" t="s">
        <v>2656</v>
      </c>
      <c r="O2239" s="72" t="s">
        <v>2658</v>
      </c>
      <c r="P2239" s="73" t="s">
        <v>33</v>
      </c>
      <c r="Q2239" s="74">
        <v>2009</v>
      </c>
      <c r="R2239" s="73" t="s">
        <v>135</v>
      </c>
      <c r="S2239" s="72"/>
      <c r="T2239" s="77" t="s">
        <v>34</v>
      </c>
      <c r="U2239" s="76" t="s">
        <v>35</v>
      </c>
      <c r="V2239" s="77" t="s">
        <v>36</v>
      </c>
      <c r="W2239" s="77" t="s">
        <v>36</v>
      </c>
      <c r="X2239" s="77" t="s">
        <v>37</v>
      </c>
      <c r="Y2239" s="78" t="s">
        <v>38</v>
      </c>
      <c r="Z2239" s="72"/>
      <c r="AA2239" s="77">
        <v>400</v>
      </c>
      <c r="AB2239" s="76" t="s">
        <v>50</v>
      </c>
      <c r="AC2239" s="77" t="s">
        <v>36</v>
      </c>
      <c r="AD2239" s="77" t="s">
        <v>36</v>
      </c>
      <c r="AE2239" s="77">
        <v>5</v>
      </c>
      <c r="AF2239" s="78" t="s">
        <v>209</v>
      </c>
      <c r="AG2239" s="72"/>
      <c r="AH2239" s="77" t="s">
        <v>69</v>
      </c>
      <c r="AI2239" s="76" t="s">
        <v>52</v>
      </c>
      <c r="AJ2239" s="76" t="s">
        <v>36</v>
      </c>
      <c r="AK2239" t="str">
        <f>_xlfn.CONCAT(PlayerList[[#This Row],[First Name]]," ",PlayerList[[#This Row],[Surname]])</f>
        <v>Ethan Shengdi Ning</v>
      </c>
      <c r="AM2239" s="71">
        <f>PlayerList[[#This Row],[Code]]*1</f>
        <v>17430</v>
      </c>
      <c r="AN2239" s="71" t="str">
        <f>VLOOKUP(PlayerList[[#This Row],[NZCF ID]],$AP$2:$AQ$3850,2,FALSE)</f>
        <v>M</v>
      </c>
      <c r="AP2239" s="71">
        <v>17431</v>
      </c>
      <c r="AQ2239" s="71" t="s">
        <v>29</v>
      </c>
    </row>
    <row r="2240" spans="13:43" x14ac:dyDescent="0.3">
      <c r="M2240" s="75">
        <v>16360</v>
      </c>
      <c r="N2240" s="72" t="s">
        <v>2656</v>
      </c>
      <c r="O2240" s="72" t="s">
        <v>2659</v>
      </c>
      <c r="P2240" s="73" t="s">
        <v>167</v>
      </c>
      <c r="Q2240" s="74">
        <v>2009</v>
      </c>
      <c r="R2240" s="73" t="s">
        <v>135</v>
      </c>
      <c r="S2240" s="72"/>
      <c r="T2240" s="77">
        <v>2022</v>
      </c>
      <c r="U2240" s="76" t="s">
        <v>35</v>
      </c>
      <c r="V2240" s="77">
        <v>1</v>
      </c>
      <c r="W2240" s="77">
        <v>6</v>
      </c>
      <c r="X2240" s="77">
        <v>603</v>
      </c>
      <c r="Y2240" s="78" t="s">
        <v>4167</v>
      </c>
      <c r="Z2240" s="72"/>
      <c r="AA2240" s="77">
        <v>1772</v>
      </c>
      <c r="AB2240" s="76" t="s">
        <v>35</v>
      </c>
      <c r="AC2240" s="77" t="s">
        <v>36</v>
      </c>
      <c r="AD2240" s="77" t="s">
        <v>36</v>
      </c>
      <c r="AE2240" s="77">
        <v>454</v>
      </c>
      <c r="AF2240" s="78" t="s">
        <v>84</v>
      </c>
      <c r="AG2240" s="72"/>
      <c r="AH2240" s="77">
        <v>4307763</v>
      </c>
      <c r="AI2240" s="76" t="s">
        <v>52</v>
      </c>
      <c r="AJ2240" s="76" t="s">
        <v>539</v>
      </c>
      <c r="AK2240" t="str">
        <f>_xlfn.CONCAT(PlayerList[[#This Row],[First Name]]," ",PlayerList[[#This Row],[Surname]])</f>
        <v>Isabelle Yixuan Ning</v>
      </c>
      <c r="AM2240" s="71">
        <f>PlayerList[[#This Row],[Code]]*1</f>
        <v>16360</v>
      </c>
      <c r="AN2240" s="71" t="str">
        <f>VLOOKUP(PlayerList[[#This Row],[NZCF ID]],$AP$2:$AQ$3850,2,FALSE)</f>
        <v>F</v>
      </c>
      <c r="AP2240" s="71">
        <v>17430</v>
      </c>
      <c r="AQ2240" s="71" t="s">
        <v>29</v>
      </c>
    </row>
    <row r="2241" spans="13:43" x14ac:dyDescent="0.3">
      <c r="M2241" s="75">
        <v>19036</v>
      </c>
      <c r="N2241" s="72" t="s">
        <v>2656</v>
      </c>
      <c r="O2241" s="72" t="s">
        <v>2660</v>
      </c>
      <c r="P2241" s="73" t="s">
        <v>33</v>
      </c>
      <c r="Q2241" s="74">
        <v>2008</v>
      </c>
      <c r="R2241" s="73" t="s">
        <v>135</v>
      </c>
      <c r="S2241" s="72"/>
      <c r="T2241" s="77" t="s">
        <v>34</v>
      </c>
      <c r="U2241" s="76" t="s">
        <v>35</v>
      </c>
      <c r="V2241" s="77" t="s">
        <v>36</v>
      </c>
      <c r="W2241" s="77" t="s">
        <v>36</v>
      </c>
      <c r="X2241" s="77" t="s">
        <v>37</v>
      </c>
      <c r="Y2241" s="78" t="s">
        <v>38</v>
      </c>
      <c r="Z2241" s="72"/>
      <c r="AA2241" s="77">
        <v>1171</v>
      </c>
      <c r="AB2241" s="76" t="s">
        <v>50</v>
      </c>
      <c r="AC2241" s="77" t="s">
        <v>36</v>
      </c>
      <c r="AD2241" s="77" t="s">
        <v>36</v>
      </c>
      <c r="AE2241" s="77">
        <v>17</v>
      </c>
      <c r="AF2241" s="78" t="s">
        <v>96</v>
      </c>
      <c r="AG2241" s="72"/>
      <c r="AH2241" s="77">
        <v>8636770</v>
      </c>
      <c r="AI2241" s="76" t="s">
        <v>1076</v>
      </c>
      <c r="AJ2241" s="76" t="s">
        <v>36</v>
      </c>
      <c r="AK2241" t="str">
        <f>_xlfn.CONCAT(PlayerList[[#This Row],[First Name]]," ",PlayerList[[#This Row],[Surname]])</f>
        <v>Zijin Ning</v>
      </c>
      <c r="AM2241" s="71">
        <f>PlayerList[[#This Row],[Code]]*1</f>
        <v>19036</v>
      </c>
      <c r="AN2241" s="71" t="str">
        <f>VLOOKUP(PlayerList[[#This Row],[NZCF ID]],$AP$2:$AQ$3850,2,FALSE)</f>
        <v>F</v>
      </c>
      <c r="AP2241" s="71">
        <v>16360</v>
      </c>
      <c r="AQ2241" s="71" t="s">
        <v>45</v>
      </c>
    </row>
    <row r="2242" spans="13:43" x14ac:dyDescent="0.3">
      <c r="M2242" s="75">
        <v>16062</v>
      </c>
      <c r="N2242" s="72" t="s">
        <v>2661</v>
      </c>
      <c r="O2242" s="72" t="s">
        <v>2662</v>
      </c>
      <c r="P2242" s="73" t="s">
        <v>115</v>
      </c>
      <c r="Q2242" s="74">
        <v>1981</v>
      </c>
      <c r="R2242" s="73" t="s">
        <v>35</v>
      </c>
      <c r="S2242" s="72"/>
      <c r="T2242" s="77">
        <v>1407</v>
      </c>
      <c r="U2242" s="76" t="s">
        <v>35</v>
      </c>
      <c r="V2242" s="77" t="s">
        <v>36</v>
      </c>
      <c r="W2242" s="77" t="s">
        <v>36</v>
      </c>
      <c r="X2242" s="77">
        <v>157</v>
      </c>
      <c r="Y2242" s="78" t="s">
        <v>51</v>
      </c>
      <c r="Z2242" s="72"/>
      <c r="AA2242" s="77">
        <v>1322</v>
      </c>
      <c r="AB2242" s="76" t="s">
        <v>35</v>
      </c>
      <c r="AC2242" s="77" t="s">
        <v>36</v>
      </c>
      <c r="AD2242" s="77" t="s">
        <v>36</v>
      </c>
      <c r="AE2242" s="77">
        <v>131</v>
      </c>
      <c r="AF2242" s="78" t="s">
        <v>68</v>
      </c>
      <c r="AG2242" s="72"/>
      <c r="AH2242" s="77">
        <v>4307950</v>
      </c>
      <c r="AI2242" s="76" t="s">
        <v>52</v>
      </c>
      <c r="AJ2242" s="76" t="s">
        <v>36</v>
      </c>
      <c r="AK2242" t="str">
        <f>_xlfn.CONCAT(PlayerList[[#This Row],[First Name]]," ",PlayerList[[#This Row],[Surname]])</f>
        <v>Hildon Nisa</v>
      </c>
      <c r="AM2242" s="71">
        <f>PlayerList[[#This Row],[Code]]*1</f>
        <v>16062</v>
      </c>
      <c r="AN2242" s="71" t="str">
        <f>VLOOKUP(PlayerList[[#This Row],[NZCF ID]],$AP$2:$AQ$3850,2,FALSE)</f>
        <v>M</v>
      </c>
      <c r="AP2242" s="71">
        <v>19036</v>
      </c>
      <c r="AQ2242" s="71" t="s">
        <v>45</v>
      </c>
    </row>
    <row r="2243" spans="13:43" x14ac:dyDescent="0.3">
      <c r="M2243" s="75">
        <v>20339</v>
      </c>
      <c r="N2243" s="72" t="s">
        <v>2663</v>
      </c>
      <c r="O2243" s="72" t="s">
        <v>141</v>
      </c>
      <c r="P2243" s="73" t="s">
        <v>258</v>
      </c>
      <c r="Q2243" s="74">
        <v>2014</v>
      </c>
      <c r="R2243" s="73" t="s">
        <v>135</v>
      </c>
      <c r="S2243" s="72"/>
      <c r="T2243" s="77" t="s">
        <v>34</v>
      </c>
      <c r="U2243" s="76" t="s">
        <v>35</v>
      </c>
      <c r="V2243" s="77" t="s">
        <v>36</v>
      </c>
      <c r="W2243" s="77" t="s">
        <v>36</v>
      </c>
      <c r="X2243" s="77" t="s">
        <v>37</v>
      </c>
      <c r="Y2243" s="78" t="s">
        <v>38</v>
      </c>
      <c r="Z2243" s="72"/>
      <c r="AA2243" s="77">
        <v>552</v>
      </c>
      <c r="AB2243" s="76" t="s">
        <v>50</v>
      </c>
      <c r="AC2243" s="77" t="s">
        <v>36</v>
      </c>
      <c r="AD2243" s="77" t="s">
        <v>36</v>
      </c>
      <c r="AE2243" s="77">
        <v>12</v>
      </c>
      <c r="AF2243" s="78" t="s">
        <v>150</v>
      </c>
      <c r="AG2243" s="72"/>
      <c r="AH2243" s="77" t="s">
        <v>69</v>
      </c>
      <c r="AI2243" s="76" t="s">
        <v>52</v>
      </c>
      <c r="AJ2243" s="76" t="s">
        <v>36</v>
      </c>
      <c r="AK2243" t="str">
        <f>_xlfn.CONCAT(PlayerList[[#This Row],[First Name]]," ",PlayerList[[#This Row],[Surname]])</f>
        <v>Michael Niu</v>
      </c>
      <c r="AM2243" s="71">
        <f>PlayerList[[#This Row],[Code]]*1</f>
        <v>20339</v>
      </c>
      <c r="AN2243" s="71" t="str">
        <f>VLOOKUP(PlayerList[[#This Row],[NZCF ID]],$AP$2:$AQ$3850,2,FALSE)</f>
        <v>M</v>
      </c>
      <c r="AP2243" s="71">
        <v>16062</v>
      </c>
      <c r="AQ2243" s="71" t="s">
        <v>29</v>
      </c>
    </row>
    <row r="2244" spans="13:43" x14ac:dyDescent="0.3">
      <c r="M2244" s="75">
        <v>10255</v>
      </c>
      <c r="N2244" s="72" t="s">
        <v>2664</v>
      </c>
      <c r="O2244" s="72" t="s">
        <v>2665</v>
      </c>
      <c r="P2244" s="73" t="s">
        <v>716</v>
      </c>
      <c r="Q2244" s="74">
        <v>1962</v>
      </c>
      <c r="R2244" s="73" t="s">
        <v>124</v>
      </c>
      <c r="S2244" s="72"/>
      <c r="T2244" s="77">
        <v>2209</v>
      </c>
      <c r="U2244" s="76" t="s">
        <v>35</v>
      </c>
      <c r="V2244" s="77" t="s">
        <v>36</v>
      </c>
      <c r="W2244" s="77" t="s">
        <v>36</v>
      </c>
      <c r="X2244" s="77">
        <v>605</v>
      </c>
      <c r="Y2244" s="78" t="s">
        <v>168</v>
      </c>
      <c r="Z2244" s="72"/>
      <c r="AA2244" s="77">
        <v>2209</v>
      </c>
      <c r="AB2244" s="76" t="s">
        <v>35</v>
      </c>
      <c r="AC2244" s="77" t="s">
        <v>36</v>
      </c>
      <c r="AD2244" s="77" t="s">
        <v>36</v>
      </c>
      <c r="AE2244" s="77">
        <v>299</v>
      </c>
      <c r="AF2244" s="78" t="s">
        <v>169</v>
      </c>
      <c r="AG2244" s="72"/>
      <c r="AH2244" s="77">
        <v>4300319</v>
      </c>
      <c r="AI2244" s="76" t="s">
        <v>52</v>
      </c>
      <c r="AJ2244" s="76" t="s">
        <v>263</v>
      </c>
      <c r="AK2244" t="str">
        <f>_xlfn.CONCAT(PlayerList[[#This Row],[First Name]]," ",PlayerList[[#This Row],[Surname]])</f>
        <v>Mark F Noble</v>
      </c>
      <c r="AM2244" s="71">
        <f>PlayerList[[#This Row],[Code]]*1</f>
        <v>10255</v>
      </c>
      <c r="AN2244" s="71" t="str">
        <f>VLOOKUP(PlayerList[[#This Row],[NZCF ID]],$AP$2:$AQ$3850,2,FALSE)</f>
        <v>M</v>
      </c>
      <c r="AP2244" s="71">
        <v>20339</v>
      </c>
      <c r="AQ2244" s="71" t="s">
        <v>29</v>
      </c>
    </row>
    <row r="2245" spans="13:43" x14ac:dyDescent="0.3">
      <c r="M2245" s="75">
        <v>10178</v>
      </c>
      <c r="N2245" s="72" t="s">
        <v>2666</v>
      </c>
      <c r="O2245" s="72" t="s">
        <v>2667</v>
      </c>
      <c r="P2245" s="73" t="s">
        <v>161</v>
      </c>
      <c r="Q2245" s="74">
        <v>1958</v>
      </c>
      <c r="R2245" s="73" t="s">
        <v>119</v>
      </c>
      <c r="S2245" s="72"/>
      <c r="T2245" s="77">
        <v>2363</v>
      </c>
      <c r="U2245" s="76" t="s">
        <v>35</v>
      </c>
      <c r="V2245" s="77" t="s">
        <v>36</v>
      </c>
      <c r="W2245" s="77" t="s">
        <v>36</v>
      </c>
      <c r="X2245" s="77">
        <v>387</v>
      </c>
      <c r="Y2245" s="78" t="s">
        <v>150</v>
      </c>
      <c r="Z2245" s="72"/>
      <c r="AA2245" s="77">
        <v>2298</v>
      </c>
      <c r="AB2245" s="76" t="s">
        <v>35</v>
      </c>
      <c r="AC2245" s="77" t="s">
        <v>36</v>
      </c>
      <c r="AD2245" s="77" t="s">
        <v>36</v>
      </c>
      <c r="AE2245" s="77">
        <v>57</v>
      </c>
      <c r="AF2245" s="78" t="s">
        <v>2522</v>
      </c>
      <c r="AG2245" s="72"/>
      <c r="AH2245" s="77">
        <v>4300068</v>
      </c>
      <c r="AI2245" s="76" t="s">
        <v>52</v>
      </c>
      <c r="AJ2245" s="76" t="s">
        <v>263</v>
      </c>
      <c r="AK2245" t="str">
        <f>_xlfn.CONCAT(PlayerList[[#This Row],[First Name]]," ",PlayerList[[#This Row],[Surname]])</f>
        <v>Roger I Nokes</v>
      </c>
      <c r="AM2245" s="71">
        <f>PlayerList[[#This Row],[Code]]*1</f>
        <v>10178</v>
      </c>
      <c r="AN2245" s="71" t="str">
        <f>VLOOKUP(PlayerList[[#This Row],[NZCF ID]],$AP$2:$AQ$3850,2,FALSE)</f>
        <v>M</v>
      </c>
      <c r="AP2245" s="71">
        <v>10255</v>
      </c>
      <c r="AQ2245" s="71" t="s">
        <v>29</v>
      </c>
    </row>
    <row r="2246" spans="13:43" x14ac:dyDescent="0.3">
      <c r="M2246" s="75">
        <v>15461</v>
      </c>
      <c r="N2246" s="72" t="s">
        <v>1645</v>
      </c>
      <c r="O2246" s="72" t="s">
        <v>1393</v>
      </c>
      <c r="P2246" s="73" t="s">
        <v>442</v>
      </c>
      <c r="Q2246" s="74">
        <v>1959</v>
      </c>
      <c r="R2246" s="73" t="s">
        <v>119</v>
      </c>
      <c r="S2246" s="72"/>
      <c r="T2246" s="77">
        <v>1836</v>
      </c>
      <c r="U2246" s="76" t="s">
        <v>35</v>
      </c>
      <c r="V2246" s="77" t="s">
        <v>36</v>
      </c>
      <c r="W2246" s="77" t="s">
        <v>36</v>
      </c>
      <c r="X2246" s="77">
        <v>20</v>
      </c>
      <c r="Y2246" s="78" t="s">
        <v>235</v>
      </c>
      <c r="Z2246" s="72"/>
      <c r="AA2246" s="77">
        <v>1569</v>
      </c>
      <c r="AB2246" s="76" t="s">
        <v>35</v>
      </c>
      <c r="AC2246" s="77" t="s">
        <v>36</v>
      </c>
      <c r="AD2246" s="77" t="s">
        <v>36</v>
      </c>
      <c r="AE2246" s="77">
        <v>76</v>
      </c>
      <c r="AF2246" s="78" t="s">
        <v>39</v>
      </c>
      <c r="AG2246" s="72"/>
      <c r="AH2246" s="77">
        <v>4304012</v>
      </c>
      <c r="AI2246" s="76" t="s">
        <v>52</v>
      </c>
      <c r="AJ2246" s="76" t="s">
        <v>36</v>
      </c>
      <c r="AK2246" t="str">
        <f>_xlfn.CONCAT(PlayerList[[#This Row],[First Name]]," ",PlayerList[[#This Row],[Surname]])</f>
        <v>Graham Nolan</v>
      </c>
      <c r="AM2246" s="71">
        <f>PlayerList[[#This Row],[Code]]*1</f>
        <v>15461</v>
      </c>
      <c r="AN2246" s="71" t="str">
        <f>VLOOKUP(PlayerList[[#This Row],[NZCF ID]],$AP$2:$AQ$3850,2,FALSE)</f>
        <v>M</v>
      </c>
      <c r="AP2246" s="71">
        <v>10178</v>
      </c>
      <c r="AQ2246" s="71" t="s">
        <v>29</v>
      </c>
    </row>
    <row r="2247" spans="13:43" x14ac:dyDescent="0.3">
      <c r="M2247" s="75">
        <v>18216</v>
      </c>
      <c r="N2247" s="72" t="s">
        <v>2668</v>
      </c>
      <c r="O2247" s="72" t="s">
        <v>1679</v>
      </c>
      <c r="P2247" s="73" t="s">
        <v>115</v>
      </c>
      <c r="Q2247" s="74">
        <v>2008</v>
      </c>
      <c r="R2247" s="73" t="s">
        <v>135</v>
      </c>
      <c r="S2247" s="72"/>
      <c r="T2247" s="77" t="s">
        <v>34</v>
      </c>
      <c r="U2247" s="76" t="s">
        <v>35</v>
      </c>
      <c r="V2247" s="77" t="s">
        <v>36</v>
      </c>
      <c r="W2247" s="77" t="s">
        <v>36</v>
      </c>
      <c r="X2247" s="77" t="s">
        <v>37</v>
      </c>
      <c r="Y2247" s="78" t="s">
        <v>38</v>
      </c>
      <c r="Z2247" s="72"/>
      <c r="AA2247" s="77">
        <v>1263</v>
      </c>
      <c r="AB2247" s="76" t="s">
        <v>50</v>
      </c>
      <c r="AC2247" s="77" t="s">
        <v>36</v>
      </c>
      <c r="AD2247" s="77" t="s">
        <v>36</v>
      </c>
      <c r="AE2247" s="77">
        <v>8</v>
      </c>
      <c r="AF2247" s="78" t="s">
        <v>219</v>
      </c>
      <c r="AG2247" s="72"/>
      <c r="AH2247" s="77" t="s">
        <v>69</v>
      </c>
      <c r="AI2247" s="76" t="s">
        <v>52</v>
      </c>
      <c r="AJ2247" s="76" t="s">
        <v>36</v>
      </c>
      <c r="AK2247" t="str">
        <f>_xlfn.CONCAT(PlayerList[[#This Row],[First Name]]," ",PlayerList[[#This Row],[Surname]])</f>
        <v>Angus Noone</v>
      </c>
      <c r="AM2247" s="71">
        <f>PlayerList[[#This Row],[Code]]*1</f>
        <v>18216</v>
      </c>
      <c r="AN2247" s="71" t="str">
        <f>VLOOKUP(PlayerList[[#This Row],[NZCF ID]],$AP$2:$AQ$3850,2,FALSE)</f>
        <v>M</v>
      </c>
      <c r="AP2247" s="71">
        <v>15461</v>
      </c>
      <c r="AQ2247" s="71" t="s">
        <v>29</v>
      </c>
    </row>
    <row r="2248" spans="13:43" x14ac:dyDescent="0.3">
      <c r="M2248" s="75">
        <v>18781</v>
      </c>
      <c r="N2248" s="72" t="s">
        <v>2669</v>
      </c>
      <c r="O2248" s="72" t="s">
        <v>421</v>
      </c>
      <c r="P2248" s="73" t="s">
        <v>33</v>
      </c>
      <c r="Q2248" s="74">
        <v>2010</v>
      </c>
      <c r="R2248" s="73" t="s">
        <v>135</v>
      </c>
      <c r="S2248" s="72"/>
      <c r="T2248" s="77" t="s">
        <v>34</v>
      </c>
      <c r="U2248" s="76" t="s">
        <v>35</v>
      </c>
      <c r="V2248" s="77" t="s">
        <v>36</v>
      </c>
      <c r="W2248" s="77" t="s">
        <v>36</v>
      </c>
      <c r="X2248" s="77" t="s">
        <v>37</v>
      </c>
      <c r="Y2248" s="78" t="s">
        <v>38</v>
      </c>
      <c r="Z2248" s="72"/>
      <c r="AA2248" s="77">
        <v>1117</v>
      </c>
      <c r="AB2248" s="76" t="s">
        <v>35</v>
      </c>
      <c r="AC2248" s="77" t="s">
        <v>36</v>
      </c>
      <c r="AD2248" s="77" t="s">
        <v>36</v>
      </c>
      <c r="AE2248" s="77">
        <v>32</v>
      </c>
      <c r="AF2248" s="78" t="s">
        <v>60</v>
      </c>
      <c r="AG2248" s="72"/>
      <c r="AH2248" s="77">
        <v>4331443</v>
      </c>
      <c r="AI2248" s="76" t="s">
        <v>52</v>
      </c>
      <c r="AJ2248" s="76" t="s">
        <v>36</v>
      </c>
      <c r="AK2248" t="str">
        <f>_xlfn.CONCAT(PlayerList[[#This Row],[First Name]]," ",PlayerList[[#This Row],[Surname]])</f>
        <v>Daniel Noronha</v>
      </c>
      <c r="AM2248" s="71">
        <f>PlayerList[[#This Row],[Code]]*1</f>
        <v>18781</v>
      </c>
      <c r="AN2248" s="71" t="str">
        <f>VLOOKUP(PlayerList[[#This Row],[NZCF ID]],$AP$2:$AQ$3850,2,FALSE)</f>
        <v>M</v>
      </c>
      <c r="AP2248" s="71">
        <v>18216</v>
      </c>
      <c r="AQ2248" s="71" t="s">
        <v>29</v>
      </c>
    </row>
    <row r="2249" spans="13:43" x14ac:dyDescent="0.3">
      <c r="M2249" s="75">
        <v>18904</v>
      </c>
      <c r="N2249" s="72" t="s">
        <v>2670</v>
      </c>
      <c r="O2249" s="72" t="s">
        <v>259</v>
      </c>
      <c r="P2249" s="73" t="s">
        <v>33</v>
      </c>
      <c r="Q2249" s="74">
        <v>2009</v>
      </c>
      <c r="R2249" s="73" t="s">
        <v>135</v>
      </c>
      <c r="S2249" s="72"/>
      <c r="T2249" s="77" t="s">
        <v>34</v>
      </c>
      <c r="U2249" s="76" t="s">
        <v>35</v>
      </c>
      <c r="V2249" s="77" t="s">
        <v>36</v>
      </c>
      <c r="W2249" s="77" t="s">
        <v>36</v>
      </c>
      <c r="X2249" s="77" t="s">
        <v>37</v>
      </c>
      <c r="Y2249" s="78" t="s">
        <v>38</v>
      </c>
      <c r="Z2249" s="72"/>
      <c r="AA2249" s="77">
        <v>509</v>
      </c>
      <c r="AB2249" s="76" t="s">
        <v>50</v>
      </c>
      <c r="AC2249" s="77" t="s">
        <v>36</v>
      </c>
      <c r="AD2249" s="77" t="s">
        <v>36</v>
      </c>
      <c r="AE2249" s="77">
        <v>7</v>
      </c>
      <c r="AF2249" s="78" t="s">
        <v>173</v>
      </c>
      <c r="AG2249" s="72"/>
      <c r="AH2249" s="77" t="s">
        <v>69</v>
      </c>
      <c r="AI2249" s="76" t="s">
        <v>52</v>
      </c>
      <c r="AJ2249" s="76" t="s">
        <v>36</v>
      </c>
      <c r="AK2249" t="str">
        <f>_xlfn.CONCAT(PlayerList[[#This Row],[First Name]]," ",PlayerList[[#This Row],[Surname]])</f>
        <v>Sam Norrie</v>
      </c>
      <c r="AM2249" s="71">
        <f>PlayerList[[#This Row],[Code]]*1</f>
        <v>18904</v>
      </c>
      <c r="AN2249" s="71" t="str">
        <f>VLOOKUP(PlayerList[[#This Row],[NZCF ID]],$AP$2:$AQ$3850,2,FALSE)</f>
        <v>M</v>
      </c>
      <c r="AP2249" s="71">
        <v>18781</v>
      </c>
      <c r="AQ2249" s="71" t="s">
        <v>29</v>
      </c>
    </row>
    <row r="2250" spans="13:43" x14ac:dyDescent="0.3">
      <c r="M2250" s="75">
        <v>11778</v>
      </c>
      <c r="N2250" s="72" t="s">
        <v>2671</v>
      </c>
      <c r="O2250" s="72" t="s">
        <v>794</v>
      </c>
      <c r="P2250" s="73" t="s">
        <v>161</v>
      </c>
      <c r="Q2250" s="74">
        <v>1960</v>
      </c>
      <c r="R2250" s="73" t="s">
        <v>119</v>
      </c>
      <c r="S2250" s="72"/>
      <c r="T2250" s="77">
        <v>1443</v>
      </c>
      <c r="U2250" s="76" t="s">
        <v>35</v>
      </c>
      <c r="V2250" s="77">
        <v>1</v>
      </c>
      <c r="W2250" s="77">
        <v>4</v>
      </c>
      <c r="X2250" s="77">
        <v>129</v>
      </c>
      <c r="Y2250" s="78" t="s">
        <v>4167</v>
      </c>
      <c r="Z2250" s="72"/>
      <c r="AA2250" s="77">
        <v>1514</v>
      </c>
      <c r="AB2250" s="76" t="s">
        <v>35</v>
      </c>
      <c r="AC2250" s="77" t="s">
        <v>36</v>
      </c>
      <c r="AD2250" s="77" t="s">
        <v>36</v>
      </c>
      <c r="AE2250" s="77">
        <v>10</v>
      </c>
      <c r="AF2250" s="78" t="s">
        <v>61</v>
      </c>
      <c r="AG2250" s="72"/>
      <c r="AH2250" s="77">
        <v>4328159</v>
      </c>
      <c r="AI2250" s="76" t="s">
        <v>52</v>
      </c>
      <c r="AJ2250" s="76" t="s">
        <v>36</v>
      </c>
      <c r="AK2250" t="str">
        <f>_xlfn.CONCAT(PlayerList[[#This Row],[First Name]]," ",PlayerList[[#This Row],[Surname]])</f>
        <v>Tony Norriss</v>
      </c>
      <c r="AM2250" s="71">
        <f>PlayerList[[#This Row],[Code]]*1</f>
        <v>11778</v>
      </c>
      <c r="AN2250" s="71" t="str">
        <f>VLOOKUP(PlayerList[[#This Row],[NZCF ID]],$AP$2:$AQ$3850,2,FALSE)</f>
        <v>M</v>
      </c>
      <c r="AP2250" s="71">
        <v>18904</v>
      </c>
      <c r="AQ2250" s="71" t="s">
        <v>29</v>
      </c>
    </row>
    <row r="2251" spans="13:43" x14ac:dyDescent="0.3">
      <c r="M2251" s="75">
        <v>17492</v>
      </c>
      <c r="N2251" s="72" t="s">
        <v>2672</v>
      </c>
      <c r="O2251" s="72" t="s">
        <v>553</v>
      </c>
      <c r="P2251" s="73" t="s">
        <v>252</v>
      </c>
      <c r="Q2251" s="74">
        <v>2008</v>
      </c>
      <c r="R2251" s="73" t="s">
        <v>135</v>
      </c>
      <c r="S2251" s="72"/>
      <c r="T2251" s="77" t="s">
        <v>34</v>
      </c>
      <c r="U2251" s="76" t="s">
        <v>35</v>
      </c>
      <c r="V2251" s="77" t="s">
        <v>36</v>
      </c>
      <c r="W2251" s="77" t="s">
        <v>36</v>
      </c>
      <c r="X2251" s="77" t="s">
        <v>37</v>
      </c>
      <c r="Y2251" s="78" t="s">
        <v>38</v>
      </c>
      <c r="Z2251" s="72"/>
      <c r="AA2251" s="77">
        <v>400</v>
      </c>
      <c r="AB2251" s="76" t="s">
        <v>50</v>
      </c>
      <c r="AC2251" s="77" t="s">
        <v>36</v>
      </c>
      <c r="AD2251" s="77" t="s">
        <v>36</v>
      </c>
      <c r="AE2251" s="77">
        <v>6</v>
      </c>
      <c r="AF2251" s="78" t="s">
        <v>209</v>
      </c>
      <c r="AG2251" s="72"/>
      <c r="AH2251" s="77">
        <v>4314166</v>
      </c>
      <c r="AI2251" s="76" t="s">
        <v>52</v>
      </c>
      <c r="AJ2251" s="76" t="s">
        <v>36</v>
      </c>
      <c r="AK2251" t="str">
        <f>_xlfn.CONCAT(PlayerList[[#This Row],[First Name]]," ",PlayerList[[#This Row],[Surname]])</f>
        <v>Brennan North</v>
      </c>
      <c r="AM2251" s="71">
        <f>PlayerList[[#This Row],[Code]]*1</f>
        <v>17492</v>
      </c>
      <c r="AN2251" s="71" t="str">
        <f>VLOOKUP(PlayerList[[#This Row],[NZCF ID]],$AP$2:$AQ$3850,2,FALSE)</f>
        <v>M</v>
      </c>
      <c r="AP2251" s="71">
        <v>11778</v>
      </c>
      <c r="AQ2251" s="71" t="s">
        <v>29</v>
      </c>
    </row>
    <row r="2252" spans="13:43" x14ac:dyDescent="0.3">
      <c r="M2252" s="75">
        <v>19413</v>
      </c>
      <c r="N2252" s="72" t="s">
        <v>2673</v>
      </c>
      <c r="O2252" s="72" t="s">
        <v>365</v>
      </c>
      <c r="P2252" s="73" t="s">
        <v>178</v>
      </c>
      <c r="Q2252" s="74">
        <v>2014</v>
      </c>
      <c r="R2252" s="73" t="s">
        <v>135</v>
      </c>
      <c r="S2252" s="72"/>
      <c r="T2252" s="77" t="s">
        <v>34</v>
      </c>
      <c r="U2252" s="76" t="s">
        <v>35</v>
      </c>
      <c r="V2252" s="77" t="s">
        <v>36</v>
      </c>
      <c r="W2252" s="77" t="s">
        <v>36</v>
      </c>
      <c r="X2252" s="77" t="s">
        <v>37</v>
      </c>
      <c r="Y2252" s="78" t="s">
        <v>38</v>
      </c>
      <c r="Z2252" s="72"/>
      <c r="AA2252" s="77">
        <v>926</v>
      </c>
      <c r="AB2252" s="76" t="s">
        <v>35</v>
      </c>
      <c r="AC2252" s="77" t="s">
        <v>36</v>
      </c>
      <c r="AD2252" s="77" t="s">
        <v>36</v>
      </c>
      <c r="AE2252" s="77">
        <v>21</v>
      </c>
      <c r="AF2252" s="78" t="s">
        <v>84</v>
      </c>
      <c r="AG2252" s="72"/>
      <c r="AH2252" s="77" t="s">
        <v>69</v>
      </c>
      <c r="AI2252" s="76" t="s">
        <v>52</v>
      </c>
      <c r="AJ2252" s="76" t="s">
        <v>36</v>
      </c>
      <c r="AK2252" t="str">
        <f>_xlfn.CONCAT(PlayerList[[#This Row],[First Name]]," ",PlayerList[[#This Row],[Surname]])</f>
        <v>Jack Norton</v>
      </c>
      <c r="AM2252" s="71">
        <f>PlayerList[[#This Row],[Code]]*1</f>
        <v>19413</v>
      </c>
      <c r="AN2252" s="71" t="str">
        <f>VLOOKUP(PlayerList[[#This Row],[NZCF ID]],$AP$2:$AQ$3850,2,FALSE)</f>
        <v>M</v>
      </c>
      <c r="AP2252" s="71">
        <v>17492</v>
      </c>
      <c r="AQ2252" s="71" t="s">
        <v>29</v>
      </c>
    </row>
    <row r="2253" spans="13:43" x14ac:dyDescent="0.3">
      <c r="M2253" s="75">
        <v>10377</v>
      </c>
      <c r="N2253" s="72" t="s">
        <v>2674</v>
      </c>
      <c r="O2253" s="72" t="s">
        <v>2675</v>
      </c>
      <c r="P2253" s="73" t="s">
        <v>127</v>
      </c>
      <c r="Q2253" s="74">
        <v>1959</v>
      </c>
      <c r="R2253" s="73" t="s">
        <v>119</v>
      </c>
      <c r="S2253" s="72"/>
      <c r="T2253" s="77">
        <v>1798</v>
      </c>
      <c r="U2253" s="76" t="s">
        <v>35</v>
      </c>
      <c r="V2253" s="77" t="s">
        <v>36</v>
      </c>
      <c r="W2253" s="77" t="s">
        <v>36</v>
      </c>
      <c r="X2253" s="77">
        <v>123</v>
      </c>
      <c r="Y2253" s="78" t="s">
        <v>2433</v>
      </c>
      <c r="Z2253" s="72"/>
      <c r="AA2253" s="77">
        <v>1911</v>
      </c>
      <c r="AB2253" s="76" t="s">
        <v>35</v>
      </c>
      <c r="AC2253" s="77" t="s">
        <v>36</v>
      </c>
      <c r="AD2253" s="77" t="s">
        <v>36</v>
      </c>
      <c r="AE2253" s="77">
        <v>73</v>
      </c>
      <c r="AF2253" s="78" t="s">
        <v>281</v>
      </c>
      <c r="AG2253" s="72"/>
      <c r="AH2253" s="77">
        <v>4305647</v>
      </c>
      <c r="AI2253" s="76" t="s">
        <v>52</v>
      </c>
      <c r="AJ2253" s="76" t="s">
        <v>364</v>
      </c>
      <c r="AK2253" t="str">
        <f>_xlfn.CONCAT(PlayerList[[#This Row],[First Name]]," ",PlayerList[[#This Row],[Surname]])</f>
        <v>David G Notley</v>
      </c>
      <c r="AM2253" s="71">
        <f>PlayerList[[#This Row],[Code]]*1</f>
        <v>10377</v>
      </c>
      <c r="AN2253" s="71" t="str">
        <f>VLOOKUP(PlayerList[[#This Row],[NZCF ID]],$AP$2:$AQ$3850,2,FALSE)</f>
        <v>M</v>
      </c>
      <c r="AP2253" s="71">
        <v>19413</v>
      </c>
      <c r="AQ2253" s="71" t="s">
        <v>29</v>
      </c>
    </row>
    <row r="2254" spans="13:43" x14ac:dyDescent="0.3">
      <c r="M2254" s="75">
        <v>18873</v>
      </c>
      <c r="N2254" s="72" t="s">
        <v>2676</v>
      </c>
      <c r="O2254" s="72" t="s">
        <v>2677</v>
      </c>
      <c r="P2254" s="73" t="s">
        <v>33</v>
      </c>
      <c r="Q2254" s="74">
        <v>2006</v>
      </c>
      <c r="R2254" s="73" t="s">
        <v>135</v>
      </c>
      <c r="S2254" s="72"/>
      <c r="T2254" s="77" t="s">
        <v>34</v>
      </c>
      <c r="U2254" s="76" t="s">
        <v>35</v>
      </c>
      <c r="V2254" s="77" t="s">
        <v>36</v>
      </c>
      <c r="W2254" s="77" t="s">
        <v>36</v>
      </c>
      <c r="X2254" s="77" t="s">
        <v>37</v>
      </c>
      <c r="Y2254" s="78" t="s">
        <v>38</v>
      </c>
      <c r="Z2254" s="72"/>
      <c r="AA2254" s="77">
        <v>794</v>
      </c>
      <c r="AB2254" s="76" t="s">
        <v>50</v>
      </c>
      <c r="AC2254" s="77" t="s">
        <v>36</v>
      </c>
      <c r="AD2254" s="77" t="s">
        <v>36</v>
      </c>
      <c r="AE2254" s="77">
        <v>6</v>
      </c>
      <c r="AF2254" s="78" t="s">
        <v>173</v>
      </c>
      <c r="AG2254" s="72"/>
      <c r="AH2254" s="77" t="s">
        <v>69</v>
      </c>
      <c r="AI2254" s="76" t="s">
        <v>52</v>
      </c>
      <c r="AJ2254" s="76" t="s">
        <v>36</v>
      </c>
      <c r="AK2254" t="str">
        <f>_xlfn.CONCAT(PlayerList[[#This Row],[First Name]]," ",PlayerList[[#This Row],[Surname]])</f>
        <v>Kaydence Noye</v>
      </c>
      <c r="AM2254" s="71">
        <f>PlayerList[[#This Row],[Code]]*1</f>
        <v>18873</v>
      </c>
      <c r="AN2254" s="71" t="str">
        <f>VLOOKUP(PlayerList[[#This Row],[NZCF ID]],$AP$2:$AQ$3850,2,FALSE)</f>
        <v>M</v>
      </c>
      <c r="AP2254" s="71">
        <v>10377</v>
      </c>
      <c r="AQ2254" s="71" t="s">
        <v>29</v>
      </c>
    </row>
    <row r="2255" spans="13:43" x14ac:dyDescent="0.3">
      <c r="M2255" s="75">
        <v>17016</v>
      </c>
      <c r="N2255" s="72" t="s">
        <v>2678</v>
      </c>
      <c r="O2255" s="72" t="s">
        <v>2679</v>
      </c>
      <c r="P2255" s="73" t="s">
        <v>33</v>
      </c>
      <c r="Q2255" s="74">
        <v>2007</v>
      </c>
      <c r="R2255" s="73" t="s">
        <v>135</v>
      </c>
      <c r="S2255" s="72"/>
      <c r="T2255" s="77" t="s">
        <v>34</v>
      </c>
      <c r="U2255" s="76" t="s">
        <v>35</v>
      </c>
      <c r="V2255" s="77" t="s">
        <v>36</v>
      </c>
      <c r="W2255" s="77" t="s">
        <v>36</v>
      </c>
      <c r="X2255" s="77" t="s">
        <v>37</v>
      </c>
      <c r="Y2255" s="78" t="s">
        <v>38</v>
      </c>
      <c r="Z2255" s="72"/>
      <c r="AA2255" s="77">
        <v>777</v>
      </c>
      <c r="AB2255" s="76" t="s">
        <v>35</v>
      </c>
      <c r="AC2255" s="77" t="s">
        <v>36</v>
      </c>
      <c r="AD2255" s="77" t="s">
        <v>36</v>
      </c>
      <c r="AE2255" s="77">
        <v>62</v>
      </c>
      <c r="AF2255" s="78" t="s">
        <v>90</v>
      </c>
      <c r="AG2255" s="72"/>
      <c r="AH2255" s="77">
        <v>4316762</v>
      </c>
      <c r="AI2255" s="76" t="s">
        <v>52</v>
      </c>
      <c r="AJ2255" s="76" t="s">
        <v>36</v>
      </c>
      <c r="AK2255" t="str">
        <f>_xlfn.CONCAT(PlayerList[[#This Row],[First Name]]," ",PlayerList[[#This Row],[Surname]])</f>
        <v>Kohtaro Nozaki</v>
      </c>
      <c r="AM2255" s="71">
        <f>PlayerList[[#This Row],[Code]]*1</f>
        <v>17016</v>
      </c>
      <c r="AN2255" s="71" t="str">
        <f>VLOOKUP(PlayerList[[#This Row],[NZCF ID]],$AP$2:$AQ$3850,2,FALSE)</f>
        <v>M</v>
      </c>
      <c r="AP2255" s="71">
        <v>18873</v>
      </c>
      <c r="AQ2255" s="71" t="s">
        <v>29</v>
      </c>
    </row>
    <row r="2256" spans="13:43" x14ac:dyDescent="0.3">
      <c r="M2256" s="75">
        <v>17017</v>
      </c>
      <c r="N2256" s="72" t="s">
        <v>2678</v>
      </c>
      <c r="O2256" s="72" t="s">
        <v>2680</v>
      </c>
      <c r="P2256" s="73" t="s">
        <v>33</v>
      </c>
      <c r="Q2256" s="74">
        <v>2010</v>
      </c>
      <c r="R2256" s="73" t="s">
        <v>135</v>
      </c>
      <c r="S2256" s="72"/>
      <c r="T2256" s="77" t="s">
        <v>34</v>
      </c>
      <c r="U2256" s="76" t="s">
        <v>35</v>
      </c>
      <c r="V2256" s="77" t="s">
        <v>36</v>
      </c>
      <c r="W2256" s="77" t="s">
        <v>36</v>
      </c>
      <c r="X2256" s="77" t="s">
        <v>37</v>
      </c>
      <c r="Y2256" s="78" t="s">
        <v>38</v>
      </c>
      <c r="Z2256" s="72"/>
      <c r="AA2256" s="77">
        <v>820</v>
      </c>
      <c r="AB2256" s="76" t="s">
        <v>35</v>
      </c>
      <c r="AC2256" s="77" t="s">
        <v>36</v>
      </c>
      <c r="AD2256" s="77" t="s">
        <v>36</v>
      </c>
      <c r="AE2256" s="77">
        <v>63</v>
      </c>
      <c r="AF2256" s="78" t="s">
        <v>51</v>
      </c>
      <c r="AG2256" s="72"/>
      <c r="AH2256" s="77">
        <v>4314921</v>
      </c>
      <c r="AI2256" s="76" t="s">
        <v>52</v>
      </c>
      <c r="AJ2256" s="76" t="s">
        <v>36</v>
      </c>
      <c r="AK2256" t="str">
        <f>_xlfn.CONCAT(PlayerList[[#This Row],[First Name]]," ",PlayerList[[#This Row],[Surname]])</f>
        <v>Shuntaro Nozaki</v>
      </c>
      <c r="AM2256" s="71">
        <f>PlayerList[[#This Row],[Code]]*1</f>
        <v>17017</v>
      </c>
      <c r="AN2256" s="71" t="str">
        <f>VLOOKUP(PlayerList[[#This Row],[NZCF ID]],$AP$2:$AQ$3850,2,FALSE)</f>
        <v>M</v>
      </c>
      <c r="AP2256" s="71">
        <v>17016</v>
      </c>
      <c r="AQ2256" s="71" t="s">
        <v>29</v>
      </c>
    </row>
    <row r="2257" spans="13:43" x14ac:dyDescent="0.3">
      <c r="M2257" s="75">
        <v>19080</v>
      </c>
      <c r="N2257" s="72" t="s">
        <v>2681</v>
      </c>
      <c r="O2257" s="72" t="s">
        <v>2682</v>
      </c>
      <c r="P2257" s="73" t="s">
        <v>33</v>
      </c>
      <c r="Q2257" s="74">
        <v>2014</v>
      </c>
      <c r="R2257" s="73" t="s">
        <v>135</v>
      </c>
      <c r="S2257" s="72"/>
      <c r="T2257" s="77" t="s">
        <v>34</v>
      </c>
      <c r="U2257" s="76" t="s">
        <v>35</v>
      </c>
      <c r="V2257" s="77" t="s">
        <v>36</v>
      </c>
      <c r="W2257" s="77" t="s">
        <v>36</v>
      </c>
      <c r="X2257" s="77" t="s">
        <v>37</v>
      </c>
      <c r="Y2257" s="78" t="s">
        <v>38</v>
      </c>
      <c r="Z2257" s="72"/>
      <c r="AA2257" s="77">
        <v>400</v>
      </c>
      <c r="AB2257" s="76" t="s">
        <v>50</v>
      </c>
      <c r="AC2257" s="77" t="s">
        <v>36</v>
      </c>
      <c r="AD2257" s="77" t="s">
        <v>36</v>
      </c>
      <c r="AE2257" s="77">
        <v>7</v>
      </c>
      <c r="AF2257" s="78" t="s">
        <v>154</v>
      </c>
      <c r="AG2257" s="72"/>
      <c r="AH2257" s="77" t="s">
        <v>69</v>
      </c>
      <c r="AI2257" s="76" t="s">
        <v>52</v>
      </c>
      <c r="AJ2257" s="76" t="s">
        <v>36</v>
      </c>
      <c r="AK2257" t="str">
        <f>_xlfn.CONCAT(PlayerList[[#This Row],[First Name]]," ",PlayerList[[#This Row],[Surname]])</f>
        <v>Divyesh Nunna Anandan</v>
      </c>
      <c r="AM2257" s="71">
        <f>PlayerList[[#This Row],[Code]]*1</f>
        <v>19080</v>
      </c>
      <c r="AN2257" s="71" t="str">
        <f>VLOOKUP(PlayerList[[#This Row],[NZCF ID]],$AP$2:$AQ$3850,2,FALSE)</f>
        <v>M</v>
      </c>
      <c r="AP2257" s="71">
        <v>17017</v>
      </c>
      <c r="AQ2257" s="71" t="s">
        <v>29</v>
      </c>
    </row>
    <row r="2258" spans="13:43" x14ac:dyDescent="0.3">
      <c r="M2258" s="75">
        <v>11451</v>
      </c>
      <c r="N2258" s="72" t="s">
        <v>2683</v>
      </c>
      <c r="O2258" s="72" t="s">
        <v>141</v>
      </c>
      <c r="P2258" s="73" t="s">
        <v>83</v>
      </c>
      <c r="Q2258" s="74">
        <v>1976</v>
      </c>
      <c r="R2258" s="73" t="s">
        <v>35</v>
      </c>
      <c r="S2258" s="72"/>
      <c r="T2258" s="77">
        <v>1939</v>
      </c>
      <c r="U2258" s="76" t="s">
        <v>35</v>
      </c>
      <c r="V2258" s="77" t="s">
        <v>36</v>
      </c>
      <c r="W2258" s="77" t="s">
        <v>36</v>
      </c>
      <c r="X2258" s="77">
        <v>1000</v>
      </c>
      <c r="Y2258" s="78" t="s">
        <v>105</v>
      </c>
      <c r="Z2258" s="72"/>
      <c r="AA2258" s="77">
        <v>1849</v>
      </c>
      <c r="AB2258" s="76" t="s">
        <v>35</v>
      </c>
      <c r="AC2258" s="77" t="s">
        <v>36</v>
      </c>
      <c r="AD2258" s="77" t="s">
        <v>36</v>
      </c>
      <c r="AE2258" s="77">
        <v>674</v>
      </c>
      <c r="AF2258" s="78" t="s">
        <v>75</v>
      </c>
      <c r="AG2258" s="72"/>
      <c r="AH2258" s="77">
        <v>4301064</v>
      </c>
      <c r="AI2258" s="76" t="s">
        <v>52</v>
      </c>
      <c r="AJ2258" s="76" t="s">
        <v>36</v>
      </c>
      <c r="AK2258" t="str">
        <f>_xlfn.CONCAT(PlayerList[[#This Row],[First Name]]," ",PlayerList[[#This Row],[Surname]])</f>
        <v>Michael Nyberg</v>
      </c>
      <c r="AM2258" s="71">
        <f>PlayerList[[#This Row],[Code]]*1</f>
        <v>11451</v>
      </c>
      <c r="AN2258" s="71" t="str">
        <f>VLOOKUP(PlayerList[[#This Row],[NZCF ID]],$AP$2:$AQ$3850,2,FALSE)</f>
        <v>M</v>
      </c>
      <c r="AP2258" s="71">
        <v>19080</v>
      </c>
      <c r="AQ2258" s="71" t="s">
        <v>29</v>
      </c>
    </row>
    <row r="2259" spans="13:43" x14ac:dyDescent="0.3">
      <c r="M2259" s="75">
        <v>15878</v>
      </c>
      <c r="N2259" s="72" t="s">
        <v>4415</v>
      </c>
      <c r="O2259" s="72" t="s">
        <v>159</v>
      </c>
      <c r="P2259" s="73" t="s">
        <v>1044</v>
      </c>
      <c r="Q2259" s="74">
        <v>2004</v>
      </c>
      <c r="R2259" s="73" t="s">
        <v>35</v>
      </c>
      <c r="S2259" s="72"/>
      <c r="T2259" s="77">
        <v>1300</v>
      </c>
      <c r="U2259" s="76" t="s">
        <v>35</v>
      </c>
      <c r="V2259" s="77" t="s">
        <v>36</v>
      </c>
      <c r="W2259" s="77" t="s">
        <v>36</v>
      </c>
      <c r="X2259" s="77">
        <v>73</v>
      </c>
      <c r="Y2259" s="78" t="s">
        <v>2433</v>
      </c>
      <c r="Z2259" s="72"/>
      <c r="AA2259" s="77">
        <v>1204</v>
      </c>
      <c r="AB2259" s="76" t="s">
        <v>35</v>
      </c>
      <c r="AC2259" s="77" t="s">
        <v>36</v>
      </c>
      <c r="AD2259" s="77" t="s">
        <v>36</v>
      </c>
      <c r="AE2259" s="77">
        <v>87</v>
      </c>
      <c r="AF2259" s="78" t="s">
        <v>583</v>
      </c>
      <c r="AG2259" s="72"/>
      <c r="AH2259" s="77">
        <v>4305019</v>
      </c>
      <c r="AI2259" s="76" t="s">
        <v>52</v>
      </c>
      <c r="AJ2259" s="76" t="s">
        <v>36</v>
      </c>
      <c r="AK2259" t="str">
        <f>_xlfn.CONCAT(PlayerList[[#This Row],[First Name]]," ",PlayerList[[#This Row],[Surname]])</f>
        <v>Benjamin Nylund</v>
      </c>
      <c r="AM2259" s="71">
        <f>PlayerList[[#This Row],[Code]]*1</f>
        <v>15878</v>
      </c>
      <c r="AN2259" s="71" t="str">
        <f>VLOOKUP(PlayerList[[#This Row],[NZCF ID]],$AP$2:$AQ$3850,2,FALSE)</f>
        <v>M</v>
      </c>
      <c r="AP2259" s="71">
        <v>11451</v>
      </c>
      <c r="AQ2259" s="71" t="s">
        <v>29</v>
      </c>
    </row>
    <row r="2260" spans="13:43" x14ac:dyDescent="0.3">
      <c r="M2260" s="75">
        <v>15877</v>
      </c>
      <c r="N2260" s="72" t="s">
        <v>4415</v>
      </c>
      <c r="O2260" s="72" t="s">
        <v>758</v>
      </c>
      <c r="P2260" s="73" t="s">
        <v>1044</v>
      </c>
      <c r="Q2260" s="74">
        <v>2004</v>
      </c>
      <c r="R2260" s="73" t="s">
        <v>35</v>
      </c>
      <c r="S2260" s="72"/>
      <c r="T2260" s="77">
        <v>1093</v>
      </c>
      <c r="U2260" s="76" t="s">
        <v>35</v>
      </c>
      <c r="V2260" s="77" t="s">
        <v>36</v>
      </c>
      <c r="W2260" s="77" t="s">
        <v>36</v>
      </c>
      <c r="X2260" s="77">
        <v>60</v>
      </c>
      <c r="Y2260" s="78" t="s">
        <v>2433</v>
      </c>
      <c r="Z2260" s="72"/>
      <c r="AA2260" s="77">
        <v>1005</v>
      </c>
      <c r="AB2260" s="76" t="s">
        <v>35</v>
      </c>
      <c r="AC2260" s="77" t="s">
        <v>36</v>
      </c>
      <c r="AD2260" s="77" t="s">
        <v>36</v>
      </c>
      <c r="AE2260" s="77">
        <v>78</v>
      </c>
      <c r="AF2260" s="78" t="s">
        <v>583</v>
      </c>
      <c r="AG2260" s="72"/>
      <c r="AH2260" s="77">
        <v>4305027</v>
      </c>
      <c r="AI2260" s="76" t="s">
        <v>52</v>
      </c>
      <c r="AJ2260" s="76" t="s">
        <v>36</v>
      </c>
      <c r="AK2260" t="str">
        <f>_xlfn.CONCAT(PlayerList[[#This Row],[First Name]]," ",PlayerList[[#This Row],[Surname]])</f>
        <v>Micah Nylund</v>
      </c>
      <c r="AM2260" s="71">
        <f>PlayerList[[#This Row],[Code]]*1</f>
        <v>15877</v>
      </c>
      <c r="AN2260" s="71" t="str">
        <f>VLOOKUP(PlayerList[[#This Row],[NZCF ID]],$AP$2:$AQ$3850,2,FALSE)</f>
        <v>M</v>
      </c>
      <c r="AP2260" s="71">
        <v>15878</v>
      </c>
      <c r="AQ2260" s="71" t="s">
        <v>29</v>
      </c>
    </row>
    <row r="2261" spans="13:43" x14ac:dyDescent="0.3">
      <c r="M2261" s="75">
        <v>15876</v>
      </c>
      <c r="N2261" s="72" t="s">
        <v>4415</v>
      </c>
      <c r="O2261" s="72" t="s">
        <v>1067</v>
      </c>
      <c r="P2261" s="73" t="s">
        <v>1044</v>
      </c>
      <c r="Q2261" s="74">
        <v>2001</v>
      </c>
      <c r="R2261" s="73" t="s">
        <v>35</v>
      </c>
      <c r="S2261" s="72"/>
      <c r="T2261" s="77">
        <v>1021</v>
      </c>
      <c r="U2261" s="76" t="s">
        <v>35</v>
      </c>
      <c r="V2261" s="77" t="s">
        <v>36</v>
      </c>
      <c r="W2261" s="77" t="s">
        <v>36</v>
      </c>
      <c r="X2261" s="77">
        <v>86</v>
      </c>
      <c r="Y2261" s="78" t="s">
        <v>2433</v>
      </c>
      <c r="Z2261" s="72"/>
      <c r="AA2261" s="77">
        <v>907</v>
      </c>
      <c r="AB2261" s="76" t="s">
        <v>35</v>
      </c>
      <c r="AC2261" s="77" t="s">
        <v>36</v>
      </c>
      <c r="AD2261" s="77" t="s">
        <v>36</v>
      </c>
      <c r="AE2261" s="77">
        <v>93</v>
      </c>
      <c r="AF2261" s="78" t="s">
        <v>583</v>
      </c>
      <c r="AG2261" s="72"/>
      <c r="AH2261" s="77">
        <v>4305035</v>
      </c>
      <c r="AI2261" s="76" t="s">
        <v>52</v>
      </c>
      <c r="AJ2261" s="76" t="s">
        <v>36</v>
      </c>
      <c r="AK2261" t="str">
        <f>_xlfn.CONCAT(PlayerList[[#This Row],[First Name]]," ",PlayerList[[#This Row],[Surname]])</f>
        <v>Timothy Nylund</v>
      </c>
      <c r="AM2261" s="71">
        <f>PlayerList[[#This Row],[Code]]*1</f>
        <v>15876</v>
      </c>
      <c r="AN2261" s="71" t="str">
        <f>VLOOKUP(PlayerList[[#This Row],[NZCF ID]],$AP$2:$AQ$3850,2,FALSE)</f>
        <v>M</v>
      </c>
      <c r="AP2261" s="71">
        <v>15877</v>
      </c>
      <c r="AQ2261" s="71" t="s">
        <v>29</v>
      </c>
    </row>
    <row r="2262" spans="13:43" x14ac:dyDescent="0.3">
      <c r="M2262" s="75">
        <v>20888</v>
      </c>
      <c r="N2262" s="72" t="s">
        <v>2684</v>
      </c>
      <c r="O2262" s="72" t="s">
        <v>1616</v>
      </c>
      <c r="P2262" s="73" t="s">
        <v>121</v>
      </c>
      <c r="Q2262" s="74">
        <v>2010</v>
      </c>
      <c r="R2262" s="73" t="s">
        <v>135</v>
      </c>
      <c r="S2262" s="72"/>
      <c r="T2262" s="77">
        <v>1660</v>
      </c>
      <c r="U2262" s="76" t="s">
        <v>35</v>
      </c>
      <c r="V2262" s="77">
        <v>1</v>
      </c>
      <c r="W2262" s="77">
        <v>6</v>
      </c>
      <c r="X2262" s="77">
        <v>25</v>
      </c>
      <c r="Y2262" s="78" t="s">
        <v>4167</v>
      </c>
      <c r="Z2262" s="72"/>
      <c r="AA2262" s="77">
        <v>1556</v>
      </c>
      <c r="AB2262" s="76" t="s">
        <v>50</v>
      </c>
      <c r="AC2262" s="77">
        <v>1</v>
      </c>
      <c r="AD2262" s="77">
        <v>6</v>
      </c>
      <c r="AE2262" s="77">
        <v>17</v>
      </c>
      <c r="AF2262" s="78" t="s">
        <v>4167</v>
      </c>
      <c r="AG2262" s="72"/>
      <c r="AH2262" s="77">
        <v>4331060</v>
      </c>
      <c r="AI2262" s="76" t="s">
        <v>52</v>
      </c>
      <c r="AJ2262" s="76" t="s">
        <v>36</v>
      </c>
      <c r="AK2262" t="str">
        <f>_xlfn.CONCAT(PlayerList[[#This Row],[First Name]]," ",PlayerList[[#This Row],[Surname]])</f>
        <v>Finn O'Brien</v>
      </c>
      <c r="AM2262" s="71">
        <f>PlayerList[[#This Row],[Code]]*1</f>
        <v>20888</v>
      </c>
      <c r="AN2262" s="71" t="str">
        <f>VLOOKUP(PlayerList[[#This Row],[NZCF ID]],$AP$2:$AQ$3850,2,FALSE)</f>
        <v>M</v>
      </c>
      <c r="AP2262" s="71">
        <v>15876</v>
      </c>
      <c r="AQ2262" s="71" t="s">
        <v>29</v>
      </c>
    </row>
    <row r="2263" spans="13:43" x14ac:dyDescent="0.3">
      <c r="M2263" s="75">
        <v>16427</v>
      </c>
      <c r="N2263" s="72" t="s">
        <v>2684</v>
      </c>
      <c r="O2263" s="72" t="s">
        <v>2685</v>
      </c>
      <c r="P2263" s="73" t="s">
        <v>33</v>
      </c>
      <c r="Q2263" s="74">
        <v>1953</v>
      </c>
      <c r="R2263" s="73" t="s">
        <v>119</v>
      </c>
      <c r="S2263" s="72"/>
      <c r="T2263" s="77">
        <v>1634</v>
      </c>
      <c r="U2263" s="76" t="s">
        <v>50</v>
      </c>
      <c r="V2263" s="77" t="s">
        <v>36</v>
      </c>
      <c r="W2263" s="77" t="s">
        <v>36</v>
      </c>
      <c r="X2263" s="77">
        <v>6</v>
      </c>
      <c r="Y2263" s="78" t="s">
        <v>60</v>
      </c>
      <c r="Z2263" s="72"/>
      <c r="AA2263" s="77">
        <v>1461</v>
      </c>
      <c r="AB2263" s="76" t="s">
        <v>50</v>
      </c>
      <c r="AC2263" s="77" t="s">
        <v>36</v>
      </c>
      <c r="AD2263" s="77" t="s">
        <v>36</v>
      </c>
      <c r="AE2263" s="77">
        <v>6</v>
      </c>
      <c r="AF2263" s="78" t="s">
        <v>61</v>
      </c>
      <c r="AG2263" s="72"/>
      <c r="AH2263" s="77">
        <v>4308204</v>
      </c>
      <c r="AI2263" s="76" t="s">
        <v>52</v>
      </c>
      <c r="AJ2263" s="76" t="s">
        <v>36</v>
      </c>
      <c r="AK2263" t="str">
        <f>_xlfn.CONCAT(PlayerList[[#This Row],[First Name]]," ",PlayerList[[#This Row],[Surname]])</f>
        <v>Jarrod O'Brien</v>
      </c>
      <c r="AM2263" s="71">
        <f>PlayerList[[#This Row],[Code]]*1</f>
        <v>16427</v>
      </c>
      <c r="AN2263" s="71" t="str">
        <f>VLOOKUP(PlayerList[[#This Row],[NZCF ID]],$AP$2:$AQ$3850,2,FALSE)</f>
        <v>M</v>
      </c>
      <c r="AP2263" s="71">
        <v>20888</v>
      </c>
      <c r="AQ2263" s="71" t="s">
        <v>29</v>
      </c>
    </row>
    <row r="2264" spans="13:43" x14ac:dyDescent="0.3">
      <c r="M2264" s="75">
        <v>18987</v>
      </c>
      <c r="N2264" s="72" t="s">
        <v>2686</v>
      </c>
      <c r="O2264" s="72" t="s">
        <v>305</v>
      </c>
      <c r="P2264" s="73" t="s">
        <v>161</v>
      </c>
      <c r="Q2264" s="74">
        <v>2010</v>
      </c>
      <c r="R2264" s="73" t="s">
        <v>135</v>
      </c>
      <c r="S2264" s="72"/>
      <c r="T2264" s="77" t="s">
        <v>34</v>
      </c>
      <c r="U2264" s="76" t="s">
        <v>35</v>
      </c>
      <c r="V2264" s="77" t="s">
        <v>36</v>
      </c>
      <c r="W2264" s="77" t="s">
        <v>36</v>
      </c>
      <c r="X2264" s="77" t="s">
        <v>37</v>
      </c>
      <c r="Y2264" s="78" t="s">
        <v>38</v>
      </c>
      <c r="Z2264" s="72"/>
      <c r="AA2264" s="77">
        <v>891</v>
      </c>
      <c r="AB2264" s="76" t="s">
        <v>50</v>
      </c>
      <c r="AC2264" s="77" t="s">
        <v>36</v>
      </c>
      <c r="AD2264" s="77" t="s">
        <v>36</v>
      </c>
      <c r="AE2264" s="77">
        <v>10</v>
      </c>
      <c r="AF2264" s="78" t="s">
        <v>154</v>
      </c>
      <c r="AG2264" s="72"/>
      <c r="AH2264" s="77" t="s">
        <v>69</v>
      </c>
      <c r="AI2264" s="76" t="s">
        <v>52</v>
      </c>
      <c r="AJ2264" s="76" t="s">
        <v>36</v>
      </c>
      <c r="AK2264" t="str">
        <f>_xlfn.CONCAT(PlayerList[[#This Row],[First Name]]," ",PlayerList[[#This Row],[Surname]])</f>
        <v>Jacob O'Callaghan</v>
      </c>
      <c r="AM2264" s="71">
        <f>PlayerList[[#This Row],[Code]]*1</f>
        <v>18987</v>
      </c>
      <c r="AN2264" s="71" t="str">
        <f>VLOOKUP(PlayerList[[#This Row],[NZCF ID]],$AP$2:$AQ$3850,2,FALSE)</f>
        <v>M</v>
      </c>
      <c r="AP2264" s="71">
        <v>16427</v>
      </c>
      <c r="AQ2264" s="71" t="s">
        <v>29</v>
      </c>
    </row>
    <row r="2265" spans="13:43" x14ac:dyDescent="0.3">
      <c r="M2265" s="75">
        <v>18988</v>
      </c>
      <c r="N2265" s="72" t="s">
        <v>2686</v>
      </c>
      <c r="O2265" s="72" t="s">
        <v>685</v>
      </c>
      <c r="P2265" s="73" t="s">
        <v>161</v>
      </c>
      <c r="Q2265" s="74">
        <v>2006</v>
      </c>
      <c r="R2265" s="73" t="s">
        <v>135</v>
      </c>
      <c r="S2265" s="72"/>
      <c r="T2265" s="77" t="s">
        <v>34</v>
      </c>
      <c r="U2265" s="76" t="s">
        <v>35</v>
      </c>
      <c r="V2265" s="77" t="s">
        <v>36</v>
      </c>
      <c r="W2265" s="77" t="s">
        <v>36</v>
      </c>
      <c r="X2265" s="77" t="s">
        <v>37</v>
      </c>
      <c r="Y2265" s="78" t="s">
        <v>38</v>
      </c>
      <c r="Z2265" s="72"/>
      <c r="AA2265" s="77">
        <v>1070</v>
      </c>
      <c r="AB2265" s="76" t="s">
        <v>50</v>
      </c>
      <c r="AC2265" s="77" t="s">
        <v>36</v>
      </c>
      <c r="AD2265" s="77" t="s">
        <v>36</v>
      </c>
      <c r="AE2265" s="77">
        <v>10</v>
      </c>
      <c r="AF2265" s="78" t="s">
        <v>154</v>
      </c>
      <c r="AG2265" s="72"/>
      <c r="AH2265" s="77" t="s">
        <v>69</v>
      </c>
      <c r="AI2265" s="76" t="s">
        <v>52</v>
      </c>
      <c r="AJ2265" s="76" t="s">
        <v>36</v>
      </c>
      <c r="AK2265" t="str">
        <f>_xlfn.CONCAT(PlayerList[[#This Row],[First Name]]," ",PlayerList[[#This Row],[Surname]])</f>
        <v>Joel O'Callaghan</v>
      </c>
      <c r="AM2265" s="71">
        <f>PlayerList[[#This Row],[Code]]*1</f>
        <v>18988</v>
      </c>
      <c r="AN2265" s="71" t="str">
        <f>VLOOKUP(PlayerList[[#This Row],[NZCF ID]],$AP$2:$AQ$3850,2,FALSE)</f>
        <v>M</v>
      </c>
      <c r="AP2265" s="71">
        <v>18987</v>
      </c>
      <c r="AQ2265" s="71" t="s">
        <v>29</v>
      </c>
    </row>
    <row r="2266" spans="13:43" x14ac:dyDescent="0.3">
      <c r="M2266" s="75">
        <v>19148</v>
      </c>
      <c r="N2266" s="72" t="s">
        <v>2686</v>
      </c>
      <c r="O2266" s="72" t="s">
        <v>2687</v>
      </c>
      <c r="P2266" s="73" t="s">
        <v>161</v>
      </c>
      <c r="Q2266" s="74">
        <v>2012</v>
      </c>
      <c r="R2266" s="73" t="s">
        <v>135</v>
      </c>
      <c r="S2266" s="72"/>
      <c r="T2266" s="77" t="s">
        <v>34</v>
      </c>
      <c r="U2266" s="76" t="s">
        <v>35</v>
      </c>
      <c r="V2266" s="77" t="s">
        <v>36</v>
      </c>
      <c r="W2266" s="77" t="s">
        <v>36</v>
      </c>
      <c r="X2266" s="77" t="s">
        <v>37</v>
      </c>
      <c r="Y2266" s="78" t="s">
        <v>38</v>
      </c>
      <c r="Z2266" s="72"/>
      <c r="AA2266" s="77">
        <v>454</v>
      </c>
      <c r="AB2266" s="76" t="s">
        <v>50</v>
      </c>
      <c r="AC2266" s="77" t="s">
        <v>36</v>
      </c>
      <c r="AD2266" s="77" t="s">
        <v>36</v>
      </c>
      <c r="AE2266" s="77">
        <v>5</v>
      </c>
      <c r="AF2266" s="78" t="s">
        <v>154</v>
      </c>
      <c r="AG2266" s="72"/>
      <c r="AH2266" s="77" t="s">
        <v>69</v>
      </c>
      <c r="AI2266" s="76" t="s">
        <v>52</v>
      </c>
      <c r="AJ2266" s="76" t="s">
        <v>36</v>
      </c>
      <c r="AK2266" t="str">
        <f>_xlfn.CONCAT(PlayerList[[#This Row],[First Name]]," ",PlayerList[[#This Row],[Surname]])</f>
        <v>Levi O'Callaghan</v>
      </c>
      <c r="AM2266" s="71">
        <f>PlayerList[[#This Row],[Code]]*1</f>
        <v>19148</v>
      </c>
      <c r="AN2266" s="71" t="str">
        <f>VLOOKUP(PlayerList[[#This Row],[NZCF ID]],$AP$2:$AQ$3850,2,FALSE)</f>
        <v>M</v>
      </c>
      <c r="AP2266" s="71">
        <v>18988</v>
      </c>
      <c r="AQ2266" s="71" t="s">
        <v>29</v>
      </c>
    </row>
    <row r="2267" spans="13:43" x14ac:dyDescent="0.3">
      <c r="M2267" s="75">
        <v>18989</v>
      </c>
      <c r="N2267" s="72" t="s">
        <v>2686</v>
      </c>
      <c r="O2267" s="72" t="s">
        <v>189</v>
      </c>
      <c r="P2267" s="73" t="s">
        <v>161</v>
      </c>
      <c r="Q2267" s="74">
        <v>2011</v>
      </c>
      <c r="R2267" s="73" t="s">
        <v>135</v>
      </c>
      <c r="S2267" s="72"/>
      <c r="T2267" s="77" t="s">
        <v>34</v>
      </c>
      <c r="U2267" s="76" t="s">
        <v>35</v>
      </c>
      <c r="V2267" s="77" t="s">
        <v>36</v>
      </c>
      <c r="W2267" s="77" t="s">
        <v>36</v>
      </c>
      <c r="X2267" s="77" t="s">
        <v>37</v>
      </c>
      <c r="Y2267" s="78" t="s">
        <v>38</v>
      </c>
      <c r="Z2267" s="72"/>
      <c r="AA2267" s="77">
        <v>437</v>
      </c>
      <c r="AB2267" s="76" t="s">
        <v>50</v>
      </c>
      <c r="AC2267" s="77" t="s">
        <v>36</v>
      </c>
      <c r="AD2267" s="77" t="s">
        <v>36</v>
      </c>
      <c r="AE2267" s="77">
        <v>5</v>
      </c>
      <c r="AF2267" s="78" t="s">
        <v>154</v>
      </c>
      <c r="AG2267" s="72"/>
      <c r="AH2267" s="77" t="s">
        <v>69</v>
      </c>
      <c r="AI2267" s="76" t="s">
        <v>52</v>
      </c>
      <c r="AJ2267" s="76" t="s">
        <v>36</v>
      </c>
      <c r="AK2267" t="str">
        <f>_xlfn.CONCAT(PlayerList[[#This Row],[First Name]]," ",PlayerList[[#This Row],[Surname]])</f>
        <v>Liam O'Callaghan</v>
      </c>
      <c r="AM2267" s="71">
        <f>PlayerList[[#This Row],[Code]]*1</f>
        <v>18989</v>
      </c>
      <c r="AN2267" s="71" t="str">
        <f>VLOOKUP(PlayerList[[#This Row],[NZCF ID]],$AP$2:$AQ$3850,2,FALSE)</f>
        <v>M</v>
      </c>
      <c r="AP2267" s="71">
        <v>19148</v>
      </c>
      <c r="AQ2267" s="71" t="s">
        <v>29</v>
      </c>
    </row>
    <row r="2268" spans="13:43" x14ac:dyDescent="0.3">
      <c r="M2268" s="75">
        <v>19922</v>
      </c>
      <c r="N2268" s="72" t="s">
        <v>2688</v>
      </c>
      <c r="O2268" s="72" t="s">
        <v>498</v>
      </c>
      <c r="P2268" s="73" t="s">
        <v>161</v>
      </c>
      <c r="Q2268" s="74">
        <v>2006</v>
      </c>
      <c r="R2268" s="73" t="s">
        <v>135</v>
      </c>
      <c r="S2268" s="72"/>
      <c r="T2268" s="77">
        <v>1265</v>
      </c>
      <c r="U2268" s="76" t="s">
        <v>35</v>
      </c>
      <c r="V2268" s="77" t="s">
        <v>36</v>
      </c>
      <c r="W2268" s="77" t="s">
        <v>36</v>
      </c>
      <c r="X2268" s="77">
        <v>23</v>
      </c>
      <c r="Y2268" s="78" t="s">
        <v>61</v>
      </c>
      <c r="Z2268" s="72"/>
      <c r="AA2268" s="77">
        <v>1413</v>
      </c>
      <c r="AB2268" s="76" t="s">
        <v>35</v>
      </c>
      <c r="AC2268" s="77" t="s">
        <v>36</v>
      </c>
      <c r="AD2268" s="77" t="s">
        <v>36</v>
      </c>
      <c r="AE2268" s="77">
        <v>33</v>
      </c>
      <c r="AF2268" s="78" t="s">
        <v>150</v>
      </c>
      <c r="AG2268" s="72"/>
      <c r="AH2268" s="77">
        <v>4326598</v>
      </c>
      <c r="AI2268" s="76" t="s">
        <v>52</v>
      </c>
      <c r="AJ2268" s="76" t="s">
        <v>36</v>
      </c>
      <c r="AK2268" t="str">
        <f>_xlfn.CONCAT(PlayerList[[#This Row],[First Name]]," ",PlayerList[[#This Row],[Surname]])</f>
        <v>Rowan O'Dempsey</v>
      </c>
      <c r="AM2268" s="71">
        <f>PlayerList[[#This Row],[Code]]*1</f>
        <v>19922</v>
      </c>
      <c r="AN2268" s="71" t="str">
        <f>VLOOKUP(PlayerList[[#This Row],[NZCF ID]],$AP$2:$AQ$3850,2,FALSE)</f>
        <v>M</v>
      </c>
      <c r="AP2268" s="71">
        <v>18989</v>
      </c>
      <c r="AQ2268" s="71" t="s">
        <v>29</v>
      </c>
    </row>
    <row r="2269" spans="13:43" x14ac:dyDescent="0.3">
      <c r="M2269" s="75">
        <v>18557</v>
      </c>
      <c r="N2269" s="72" t="s">
        <v>2689</v>
      </c>
      <c r="O2269" s="72" t="s">
        <v>612</v>
      </c>
      <c r="P2269" s="73" t="s">
        <v>33</v>
      </c>
      <c r="Q2269" s="74">
        <v>2004</v>
      </c>
      <c r="R2269" s="73" t="s">
        <v>35</v>
      </c>
      <c r="S2269" s="72"/>
      <c r="T2269" s="77" t="s">
        <v>34</v>
      </c>
      <c r="U2269" s="76" t="s">
        <v>35</v>
      </c>
      <c r="V2269" s="77" t="s">
        <v>36</v>
      </c>
      <c r="W2269" s="77" t="s">
        <v>36</v>
      </c>
      <c r="X2269" s="77" t="s">
        <v>37</v>
      </c>
      <c r="Y2269" s="78" t="s">
        <v>38</v>
      </c>
      <c r="Z2269" s="72"/>
      <c r="AA2269" s="77">
        <v>1047</v>
      </c>
      <c r="AB2269" s="76" t="s">
        <v>50</v>
      </c>
      <c r="AC2269" s="77" t="s">
        <v>36</v>
      </c>
      <c r="AD2269" s="77" t="s">
        <v>36</v>
      </c>
      <c r="AE2269" s="77">
        <v>6</v>
      </c>
      <c r="AF2269" s="78" t="s">
        <v>51</v>
      </c>
      <c r="AG2269" s="72"/>
      <c r="AH2269" s="77" t="s">
        <v>69</v>
      </c>
      <c r="AI2269" s="76" t="s">
        <v>52</v>
      </c>
      <c r="AJ2269" s="76" t="s">
        <v>36</v>
      </c>
      <c r="AK2269" t="str">
        <f>_xlfn.CONCAT(PlayerList[[#This Row],[First Name]]," ",PlayerList[[#This Row],[Surname]])</f>
        <v>Riley O'Donnell</v>
      </c>
      <c r="AM2269" s="71">
        <f>PlayerList[[#This Row],[Code]]*1</f>
        <v>18557</v>
      </c>
      <c r="AN2269" s="71" t="str">
        <f>VLOOKUP(PlayerList[[#This Row],[NZCF ID]],$AP$2:$AQ$3850,2,FALSE)</f>
        <v>M</v>
      </c>
      <c r="AP2269" s="71">
        <v>19922</v>
      </c>
      <c r="AQ2269" s="71" t="s">
        <v>29</v>
      </c>
    </row>
    <row r="2270" spans="13:43" x14ac:dyDescent="0.3">
      <c r="M2270" s="75">
        <v>20287</v>
      </c>
      <c r="N2270" s="72" t="s">
        <v>2690</v>
      </c>
      <c r="O2270" s="72" t="s">
        <v>2691</v>
      </c>
      <c r="P2270" s="73" t="s">
        <v>161</v>
      </c>
      <c r="Q2270" s="74">
        <v>2010</v>
      </c>
      <c r="R2270" s="73" t="s">
        <v>135</v>
      </c>
      <c r="S2270" s="72"/>
      <c r="T2270" s="77" t="s">
        <v>34</v>
      </c>
      <c r="U2270" s="76" t="s">
        <v>35</v>
      </c>
      <c r="V2270" s="77" t="s">
        <v>36</v>
      </c>
      <c r="W2270" s="77" t="s">
        <v>36</v>
      </c>
      <c r="X2270" s="77" t="s">
        <v>37</v>
      </c>
      <c r="Y2270" s="78" t="s">
        <v>38</v>
      </c>
      <c r="Z2270" s="72"/>
      <c r="AA2270" s="77">
        <v>972</v>
      </c>
      <c r="AB2270" s="76" t="s">
        <v>50</v>
      </c>
      <c r="AC2270" s="77" t="s">
        <v>36</v>
      </c>
      <c r="AD2270" s="77" t="s">
        <v>36</v>
      </c>
      <c r="AE2270" s="77">
        <v>5</v>
      </c>
      <c r="AF2270" s="78" t="s">
        <v>150</v>
      </c>
      <c r="AG2270" s="72"/>
      <c r="AH2270" s="77" t="s">
        <v>69</v>
      </c>
      <c r="AI2270" s="76" t="s">
        <v>52</v>
      </c>
      <c r="AJ2270" s="76" t="s">
        <v>36</v>
      </c>
      <c r="AK2270" t="str">
        <f>_xlfn.CONCAT(PlayerList[[#This Row],[First Name]]," ",PlayerList[[#This Row],[Surname]])</f>
        <v>Rylan O'Donovan</v>
      </c>
      <c r="AM2270" s="71">
        <f>PlayerList[[#This Row],[Code]]*1</f>
        <v>20287</v>
      </c>
      <c r="AN2270" s="71" t="str">
        <f>VLOOKUP(PlayerList[[#This Row],[NZCF ID]],$AP$2:$AQ$3850,2,FALSE)</f>
        <v>M</v>
      </c>
      <c r="AP2270" s="71">
        <v>18557</v>
      </c>
      <c r="AQ2270" s="71" t="s">
        <v>29</v>
      </c>
    </row>
    <row r="2271" spans="13:43" x14ac:dyDescent="0.3">
      <c r="M2271" s="75">
        <v>19926</v>
      </c>
      <c r="N2271" s="72" t="s">
        <v>2692</v>
      </c>
      <c r="O2271" s="72" t="s">
        <v>2693</v>
      </c>
      <c r="P2271" s="73" t="s">
        <v>161</v>
      </c>
      <c r="Q2271" s="74">
        <v>2011</v>
      </c>
      <c r="R2271" s="73" t="s">
        <v>135</v>
      </c>
      <c r="S2271" s="72"/>
      <c r="T2271" s="77" t="s">
        <v>34</v>
      </c>
      <c r="U2271" s="76" t="s">
        <v>35</v>
      </c>
      <c r="V2271" s="77" t="s">
        <v>36</v>
      </c>
      <c r="W2271" s="77" t="s">
        <v>36</v>
      </c>
      <c r="X2271" s="77" t="s">
        <v>37</v>
      </c>
      <c r="Y2271" s="78" t="s">
        <v>38</v>
      </c>
      <c r="Z2271" s="72"/>
      <c r="AA2271" s="77">
        <v>878</v>
      </c>
      <c r="AB2271" s="76" t="s">
        <v>50</v>
      </c>
      <c r="AC2271" s="77" t="s">
        <v>36</v>
      </c>
      <c r="AD2271" s="77" t="s">
        <v>36</v>
      </c>
      <c r="AE2271" s="77">
        <v>5</v>
      </c>
      <c r="AF2271" s="78" t="s">
        <v>281</v>
      </c>
      <c r="AG2271" s="72"/>
      <c r="AH2271" s="77" t="s">
        <v>69</v>
      </c>
      <c r="AI2271" s="76" t="s">
        <v>52</v>
      </c>
      <c r="AJ2271" s="76" t="s">
        <v>36</v>
      </c>
      <c r="AK2271" t="str">
        <f>_xlfn.CONCAT(PlayerList[[#This Row],[First Name]]," ",PlayerList[[#This Row],[Surname]])</f>
        <v>Alyssa O'Flaherty</v>
      </c>
      <c r="AM2271" s="71">
        <f>PlayerList[[#This Row],[Code]]*1</f>
        <v>19926</v>
      </c>
      <c r="AN2271" s="71" t="str">
        <f>VLOOKUP(PlayerList[[#This Row],[NZCF ID]],$AP$2:$AQ$3850,2,FALSE)</f>
        <v>F</v>
      </c>
      <c r="AP2271" s="71">
        <v>20287</v>
      </c>
      <c r="AQ2271" s="71" t="s">
        <v>29</v>
      </c>
    </row>
    <row r="2272" spans="13:43" x14ac:dyDescent="0.3">
      <c r="M2272" s="75">
        <v>19927</v>
      </c>
      <c r="N2272" s="72" t="s">
        <v>2692</v>
      </c>
      <c r="O2272" s="72" t="s">
        <v>146</v>
      </c>
      <c r="P2272" s="73" t="s">
        <v>161</v>
      </c>
      <c r="Q2272" s="74">
        <v>2015</v>
      </c>
      <c r="R2272" s="73" t="s">
        <v>135</v>
      </c>
      <c r="S2272" s="72"/>
      <c r="T2272" s="77" t="s">
        <v>34</v>
      </c>
      <c r="U2272" s="76" t="s">
        <v>35</v>
      </c>
      <c r="V2272" s="77" t="s">
        <v>36</v>
      </c>
      <c r="W2272" s="77" t="s">
        <v>36</v>
      </c>
      <c r="X2272" s="77" t="s">
        <v>37</v>
      </c>
      <c r="Y2272" s="78" t="s">
        <v>38</v>
      </c>
      <c r="Z2272" s="72"/>
      <c r="AA2272" s="77">
        <v>469</v>
      </c>
      <c r="AB2272" s="76" t="s">
        <v>35</v>
      </c>
      <c r="AC2272" s="77" t="s">
        <v>36</v>
      </c>
      <c r="AD2272" s="77" t="s">
        <v>36</v>
      </c>
      <c r="AE2272" s="77">
        <v>48</v>
      </c>
      <c r="AF2272" s="78" t="s">
        <v>84</v>
      </c>
      <c r="AG2272" s="72"/>
      <c r="AH2272" s="77" t="s">
        <v>69</v>
      </c>
      <c r="AI2272" s="76" t="s">
        <v>52</v>
      </c>
      <c r="AJ2272" s="76" t="s">
        <v>36</v>
      </c>
      <c r="AK2272" t="str">
        <f>_xlfn.CONCAT(PlayerList[[#This Row],[First Name]]," ",PlayerList[[#This Row],[Surname]])</f>
        <v>Kyle O'Flaherty</v>
      </c>
      <c r="AM2272" s="71">
        <f>PlayerList[[#This Row],[Code]]*1</f>
        <v>19927</v>
      </c>
      <c r="AN2272" s="71" t="str">
        <f>VLOOKUP(PlayerList[[#This Row],[NZCF ID]],$AP$2:$AQ$3850,2,FALSE)</f>
        <v>M</v>
      </c>
      <c r="AP2272" s="71">
        <v>19926</v>
      </c>
      <c r="AQ2272" s="71" t="s">
        <v>45</v>
      </c>
    </row>
    <row r="2273" spans="13:43" x14ac:dyDescent="0.3">
      <c r="M2273" s="75">
        <v>20470</v>
      </c>
      <c r="N2273" s="72" t="s">
        <v>2694</v>
      </c>
      <c r="O2273" s="72" t="s">
        <v>2695</v>
      </c>
      <c r="P2273" s="73" t="s">
        <v>33</v>
      </c>
      <c r="Q2273" s="74">
        <v>2014</v>
      </c>
      <c r="R2273" s="73" t="s">
        <v>135</v>
      </c>
      <c r="S2273" s="72"/>
      <c r="T2273" s="77" t="s">
        <v>34</v>
      </c>
      <c r="U2273" s="76" t="s">
        <v>35</v>
      </c>
      <c r="V2273" s="77" t="s">
        <v>36</v>
      </c>
      <c r="W2273" s="77" t="s">
        <v>36</v>
      </c>
      <c r="X2273" s="77" t="s">
        <v>37</v>
      </c>
      <c r="Y2273" s="78" t="s">
        <v>38</v>
      </c>
      <c r="Z2273" s="72"/>
      <c r="AA2273" s="77">
        <v>718</v>
      </c>
      <c r="AB2273" s="76" t="s">
        <v>50</v>
      </c>
      <c r="AC2273" s="77" t="s">
        <v>36</v>
      </c>
      <c r="AD2273" s="77" t="s">
        <v>36</v>
      </c>
      <c r="AE2273" s="77">
        <v>7</v>
      </c>
      <c r="AF2273" s="78" t="s">
        <v>150</v>
      </c>
      <c r="AG2273" s="72"/>
      <c r="AH2273" s="77" t="s">
        <v>69</v>
      </c>
      <c r="AI2273" s="76" t="s">
        <v>52</v>
      </c>
      <c r="AJ2273" s="76" t="s">
        <v>36</v>
      </c>
      <c r="AK2273" t="str">
        <f>_xlfn.CONCAT(PlayerList[[#This Row],[First Name]]," ",PlayerList[[#This Row],[Surname]])</f>
        <v>Cullum O'Grady</v>
      </c>
      <c r="AM2273" s="71">
        <f>PlayerList[[#This Row],[Code]]*1</f>
        <v>20470</v>
      </c>
      <c r="AN2273" s="71" t="str">
        <f>VLOOKUP(PlayerList[[#This Row],[NZCF ID]],$AP$2:$AQ$3850,2,FALSE)</f>
        <v>M</v>
      </c>
      <c r="AP2273" s="71">
        <v>19927</v>
      </c>
      <c r="AQ2273" s="71" t="s">
        <v>29</v>
      </c>
    </row>
    <row r="2274" spans="13:43" x14ac:dyDescent="0.3">
      <c r="M2274" s="75">
        <v>17794</v>
      </c>
      <c r="N2274" s="72" t="s">
        <v>2696</v>
      </c>
      <c r="O2274" s="72" t="s">
        <v>746</v>
      </c>
      <c r="P2274" s="73" t="s">
        <v>115</v>
      </c>
      <c r="Q2274" s="74" t="s">
        <v>37</v>
      </c>
      <c r="R2274" s="73" t="s">
        <v>35</v>
      </c>
      <c r="S2274" s="72"/>
      <c r="T2274" s="77">
        <v>959</v>
      </c>
      <c r="U2274" s="76" t="s">
        <v>50</v>
      </c>
      <c r="V2274" s="77" t="s">
        <v>36</v>
      </c>
      <c r="W2274" s="77" t="s">
        <v>36</v>
      </c>
      <c r="X2274" s="77">
        <v>5</v>
      </c>
      <c r="Y2274" s="78" t="s">
        <v>116</v>
      </c>
      <c r="Z2274" s="72"/>
      <c r="AA2274" s="77" t="s">
        <v>37</v>
      </c>
      <c r="AB2274" s="76" t="s">
        <v>35</v>
      </c>
      <c r="AC2274" s="77" t="s">
        <v>36</v>
      </c>
      <c r="AD2274" s="77" t="s">
        <v>36</v>
      </c>
      <c r="AE2274" s="77" t="s">
        <v>37</v>
      </c>
      <c r="AF2274" s="78" t="s">
        <v>38</v>
      </c>
      <c r="AG2274" s="72"/>
      <c r="AH2274" s="77" t="s">
        <v>69</v>
      </c>
      <c r="AI2274" s="76" t="s">
        <v>52</v>
      </c>
      <c r="AJ2274" s="76" t="s">
        <v>36</v>
      </c>
      <c r="AK2274" t="str">
        <f>_xlfn.CONCAT(PlayerList[[#This Row],[First Name]]," ",PlayerList[[#This Row],[Surname]])</f>
        <v>Jasper O'Kane</v>
      </c>
      <c r="AM2274" s="71">
        <f>PlayerList[[#This Row],[Code]]*1</f>
        <v>17794</v>
      </c>
      <c r="AN2274" s="71" t="str">
        <f>VLOOKUP(PlayerList[[#This Row],[NZCF ID]],$AP$2:$AQ$3850,2,FALSE)</f>
        <v>M</v>
      </c>
      <c r="AP2274" s="71">
        <v>20470</v>
      </c>
      <c r="AQ2274" s="71" t="s">
        <v>29</v>
      </c>
    </row>
    <row r="2275" spans="13:43" x14ac:dyDescent="0.3">
      <c r="M2275" s="75">
        <v>15032</v>
      </c>
      <c r="N2275" s="72" t="s">
        <v>2696</v>
      </c>
      <c r="O2275" s="72" t="s">
        <v>403</v>
      </c>
      <c r="P2275" s="73" t="s">
        <v>121</v>
      </c>
      <c r="Q2275" s="74">
        <v>1986</v>
      </c>
      <c r="R2275" s="73" t="s">
        <v>35</v>
      </c>
      <c r="S2275" s="72"/>
      <c r="T2275" s="77">
        <v>1576</v>
      </c>
      <c r="U2275" s="76" t="s">
        <v>35</v>
      </c>
      <c r="V2275" s="77" t="s">
        <v>36</v>
      </c>
      <c r="W2275" s="77" t="s">
        <v>36</v>
      </c>
      <c r="X2275" s="77">
        <v>70</v>
      </c>
      <c r="Y2275" s="78" t="s">
        <v>84</v>
      </c>
      <c r="Z2275" s="72"/>
      <c r="AA2275" s="77">
        <v>1391</v>
      </c>
      <c r="AB2275" s="76" t="s">
        <v>35</v>
      </c>
      <c r="AC2275" s="77" t="s">
        <v>36</v>
      </c>
      <c r="AD2275" s="77" t="s">
        <v>36</v>
      </c>
      <c r="AE2275" s="77">
        <v>59</v>
      </c>
      <c r="AF2275" s="78" t="s">
        <v>60</v>
      </c>
      <c r="AG2275" s="72"/>
      <c r="AH2275" s="77">
        <v>4322177</v>
      </c>
      <c r="AI2275" s="76" t="s">
        <v>52</v>
      </c>
      <c r="AJ2275" s="76" t="s">
        <v>36</v>
      </c>
      <c r="AK2275" t="str">
        <f>_xlfn.CONCAT(PlayerList[[#This Row],[First Name]]," ",PlayerList[[#This Row],[Surname]])</f>
        <v>Nicholas O'Kane</v>
      </c>
      <c r="AM2275" s="71">
        <f>PlayerList[[#This Row],[Code]]*1</f>
        <v>15032</v>
      </c>
      <c r="AN2275" s="71" t="str">
        <f>VLOOKUP(PlayerList[[#This Row],[NZCF ID]],$AP$2:$AQ$3850,2,FALSE)</f>
        <v>M</v>
      </c>
      <c r="AP2275" s="71">
        <v>17794</v>
      </c>
      <c r="AQ2275" s="71" t="s">
        <v>29</v>
      </c>
    </row>
    <row r="2276" spans="13:43" x14ac:dyDescent="0.3">
      <c r="M2276" s="75">
        <v>12421</v>
      </c>
      <c r="N2276" s="72" t="s">
        <v>2697</v>
      </c>
      <c r="O2276" s="72" t="s">
        <v>141</v>
      </c>
      <c r="P2276" s="73" t="s">
        <v>426</v>
      </c>
      <c r="Q2276" s="74">
        <v>1967</v>
      </c>
      <c r="R2276" s="73" t="s">
        <v>124</v>
      </c>
      <c r="S2276" s="72"/>
      <c r="T2276" s="77">
        <v>1409</v>
      </c>
      <c r="U2276" s="76" t="s">
        <v>35</v>
      </c>
      <c r="V2276" s="77" t="s">
        <v>36</v>
      </c>
      <c r="W2276" s="77" t="s">
        <v>36</v>
      </c>
      <c r="X2276" s="77">
        <v>109</v>
      </c>
      <c r="Y2276" s="78" t="s">
        <v>105</v>
      </c>
      <c r="Z2276" s="72"/>
      <c r="AA2276" s="77">
        <v>1356</v>
      </c>
      <c r="AB2276" s="76" t="s">
        <v>35</v>
      </c>
      <c r="AC2276" s="77" t="s">
        <v>36</v>
      </c>
      <c r="AD2276" s="77" t="s">
        <v>36</v>
      </c>
      <c r="AE2276" s="77">
        <v>264</v>
      </c>
      <c r="AF2276" s="78" t="s">
        <v>90</v>
      </c>
      <c r="AG2276" s="72"/>
      <c r="AH2276" s="77" t="s">
        <v>69</v>
      </c>
      <c r="AI2276" s="76" t="s">
        <v>52</v>
      </c>
      <c r="AJ2276" s="76" t="s">
        <v>36</v>
      </c>
      <c r="AK2276" t="str">
        <f>_xlfn.CONCAT(PlayerList[[#This Row],[First Name]]," ",PlayerList[[#This Row],[Surname]])</f>
        <v>Michael O'Rorke</v>
      </c>
      <c r="AM2276" s="71">
        <f>PlayerList[[#This Row],[Code]]*1</f>
        <v>12421</v>
      </c>
      <c r="AN2276" s="71" t="str">
        <f>VLOOKUP(PlayerList[[#This Row],[NZCF ID]],$AP$2:$AQ$3850,2,FALSE)</f>
        <v>M</v>
      </c>
      <c r="AP2276" s="71">
        <v>15032</v>
      </c>
      <c r="AQ2276" s="71" t="s">
        <v>29</v>
      </c>
    </row>
    <row r="2277" spans="13:43" x14ac:dyDescent="0.3">
      <c r="M2277" s="75">
        <v>17814</v>
      </c>
      <c r="N2277" s="72" t="s">
        <v>2698</v>
      </c>
      <c r="O2277" s="72" t="s">
        <v>2699</v>
      </c>
      <c r="P2277" s="73" t="s">
        <v>178</v>
      </c>
      <c r="Q2277" s="74">
        <v>2011</v>
      </c>
      <c r="R2277" s="73" t="s">
        <v>135</v>
      </c>
      <c r="S2277" s="72"/>
      <c r="T2277" s="77">
        <v>957</v>
      </c>
      <c r="U2277" s="76" t="s">
        <v>50</v>
      </c>
      <c r="V2277" s="77" t="s">
        <v>36</v>
      </c>
      <c r="W2277" s="77" t="s">
        <v>36</v>
      </c>
      <c r="X2277" s="77">
        <v>6</v>
      </c>
      <c r="Y2277" s="78" t="s">
        <v>75</v>
      </c>
      <c r="Z2277" s="72"/>
      <c r="AA2277" s="77">
        <v>923</v>
      </c>
      <c r="AB2277" s="76" t="s">
        <v>35</v>
      </c>
      <c r="AC2277" s="77" t="s">
        <v>36</v>
      </c>
      <c r="AD2277" s="77" t="s">
        <v>36</v>
      </c>
      <c r="AE2277" s="77">
        <v>42</v>
      </c>
      <c r="AF2277" s="78" t="s">
        <v>96</v>
      </c>
      <c r="AG2277" s="72"/>
      <c r="AH2277" s="77">
        <v>4319834</v>
      </c>
      <c r="AI2277" s="76" t="s">
        <v>52</v>
      </c>
      <c r="AJ2277" s="76" t="s">
        <v>36</v>
      </c>
      <c r="AK2277" t="str">
        <f>_xlfn.CONCAT(PlayerList[[#This Row],[First Name]]," ",PlayerList[[#This Row],[Surname]])</f>
        <v>Dorian O'Rourke</v>
      </c>
      <c r="AM2277" s="71">
        <f>PlayerList[[#This Row],[Code]]*1</f>
        <v>17814</v>
      </c>
      <c r="AN2277" s="71" t="str">
        <f>VLOOKUP(PlayerList[[#This Row],[NZCF ID]],$AP$2:$AQ$3850,2,FALSE)</f>
        <v>M</v>
      </c>
      <c r="AP2277" s="71">
        <v>12421</v>
      </c>
      <c r="AQ2277" s="71" t="s">
        <v>29</v>
      </c>
    </row>
    <row r="2278" spans="13:43" x14ac:dyDescent="0.3">
      <c r="M2278" s="75">
        <v>19450</v>
      </c>
      <c r="N2278" s="72" t="s">
        <v>2700</v>
      </c>
      <c r="O2278" s="72" t="s">
        <v>2701</v>
      </c>
      <c r="P2278" s="73" t="s">
        <v>33</v>
      </c>
      <c r="Q2278" s="74">
        <v>1998</v>
      </c>
      <c r="R2278" s="73" t="s">
        <v>35</v>
      </c>
      <c r="S2278" s="72"/>
      <c r="T2278" s="77" t="s">
        <v>34</v>
      </c>
      <c r="U2278" s="76" t="s">
        <v>35</v>
      </c>
      <c r="V2278" s="77" t="s">
        <v>36</v>
      </c>
      <c r="W2278" s="77" t="s">
        <v>36</v>
      </c>
      <c r="X2278" s="77" t="s">
        <v>37</v>
      </c>
      <c r="Y2278" s="78" t="s">
        <v>38</v>
      </c>
      <c r="Z2278" s="72"/>
      <c r="AA2278" s="77">
        <v>400</v>
      </c>
      <c r="AB2278" s="76" t="s">
        <v>50</v>
      </c>
      <c r="AC2278" s="77" t="s">
        <v>36</v>
      </c>
      <c r="AD2278" s="77" t="s">
        <v>36</v>
      </c>
      <c r="AE2278" s="77">
        <v>5</v>
      </c>
      <c r="AF2278" s="78" t="s">
        <v>96</v>
      </c>
      <c r="AG2278" s="72"/>
      <c r="AH2278" s="77">
        <v>4323947</v>
      </c>
      <c r="AI2278" s="76" t="s">
        <v>52</v>
      </c>
      <c r="AJ2278" s="76" t="s">
        <v>36</v>
      </c>
      <c r="AK2278" t="str">
        <f>_xlfn.CONCAT(PlayerList[[#This Row],[First Name]]," ",PlayerList[[#This Row],[Surname]])</f>
        <v>Hamzeh Obeidat</v>
      </c>
      <c r="AM2278" s="71">
        <f>PlayerList[[#This Row],[Code]]*1</f>
        <v>19450</v>
      </c>
      <c r="AN2278" s="71" t="str">
        <f>VLOOKUP(PlayerList[[#This Row],[NZCF ID]],$AP$2:$AQ$3850,2,FALSE)</f>
        <v>M</v>
      </c>
      <c r="AP2278" s="71">
        <v>17814</v>
      </c>
      <c r="AQ2278" s="71" t="s">
        <v>29</v>
      </c>
    </row>
    <row r="2279" spans="13:43" x14ac:dyDescent="0.3">
      <c r="M2279" s="75">
        <v>20538</v>
      </c>
      <c r="N2279" s="72" t="s">
        <v>2702</v>
      </c>
      <c r="O2279" s="72" t="s">
        <v>2703</v>
      </c>
      <c r="P2279" s="73" t="s">
        <v>178</v>
      </c>
      <c r="Q2279" s="74">
        <v>1992</v>
      </c>
      <c r="R2279" s="73" t="s">
        <v>35</v>
      </c>
      <c r="S2279" s="72"/>
      <c r="T2279" s="77">
        <v>896</v>
      </c>
      <c r="U2279" s="76" t="s">
        <v>50</v>
      </c>
      <c r="V2279" s="77" t="s">
        <v>36</v>
      </c>
      <c r="W2279" s="77" t="s">
        <v>36</v>
      </c>
      <c r="X2279" s="77">
        <v>4</v>
      </c>
      <c r="Y2279" s="78" t="s">
        <v>39</v>
      </c>
      <c r="Z2279" s="72"/>
      <c r="AA2279" s="77" t="s">
        <v>37</v>
      </c>
      <c r="AB2279" s="76" t="s">
        <v>35</v>
      </c>
      <c r="AC2279" s="77" t="s">
        <v>36</v>
      </c>
      <c r="AD2279" s="77" t="s">
        <v>36</v>
      </c>
      <c r="AE2279" s="77" t="s">
        <v>37</v>
      </c>
      <c r="AF2279" s="78" t="s">
        <v>38</v>
      </c>
      <c r="AG2279" s="72"/>
      <c r="AH2279" s="77" t="s">
        <v>69</v>
      </c>
      <c r="AI2279" s="76" t="s">
        <v>52</v>
      </c>
      <c r="AJ2279" s="76" t="s">
        <v>36</v>
      </c>
      <c r="AK2279" t="str">
        <f>_xlfn.CONCAT(PlayerList[[#This Row],[First Name]]," ",PlayerList[[#This Row],[Surname]])</f>
        <v>Ryno Oberholzer</v>
      </c>
      <c r="AM2279" s="71">
        <f>PlayerList[[#This Row],[Code]]*1</f>
        <v>20538</v>
      </c>
      <c r="AN2279" s="71" t="str">
        <f>VLOOKUP(PlayerList[[#This Row],[NZCF ID]],$AP$2:$AQ$3850,2,FALSE)</f>
        <v>M</v>
      </c>
      <c r="AP2279" s="71">
        <v>19450</v>
      </c>
      <c r="AQ2279" s="71" t="s">
        <v>29</v>
      </c>
    </row>
    <row r="2280" spans="13:43" x14ac:dyDescent="0.3">
      <c r="M2280" s="75">
        <v>20476</v>
      </c>
      <c r="N2280" s="72" t="s">
        <v>856</v>
      </c>
      <c r="O2280" s="72" t="s">
        <v>855</v>
      </c>
      <c r="P2280" s="73" t="s">
        <v>33</v>
      </c>
      <c r="Q2280" s="74">
        <v>2014</v>
      </c>
      <c r="R2280" s="73" t="s">
        <v>135</v>
      </c>
      <c r="S2280" s="72"/>
      <c r="T2280" s="77" t="s">
        <v>34</v>
      </c>
      <c r="U2280" s="76" t="s">
        <v>35</v>
      </c>
      <c r="V2280" s="77" t="s">
        <v>36</v>
      </c>
      <c r="W2280" s="77" t="s">
        <v>36</v>
      </c>
      <c r="X2280" s="77" t="s">
        <v>37</v>
      </c>
      <c r="Y2280" s="78" t="s">
        <v>38</v>
      </c>
      <c r="Z2280" s="72"/>
      <c r="AA2280" s="77">
        <v>689</v>
      </c>
      <c r="AB2280" s="76" t="s">
        <v>50</v>
      </c>
      <c r="AC2280" s="77" t="s">
        <v>36</v>
      </c>
      <c r="AD2280" s="77" t="s">
        <v>36</v>
      </c>
      <c r="AE2280" s="77">
        <v>7</v>
      </c>
      <c r="AF2280" s="78" t="s">
        <v>150</v>
      </c>
      <c r="AG2280" s="72"/>
      <c r="AH2280" s="77" t="s">
        <v>69</v>
      </c>
      <c r="AI2280" s="76" t="s">
        <v>52</v>
      </c>
      <c r="AJ2280" s="76" t="s">
        <v>36</v>
      </c>
      <c r="AK2280" t="str">
        <f>_xlfn.CONCAT(PlayerList[[#This Row],[First Name]]," ",PlayerList[[#This Row],[Surname]])</f>
        <v>Cohen Ofek</v>
      </c>
      <c r="AM2280" s="71">
        <f>PlayerList[[#This Row],[Code]]*1</f>
        <v>20476</v>
      </c>
      <c r="AN2280" s="71" t="str">
        <f>VLOOKUP(PlayerList[[#This Row],[NZCF ID]],$AP$2:$AQ$3850,2,FALSE)</f>
        <v>M</v>
      </c>
      <c r="AP2280" s="71">
        <v>20538</v>
      </c>
      <c r="AQ2280" s="71" t="s">
        <v>29</v>
      </c>
    </row>
    <row r="2281" spans="13:43" x14ac:dyDescent="0.3">
      <c r="M2281" s="75">
        <v>17613</v>
      </c>
      <c r="N2281" s="72" t="s">
        <v>2704</v>
      </c>
      <c r="O2281" s="72" t="s">
        <v>1195</v>
      </c>
      <c r="P2281" s="73" t="s">
        <v>33</v>
      </c>
      <c r="Q2281" s="74">
        <v>2007</v>
      </c>
      <c r="R2281" s="73" t="s">
        <v>135</v>
      </c>
      <c r="S2281" s="72"/>
      <c r="T2281" s="77">
        <v>904</v>
      </c>
      <c r="U2281" s="76" t="s">
        <v>50</v>
      </c>
      <c r="V2281" s="77" t="s">
        <v>36</v>
      </c>
      <c r="W2281" s="77" t="s">
        <v>36</v>
      </c>
      <c r="X2281" s="77">
        <v>3</v>
      </c>
      <c r="Y2281" s="78" t="s">
        <v>232</v>
      </c>
      <c r="Z2281" s="72"/>
      <c r="AA2281" s="77" t="s">
        <v>37</v>
      </c>
      <c r="AB2281" s="76" t="s">
        <v>35</v>
      </c>
      <c r="AC2281" s="77" t="s">
        <v>36</v>
      </c>
      <c r="AD2281" s="77" t="s">
        <v>36</v>
      </c>
      <c r="AE2281" s="77" t="s">
        <v>37</v>
      </c>
      <c r="AF2281" s="78" t="s">
        <v>38</v>
      </c>
      <c r="AG2281" s="72"/>
      <c r="AH2281" s="77" t="s">
        <v>69</v>
      </c>
      <c r="AI2281" s="76" t="s">
        <v>52</v>
      </c>
      <c r="AJ2281" s="76" t="s">
        <v>36</v>
      </c>
      <c r="AK2281" t="str">
        <f>_xlfn.CONCAT(PlayerList[[#This Row],[First Name]]," ",PlayerList[[#This Row],[Surname]])</f>
        <v>Justin Og</v>
      </c>
      <c r="AM2281" s="71">
        <f>PlayerList[[#This Row],[Code]]*1</f>
        <v>17613</v>
      </c>
      <c r="AN2281" s="71" t="str">
        <f>VLOOKUP(PlayerList[[#This Row],[NZCF ID]],$AP$2:$AQ$3850,2,FALSE)</f>
        <v>M</v>
      </c>
      <c r="AP2281" s="71">
        <v>20476</v>
      </c>
      <c r="AQ2281" s="71" t="s">
        <v>29</v>
      </c>
    </row>
    <row r="2282" spans="13:43" x14ac:dyDescent="0.3">
      <c r="M2282" s="75">
        <v>19914</v>
      </c>
      <c r="N2282" s="72" t="s">
        <v>2705</v>
      </c>
      <c r="O2282" s="72" t="s">
        <v>1994</v>
      </c>
      <c r="P2282" s="73" t="s">
        <v>33</v>
      </c>
      <c r="Q2282" s="74">
        <v>2012</v>
      </c>
      <c r="R2282" s="73" t="s">
        <v>135</v>
      </c>
      <c r="S2282" s="72"/>
      <c r="T2282" s="77" t="s">
        <v>34</v>
      </c>
      <c r="U2282" s="76" t="s">
        <v>35</v>
      </c>
      <c r="V2282" s="77" t="s">
        <v>36</v>
      </c>
      <c r="W2282" s="77" t="s">
        <v>36</v>
      </c>
      <c r="X2282" s="77" t="s">
        <v>37</v>
      </c>
      <c r="Y2282" s="78" t="s">
        <v>38</v>
      </c>
      <c r="Z2282" s="72"/>
      <c r="AA2282" s="77">
        <v>400</v>
      </c>
      <c r="AB2282" s="76" t="s">
        <v>50</v>
      </c>
      <c r="AC2282" s="77" t="s">
        <v>36</v>
      </c>
      <c r="AD2282" s="77" t="s">
        <v>36</v>
      </c>
      <c r="AE2282" s="77">
        <v>6</v>
      </c>
      <c r="AF2282" s="78" t="s">
        <v>281</v>
      </c>
      <c r="AG2282" s="72"/>
      <c r="AH2282" s="77" t="s">
        <v>69</v>
      </c>
      <c r="AI2282" s="76" t="s">
        <v>52</v>
      </c>
      <c r="AJ2282" s="76" t="s">
        <v>36</v>
      </c>
      <c r="AK2282" t="str">
        <f>_xlfn.CONCAT(PlayerList[[#This Row],[First Name]]," ",PlayerList[[#This Row],[Surname]])</f>
        <v>Emma Oh</v>
      </c>
      <c r="AM2282" s="71">
        <f>PlayerList[[#This Row],[Code]]*1</f>
        <v>19914</v>
      </c>
      <c r="AN2282" s="71" t="str">
        <f>VLOOKUP(PlayerList[[#This Row],[NZCF ID]],$AP$2:$AQ$3850,2,FALSE)</f>
        <v>F</v>
      </c>
      <c r="AP2282" s="71">
        <v>17613</v>
      </c>
      <c r="AQ2282" s="71" t="s">
        <v>29</v>
      </c>
    </row>
    <row r="2283" spans="13:43" x14ac:dyDescent="0.3">
      <c r="M2283" s="75">
        <v>19919</v>
      </c>
      <c r="N2283" s="72" t="s">
        <v>2705</v>
      </c>
      <c r="O2283" s="72" t="s">
        <v>189</v>
      </c>
      <c r="P2283" s="73" t="s">
        <v>33</v>
      </c>
      <c r="Q2283" s="74">
        <v>2012</v>
      </c>
      <c r="R2283" s="73" t="s">
        <v>135</v>
      </c>
      <c r="S2283" s="72"/>
      <c r="T2283" s="77" t="s">
        <v>34</v>
      </c>
      <c r="U2283" s="76" t="s">
        <v>35</v>
      </c>
      <c r="V2283" s="77" t="s">
        <v>36</v>
      </c>
      <c r="W2283" s="77" t="s">
        <v>36</v>
      </c>
      <c r="X2283" s="77" t="s">
        <v>37</v>
      </c>
      <c r="Y2283" s="78" t="s">
        <v>38</v>
      </c>
      <c r="Z2283" s="72"/>
      <c r="AA2283" s="77">
        <v>400</v>
      </c>
      <c r="AB2283" s="76" t="s">
        <v>50</v>
      </c>
      <c r="AC2283" s="77" t="s">
        <v>36</v>
      </c>
      <c r="AD2283" s="77" t="s">
        <v>36</v>
      </c>
      <c r="AE2283" s="77">
        <v>6</v>
      </c>
      <c r="AF2283" s="78" t="s">
        <v>281</v>
      </c>
      <c r="AG2283" s="72"/>
      <c r="AH2283" s="77" t="s">
        <v>69</v>
      </c>
      <c r="AI2283" s="76" t="s">
        <v>52</v>
      </c>
      <c r="AJ2283" s="76" t="s">
        <v>36</v>
      </c>
      <c r="AK2283" t="str">
        <f>_xlfn.CONCAT(PlayerList[[#This Row],[First Name]]," ",PlayerList[[#This Row],[Surname]])</f>
        <v>Liam Oh</v>
      </c>
      <c r="AM2283" s="71">
        <f>PlayerList[[#This Row],[Code]]*1</f>
        <v>19919</v>
      </c>
      <c r="AN2283" s="71" t="str">
        <f>VLOOKUP(PlayerList[[#This Row],[NZCF ID]],$AP$2:$AQ$3850,2,FALSE)</f>
        <v>M</v>
      </c>
      <c r="AP2283" s="71">
        <v>19914</v>
      </c>
      <c r="AQ2283" s="71" t="s">
        <v>45</v>
      </c>
    </row>
    <row r="2284" spans="13:43" x14ac:dyDescent="0.3">
      <c r="M2284" s="75">
        <v>19158</v>
      </c>
      <c r="N2284" s="72" t="s">
        <v>826</v>
      </c>
      <c r="O2284" s="72" t="s">
        <v>1231</v>
      </c>
      <c r="P2284" s="73" t="s">
        <v>190</v>
      </c>
      <c r="Q2284" s="74">
        <v>2010</v>
      </c>
      <c r="R2284" s="73" t="s">
        <v>135</v>
      </c>
      <c r="S2284" s="72"/>
      <c r="T2284" s="77">
        <v>805</v>
      </c>
      <c r="U2284" s="76" t="s">
        <v>50</v>
      </c>
      <c r="V2284" s="77" t="s">
        <v>36</v>
      </c>
      <c r="W2284" s="77" t="s">
        <v>36</v>
      </c>
      <c r="X2284" s="77">
        <v>3</v>
      </c>
      <c r="Y2284" s="78" t="s">
        <v>154</v>
      </c>
      <c r="Z2284" s="72"/>
      <c r="AA2284" s="77" t="s">
        <v>37</v>
      </c>
      <c r="AB2284" s="76" t="s">
        <v>35</v>
      </c>
      <c r="AC2284" s="77" t="s">
        <v>36</v>
      </c>
      <c r="AD2284" s="77" t="s">
        <v>36</v>
      </c>
      <c r="AE2284" s="77" t="s">
        <v>37</v>
      </c>
      <c r="AF2284" s="78" t="s">
        <v>38</v>
      </c>
      <c r="AG2284" s="72"/>
      <c r="AH2284" s="77" t="s">
        <v>69</v>
      </c>
      <c r="AI2284" s="76" t="s">
        <v>52</v>
      </c>
      <c r="AJ2284" s="76" t="s">
        <v>36</v>
      </c>
      <c r="AK2284" t="str">
        <f>_xlfn.CONCAT(PlayerList[[#This Row],[First Name]]," ",PlayerList[[#This Row],[Surname]])</f>
        <v>Hunter Oliver</v>
      </c>
      <c r="AM2284" s="71">
        <f>PlayerList[[#This Row],[Code]]*1</f>
        <v>19158</v>
      </c>
      <c r="AN2284" s="71" t="str">
        <f>VLOOKUP(PlayerList[[#This Row],[NZCF ID]],$AP$2:$AQ$3850,2,FALSE)</f>
        <v>M</v>
      </c>
      <c r="AP2284" s="71">
        <v>19919</v>
      </c>
      <c r="AQ2284" s="71" t="s">
        <v>29</v>
      </c>
    </row>
    <row r="2285" spans="13:43" x14ac:dyDescent="0.3">
      <c r="M2285" s="75">
        <v>18879</v>
      </c>
      <c r="N2285" s="72" t="s">
        <v>2706</v>
      </c>
      <c r="O2285" s="72" t="s">
        <v>100</v>
      </c>
      <c r="P2285" s="73" t="s">
        <v>33</v>
      </c>
      <c r="Q2285" s="74">
        <v>2012</v>
      </c>
      <c r="R2285" s="73" t="s">
        <v>135</v>
      </c>
      <c r="S2285" s="72"/>
      <c r="T2285" s="77" t="s">
        <v>34</v>
      </c>
      <c r="U2285" s="76" t="s">
        <v>35</v>
      </c>
      <c r="V2285" s="77" t="s">
        <v>36</v>
      </c>
      <c r="W2285" s="77" t="s">
        <v>36</v>
      </c>
      <c r="X2285" s="77" t="s">
        <v>37</v>
      </c>
      <c r="Y2285" s="78" t="s">
        <v>38</v>
      </c>
      <c r="Z2285" s="72"/>
      <c r="AA2285" s="77">
        <v>407</v>
      </c>
      <c r="AB2285" s="76" t="s">
        <v>50</v>
      </c>
      <c r="AC2285" s="77" t="s">
        <v>36</v>
      </c>
      <c r="AD2285" s="77" t="s">
        <v>36</v>
      </c>
      <c r="AE2285" s="77">
        <v>6</v>
      </c>
      <c r="AF2285" s="78" t="s">
        <v>173</v>
      </c>
      <c r="AG2285" s="72"/>
      <c r="AH2285" s="77" t="s">
        <v>69</v>
      </c>
      <c r="AI2285" s="76" t="s">
        <v>52</v>
      </c>
      <c r="AJ2285" s="76" t="s">
        <v>36</v>
      </c>
      <c r="AK2285" t="str">
        <f>_xlfn.CONCAT(PlayerList[[#This Row],[First Name]]," ",PlayerList[[#This Row],[Surname]])</f>
        <v>Ivan Oliveria</v>
      </c>
      <c r="AM2285" s="71">
        <f>PlayerList[[#This Row],[Code]]*1</f>
        <v>18879</v>
      </c>
      <c r="AN2285" s="71" t="str">
        <f>VLOOKUP(PlayerList[[#This Row],[NZCF ID]],$AP$2:$AQ$3850,2,FALSE)</f>
        <v>M</v>
      </c>
      <c r="AP2285" s="71">
        <v>19158</v>
      </c>
      <c r="AQ2285" s="71" t="s">
        <v>29</v>
      </c>
    </row>
    <row r="2286" spans="13:43" x14ac:dyDescent="0.3">
      <c r="M2286" s="75">
        <v>11281</v>
      </c>
      <c r="N2286" s="72" t="s">
        <v>2707</v>
      </c>
      <c r="O2286" s="72" t="s">
        <v>2388</v>
      </c>
      <c r="P2286" s="73" t="s">
        <v>33</v>
      </c>
      <c r="Q2286" s="74">
        <v>1966</v>
      </c>
      <c r="R2286" s="73" t="s">
        <v>124</v>
      </c>
      <c r="S2286" s="72"/>
      <c r="T2286" s="77" t="s">
        <v>34</v>
      </c>
      <c r="U2286" s="76" t="s">
        <v>35</v>
      </c>
      <c r="V2286" s="77" t="s">
        <v>36</v>
      </c>
      <c r="W2286" s="77" t="s">
        <v>36</v>
      </c>
      <c r="X2286" s="77" t="s">
        <v>37</v>
      </c>
      <c r="Y2286" s="78" t="s">
        <v>38</v>
      </c>
      <c r="Z2286" s="72"/>
      <c r="AA2286" s="77">
        <v>1056</v>
      </c>
      <c r="AB2286" s="76" t="s">
        <v>50</v>
      </c>
      <c r="AC2286" s="77" t="s">
        <v>36</v>
      </c>
      <c r="AD2286" s="77" t="s">
        <v>36</v>
      </c>
      <c r="AE2286" s="77">
        <v>9</v>
      </c>
      <c r="AF2286" s="78" t="s">
        <v>173</v>
      </c>
      <c r="AG2286" s="72"/>
      <c r="AH2286" s="77">
        <v>4321138</v>
      </c>
      <c r="AI2286" s="76" t="s">
        <v>52</v>
      </c>
      <c r="AJ2286" s="76" t="s">
        <v>36</v>
      </c>
      <c r="AK2286" t="str">
        <f>_xlfn.CONCAT(PlayerList[[#This Row],[First Name]]," ",PlayerList[[#This Row],[Surname]])</f>
        <v>Rafael Olmedo</v>
      </c>
      <c r="AM2286" s="71">
        <f>PlayerList[[#This Row],[Code]]*1</f>
        <v>11281</v>
      </c>
      <c r="AN2286" s="71" t="str">
        <f>VLOOKUP(PlayerList[[#This Row],[NZCF ID]],$AP$2:$AQ$3850,2,FALSE)</f>
        <v>M</v>
      </c>
      <c r="AP2286" s="71">
        <v>18879</v>
      </c>
      <c r="AQ2286" s="71" t="s">
        <v>29</v>
      </c>
    </row>
    <row r="2287" spans="13:43" x14ac:dyDescent="0.3">
      <c r="M2287" s="75">
        <v>22171</v>
      </c>
      <c r="N2287" s="72" t="s">
        <v>2708</v>
      </c>
      <c r="O2287" s="72" t="s">
        <v>2709</v>
      </c>
      <c r="P2287" s="73" t="s">
        <v>335</v>
      </c>
      <c r="Q2287" s="74">
        <v>2012</v>
      </c>
      <c r="R2287" s="73" t="s">
        <v>135</v>
      </c>
      <c r="S2287" s="72"/>
      <c r="T2287" s="77">
        <v>1080</v>
      </c>
      <c r="U2287" s="76" t="s">
        <v>50</v>
      </c>
      <c r="V2287" s="77">
        <v>2</v>
      </c>
      <c r="W2287" s="77">
        <v>8</v>
      </c>
      <c r="X2287" s="77">
        <v>12</v>
      </c>
      <c r="Y2287" s="78" t="s">
        <v>4167</v>
      </c>
      <c r="Z2287" s="72"/>
      <c r="AA2287" s="77" t="s">
        <v>37</v>
      </c>
      <c r="AB2287" s="76" t="s">
        <v>35</v>
      </c>
      <c r="AC2287" s="77" t="s">
        <v>36</v>
      </c>
      <c r="AD2287" s="77" t="s">
        <v>36</v>
      </c>
      <c r="AE2287" s="77" t="s">
        <v>37</v>
      </c>
      <c r="AF2287" s="78" t="s">
        <v>38</v>
      </c>
      <c r="AG2287" s="72"/>
      <c r="AH2287" s="77" t="s">
        <v>69</v>
      </c>
      <c r="AI2287" s="76" t="s">
        <v>52</v>
      </c>
      <c r="AJ2287" s="76" t="s">
        <v>36</v>
      </c>
      <c r="AK2287" t="str">
        <f>_xlfn.CONCAT(PlayerList[[#This Row],[First Name]]," ",PlayerList[[#This Row],[Surname]])</f>
        <v>Denzel Omlang</v>
      </c>
      <c r="AM2287" s="71">
        <f>PlayerList[[#This Row],[Code]]*1</f>
        <v>22171</v>
      </c>
      <c r="AN2287" s="71" t="str">
        <f>VLOOKUP(PlayerList[[#This Row],[NZCF ID]],$AP$2:$AQ$3850,2,FALSE)</f>
        <v>M</v>
      </c>
      <c r="AP2287" s="71">
        <v>11281</v>
      </c>
      <c r="AQ2287" s="71" t="s">
        <v>29</v>
      </c>
    </row>
    <row r="2288" spans="13:43" x14ac:dyDescent="0.3">
      <c r="M2288" s="75">
        <v>18431</v>
      </c>
      <c r="N2288" s="72" t="s">
        <v>2710</v>
      </c>
      <c r="O2288" s="72" t="s">
        <v>2711</v>
      </c>
      <c r="P2288" s="73" t="s">
        <v>190</v>
      </c>
      <c r="Q2288" s="74">
        <v>1973</v>
      </c>
      <c r="R2288" s="73" t="s">
        <v>124</v>
      </c>
      <c r="S2288" s="72"/>
      <c r="T2288" s="77">
        <v>1827</v>
      </c>
      <c r="U2288" s="76" t="s">
        <v>35</v>
      </c>
      <c r="V2288" s="77" t="s">
        <v>36</v>
      </c>
      <c r="W2288" s="77" t="s">
        <v>36</v>
      </c>
      <c r="X2288" s="77">
        <v>30</v>
      </c>
      <c r="Y2288" s="78" t="s">
        <v>150</v>
      </c>
      <c r="Z2288" s="72"/>
      <c r="AA2288" s="77">
        <v>1734</v>
      </c>
      <c r="AB2288" s="76" t="s">
        <v>35</v>
      </c>
      <c r="AC2288" s="77" t="s">
        <v>36</v>
      </c>
      <c r="AD2288" s="77" t="s">
        <v>36</v>
      </c>
      <c r="AE2288" s="77">
        <v>35</v>
      </c>
      <c r="AF2288" s="78" t="s">
        <v>84</v>
      </c>
      <c r="AG2288" s="72"/>
      <c r="AH2288" s="77">
        <v>5259630</v>
      </c>
      <c r="AI2288" s="76" t="s">
        <v>170</v>
      </c>
      <c r="AJ2288" s="76" t="s">
        <v>36</v>
      </c>
      <c r="AK2288" t="str">
        <f>_xlfn.CONCAT(PlayerList[[#This Row],[First Name]]," ",PlayerList[[#This Row],[Surname]])</f>
        <v>Rommel Ong</v>
      </c>
      <c r="AM2288" s="71">
        <f>PlayerList[[#This Row],[Code]]*1</f>
        <v>18431</v>
      </c>
      <c r="AN2288" s="71" t="str">
        <f>VLOOKUP(PlayerList[[#This Row],[NZCF ID]],$AP$2:$AQ$3850,2,FALSE)</f>
        <v>M</v>
      </c>
      <c r="AP2288" s="71">
        <v>22171</v>
      </c>
      <c r="AQ2288" s="71" t="s">
        <v>29</v>
      </c>
    </row>
    <row r="2289" spans="13:43" x14ac:dyDescent="0.3">
      <c r="M2289" s="75">
        <v>11478</v>
      </c>
      <c r="N2289" s="72" t="s">
        <v>2710</v>
      </c>
      <c r="O2289" s="72" t="s">
        <v>2712</v>
      </c>
      <c r="P2289" s="73" t="s">
        <v>354</v>
      </c>
      <c r="Q2289" s="74">
        <v>1978</v>
      </c>
      <c r="R2289" s="73" t="s">
        <v>35</v>
      </c>
      <c r="S2289" s="72"/>
      <c r="T2289" s="77">
        <v>1648</v>
      </c>
      <c r="U2289" s="76" t="s">
        <v>35</v>
      </c>
      <c r="V2289" s="77" t="s">
        <v>36</v>
      </c>
      <c r="W2289" s="77" t="s">
        <v>36</v>
      </c>
      <c r="X2289" s="77">
        <v>45</v>
      </c>
      <c r="Y2289" s="78" t="s">
        <v>96</v>
      </c>
      <c r="Z2289" s="72"/>
      <c r="AA2289" s="77">
        <v>1350</v>
      </c>
      <c r="AB2289" s="76" t="s">
        <v>35</v>
      </c>
      <c r="AC2289" s="77" t="s">
        <v>36</v>
      </c>
      <c r="AD2289" s="77" t="s">
        <v>36</v>
      </c>
      <c r="AE2289" s="77">
        <v>39</v>
      </c>
      <c r="AF2289" s="78" t="s">
        <v>2713</v>
      </c>
      <c r="AG2289" s="72"/>
      <c r="AH2289" s="77">
        <v>4325699</v>
      </c>
      <c r="AI2289" s="76" t="s">
        <v>52</v>
      </c>
      <c r="AJ2289" s="76" t="s">
        <v>36</v>
      </c>
      <c r="AK2289" t="str">
        <f>_xlfn.CONCAT(PlayerList[[#This Row],[First Name]]," ",PlayerList[[#This Row],[Surname]])</f>
        <v>Winnie Ong</v>
      </c>
      <c r="AM2289" s="71">
        <f>PlayerList[[#This Row],[Code]]*1</f>
        <v>11478</v>
      </c>
      <c r="AN2289" s="71" t="str">
        <f>VLOOKUP(PlayerList[[#This Row],[NZCF ID]],$AP$2:$AQ$3850,2,FALSE)</f>
        <v>F</v>
      </c>
      <c r="AP2289" s="71">
        <v>18431</v>
      </c>
      <c r="AQ2289" s="71" t="s">
        <v>29</v>
      </c>
    </row>
    <row r="2290" spans="13:43" x14ac:dyDescent="0.3">
      <c r="M2290" s="75">
        <v>19570</v>
      </c>
      <c r="N2290" s="72" t="s">
        <v>2714</v>
      </c>
      <c r="O2290" s="72" t="s">
        <v>2715</v>
      </c>
      <c r="P2290" s="73" t="s">
        <v>127</v>
      </c>
      <c r="Q2290" s="74">
        <v>2009</v>
      </c>
      <c r="R2290" s="73" t="s">
        <v>135</v>
      </c>
      <c r="S2290" s="72"/>
      <c r="T2290" s="77" t="s">
        <v>34</v>
      </c>
      <c r="U2290" s="76" t="s">
        <v>35</v>
      </c>
      <c r="V2290" s="77" t="s">
        <v>36</v>
      </c>
      <c r="W2290" s="77" t="s">
        <v>36</v>
      </c>
      <c r="X2290" s="77" t="s">
        <v>37</v>
      </c>
      <c r="Y2290" s="78" t="s">
        <v>38</v>
      </c>
      <c r="Z2290" s="72"/>
      <c r="AA2290" s="77">
        <v>908</v>
      </c>
      <c r="AB2290" s="76" t="s">
        <v>50</v>
      </c>
      <c r="AC2290" s="77" t="s">
        <v>36</v>
      </c>
      <c r="AD2290" s="77" t="s">
        <v>36</v>
      </c>
      <c r="AE2290" s="77">
        <v>6</v>
      </c>
      <c r="AF2290" s="78" t="s">
        <v>281</v>
      </c>
      <c r="AG2290" s="72"/>
      <c r="AH2290" s="77">
        <v>4324676</v>
      </c>
      <c r="AI2290" s="76" t="s">
        <v>52</v>
      </c>
      <c r="AJ2290" s="76" t="s">
        <v>36</v>
      </c>
      <c r="AK2290" t="str">
        <f>_xlfn.CONCAT(PlayerList[[#This Row],[First Name]]," ",PlayerList[[#This Row],[Surname]])</f>
        <v>Essa Ongchangco</v>
      </c>
      <c r="AM2290" s="71">
        <f>PlayerList[[#This Row],[Code]]*1</f>
        <v>19570</v>
      </c>
      <c r="AN2290" s="71" t="str">
        <f>VLOOKUP(PlayerList[[#This Row],[NZCF ID]],$AP$2:$AQ$3850,2,FALSE)</f>
        <v>M</v>
      </c>
      <c r="AP2290" s="71">
        <v>11478</v>
      </c>
      <c r="AQ2290" s="71" t="s">
        <v>45</v>
      </c>
    </row>
    <row r="2291" spans="13:43" x14ac:dyDescent="0.3">
      <c r="M2291" s="75">
        <v>20854</v>
      </c>
      <c r="N2291" s="72" t="s">
        <v>2716</v>
      </c>
      <c r="O2291" s="72" t="s">
        <v>2717</v>
      </c>
      <c r="P2291" s="73" t="s">
        <v>33</v>
      </c>
      <c r="Q2291" s="74">
        <v>1986</v>
      </c>
      <c r="R2291" s="73" t="s">
        <v>35</v>
      </c>
      <c r="S2291" s="72"/>
      <c r="T2291" s="77">
        <v>1248</v>
      </c>
      <c r="U2291" s="76" t="s">
        <v>50</v>
      </c>
      <c r="V2291" s="77">
        <v>1</v>
      </c>
      <c r="W2291" s="77">
        <v>6</v>
      </c>
      <c r="X2291" s="77">
        <v>6</v>
      </c>
      <c r="Y2291" s="78" t="s">
        <v>4167</v>
      </c>
      <c r="Z2291" s="72"/>
      <c r="AA2291" s="77">
        <v>911</v>
      </c>
      <c r="AB2291" s="76" t="s">
        <v>50</v>
      </c>
      <c r="AC2291" s="77" t="s">
        <v>36</v>
      </c>
      <c r="AD2291" s="77" t="s">
        <v>36</v>
      </c>
      <c r="AE2291" s="77">
        <v>6</v>
      </c>
      <c r="AF2291" s="78" t="s">
        <v>39</v>
      </c>
      <c r="AG2291" s="72"/>
      <c r="AH2291" s="77">
        <v>4330781</v>
      </c>
      <c r="AI2291" s="76" t="s">
        <v>52</v>
      </c>
      <c r="AJ2291" s="76" t="s">
        <v>36</v>
      </c>
      <c r="AK2291" t="str">
        <f>_xlfn.CONCAT(PlayerList[[#This Row],[First Name]]," ",PlayerList[[#This Row],[Surname]])</f>
        <v>Reniza Ongcoy</v>
      </c>
      <c r="AM2291" s="71">
        <f>PlayerList[[#This Row],[Code]]*1</f>
        <v>20854</v>
      </c>
      <c r="AN2291" s="71" t="str">
        <f>VLOOKUP(PlayerList[[#This Row],[NZCF ID]],$AP$2:$AQ$3850,2,FALSE)</f>
        <v>F</v>
      </c>
      <c r="AP2291" s="71">
        <v>19570</v>
      </c>
      <c r="AQ2291" s="71" t="s">
        <v>29</v>
      </c>
    </row>
    <row r="2292" spans="13:43" x14ac:dyDescent="0.3">
      <c r="M2292" s="75">
        <v>19350</v>
      </c>
      <c r="N2292" s="72" t="s">
        <v>2718</v>
      </c>
      <c r="O2292" s="72" t="s">
        <v>2719</v>
      </c>
      <c r="P2292" s="73" t="s">
        <v>161</v>
      </c>
      <c r="Q2292" s="74" t="s">
        <v>37</v>
      </c>
      <c r="R2292" s="73" t="s">
        <v>35</v>
      </c>
      <c r="S2292" s="72"/>
      <c r="T2292" s="77">
        <v>1482</v>
      </c>
      <c r="U2292" s="76" t="s">
        <v>50</v>
      </c>
      <c r="V2292" s="77" t="s">
        <v>36</v>
      </c>
      <c r="W2292" s="77" t="s">
        <v>36</v>
      </c>
      <c r="X2292" s="77">
        <v>8</v>
      </c>
      <c r="Y2292" s="78" t="s">
        <v>281</v>
      </c>
      <c r="Z2292" s="72"/>
      <c r="AA2292" s="77">
        <v>1780</v>
      </c>
      <c r="AB2292" s="76" t="s">
        <v>50</v>
      </c>
      <c r="AC2292" s="77" t="s">
        <v>36</v>
      </c>
      <c r="AD2292" s="77" t="s">
        <v>36</v>
      </c>
      <c r="AE2292" s="77">
        <v>6</v>
      </c>
      <c r="AF2292" s="78" t="s">
        <v>169</v>
      </c>
      <c r="AG2292" s="72"/>
      <c r="AH2292" s="77" t="s">
        <v>69</v>
      </c>
      <c r="AI2292" s="76" t="s">
        <v>52</v>
      </c>
      <c r="AJ2292" s="76" t="s">
        <v>36</v>
      </c>
      <c r="AK2292" t="str">
        <f>_xlfn.CONCAT(PlayerList[[#This Row],[First Name]]," ",PlayerList[[#This Row],[Surname]])</f>
        <v>Orlee Onilongo</v>
      </c>
      <c r="AM2292" s="71">
        <f>PlayerList[[#This Row],[Code]]*1</f>
        <v>19350</v>
      </c>
      <c r="AN2292" s="71" t="str">
        <f>VLOOKUP(PlayerList[[#This Row],[NZCF ID]],$AP$2:$AQ$3850,2,FALSE)</f>
        <v>M</v>
      </c>
      <c r="AP2292" s="71">
        <v>20854</v>
      </c>
      <c r="AQ2292" s="71" t="s">
        <v>45</v>
      </c>
    </row>
    <row r="2293" spans="13:43" x14ac:dyDescent="0.3">
      <c r="M2293" s="75">
        <v>18839</v>
      </c>
      <c r="N2293" s="72" t="s">
        <v>2720</v>
      </c>
      <c r="O2293" s="72" t="s">
        <v>2721</v>
      </c>
      <c r="P2293" s="73" t="s">
        <v>49</v>
      </c>
      <c r="Q2293" s="74">
        <v>2008</v>
      </c>
      <c r="R2293" s="73" t="s">
        <v>135</v>
      </c>
      <c r="S2293" s="72"/>
      <c r="T2293" s="77" t="s">
        <v>34</v>
      </c>
      <c r="U2293" s="76" t="s">
        <v>35</v>
      </c>
      <c r="V2293" s="77" t="s">
        <v>36</v>
      </c>
      <c r="W2293" s="77" t="s">
        <v>36</v>
      </c>
      <c r="X2293" s="77" t="s">
        <v>37</v>
      </c>
      <c r="Y2293" s="78" t="s">
        <v>38</v>
      </c>
      <c r="Z2293" s="72"/>
      <c r="AA2293" s="77">
        <v>802</v>
      </c>
      <c r="AB2293" s="76" t="s">
        <v>50</v>
      </c>
      <c r="AC2293" s="77" t="s">
        <v>36</v>
      </c>
      <c r="AD2293" s="77" t="s">
        <v>36</v>
      </c>
      <c r="AE2293" s="77">
        <v>6</v>
      </c>
      <c r="AF2293" s="78" t="s">
        <v>173</v>
      </c>
      <c r="AG2293" s="72"/>
      <c r="AH2293" s="77" t="s">
        <v>69</v>
      </c>
      <c r="AI2293" s="76" t="s">
        <v>52</v>
      </c>
      <c r="AJ2293" s="76" t="s">
        <v>36</v>
      </c>
      <c r="AK2293" t="str">
        <f>_xlfn.CONCAT(PlayerList[[#This Row],[First Name]]," ",PlayerList[[#This Row],[Surname]])</f>
        <v>Maayan Ophir</v>
      </c>
      <c r="AM2293" s="71">
        <f>PlayerList[[#This Row],[Code]]*1</f>
        <v>18839</v>
      </c>
      <c r="AN2293" s="71" t="str">
        <f>VLOOKUP(PlayerList[[#This Row],[NZCF ID]],$AP$2:$AQ$3850,2,FALSE)</f>
        <v>M</v>
      </c>
      <c r="AP2293" s="71">
        <v>19350</v>
      </c>
      <c r="AQ2293" s="71" t="s">
        <v>29</v>
      </c>
    </row>
    <row r="2294" spans="13:43" x14ac:dyDescent="0.3">
      <c r="M2294" s="75">
        <v>16861</v>
      </c>
      <c r="N2294" s="72" t="s">
        <v>2722</v>
      </c>
      <c r="O2294" s="72" t="s">
        <v>211</v>
      </c>
      <c r="P2294" s="73" t="s">
        <v>716</v>
      </c>
      <c r="Q2294" s="74">
        <v>2008</v>
      </c>
      <c r="R2294" s="73" t="s">
        <v>135</v>
      </c>
      <c r="S2294" s="72"/>
      <c r="T2294" s="77" t="s">
        <v>34</v>
      </c>
      <c r="U2294" s="76" t="s">
        <v>35</v>
      </c>
      <c r="V2294" s="77" t="s">
        <v>36</v>
      </c>
      <c r="W2294" s="77" t="s">
        <v>36</v>
      </c>
      <c r="X2294" s="77" t="s">
        <v>37</v>
      </c>
      <c r="Y2294" s="78" t="s">
        <v>38</v>
      </c>
      <c r="Z2294" s="72"/>
      <c r="AA2294" s="77">
        <v>1040</v>
      </c>
      <c r="AB2294" s="76" t="s">
        <v>35</v>
      </c>
      <c r="AC2294" s="77" t="s">
        <v>36</v>
      </c>
      <c r="AD2294" s="77" t="s">
        <v>36</v>
      </c>
      <c r="AE2294" s="77">
        <v>21</v>
      </c>
      <c r="AF2294" s="78" t="s">
        <v>105</v>
      </c>
      <c r="AG2294" s="72"/>
      <c r="AH2294" s="77">
        <v>4310411</v>
      </c>
      <c r="AI2294" s="76" t="s">
        <v>52</v>
      </c>
      <c r="AJ2294" s="76" t="s">
        <v>36</v>
      </c>
      <c r="AK2294" t="str">
        <f>_xlfn.CONCAT(PlayerList[[#This Row],[First Name]]," ",PlayerList[[#This Row],[Surname]])</f>
        <v>Adam Ord</v>
      </c>
      <c r="AM2294" s="71">
        <f>PlayerList[[#This Row],[Code]]*1</f>
        <v>16861</v>
      </c>
      <c r="AN2294" s="71" t="str">
        <f>VLOOKUP(PlayerList[[#This Row],[NZCF ID]],$AP$2:$AQ$3850,2,FALSE)</f>
        <v>M</v>
      </c>
      <c r="AP2294" s="71">
        <v>18839</v>
      </c>
      <c r="AQ2294" s="71" t="s">
        <v>29</v>
      </c>
    </row>
    <row r="2295" spans="13:43" x14ac:dyDescent="0.3">
      <c r="M2295" s="75">
        <v>16862</v>
      </c>
      <c r="N2295" s="72" t="s">
        <v>2722</v>
      </c>
      <c r="O2295" s="72" t="s">
        <v>651</v>
      </c>
      <c r="P2295" s="73" t="s">
        <v>716</v>
      </c>
      <c r="Q2295" s="74">
        <v>2010</v>
      </c>
      <c r="R2295" s="73" t="s">
        <v>135</v>
      </c>
      <c r="S2295" s="72"/>
      <c r="T2295" s="77" t="s">
        <v>34</v>
      </c>
      <c r="U2295" s="76" t="s">
        <v>35</v>
      </c>
      <c r="V2295" s="77" t="s">
        <v>36</v>
      </c>
      <c r="W2295" s="77" t="s">
        <v>36</v>
      </c>
      <c r="X2295" s="77" t="s">
        <v>37</v>
      </c>
      <c r="Y2295" s="78" t="s">
        <v>38</v>
      </c>
      <c r="Z2295" s="72"/>
      <c r="AA2295" s="77">
        <v>815</v>
      </c>
      <c r="AB2295" s="76" t="s">
        <v>35</v>
      </c>
      <c r="AC2295" s="77" t="s">
        <v>36</v>
      </c>
      <c r="AD2295" s="77" t="s">
        <v>36</v>
      </c>
      <c r="AE2295" s="77">
        <v>22</v>
      </c>
      <c r="AF2295" s="78" t="s">
        <v>105</v>
      </c>
      <c r="AG2295" s="72"/>
      <c r="AH2295" s="77">
        <v>4310420</v>
      </c>
      <c r="AI2295" s="76" t="s">
        <v>52</v>
      </c>
      <c r="AJ2295" s="76" t="s">
        <v>36</v>
      </c>
      <c r="AK2295" t="str">
        <f>_xlfn.CONCAT(PlayerList[[#This Row],[First Name]]," ",PlayerList[[#This Row],[Surname]])</f>
        <v>Lewis Ord</v>
      </c>
      <c r="AM2295" s="71">
        <f>PlayerList[[#This Row],[Code]]*1</f>
        <v>16862</v>
      </c>
      <c r="AN2295" s="71" t="str">
        <f>VLOOKUP(PlayerList[[#This Row],[NZCF ID]],$AP$2:$AQ$3850,2,FALSE)</f>
        <v>M</v>
      </c>
      <c r="AP2295" s="71">
        <v>16861</v>
      </c>
      <c r="AQ2295" s="71" t="s">
        <v>29</v>
      </c>
    </row>
    <row r="2296" spans="13:43" x14ac:dyDescent="0.3">
      <c r="M2296" s="75">
        <v>20189</v>
      </c>
      <c r="N2296" s="72" t="s">
        <v>2723</v>
      </c>
      <c r="O2296" s="72" t="s">
        <v>1562</v>
      </c>
      <c r="P2296" s="73" t="s">
        <v>161</v>
      </c>
      <c r="Q2296" s="74">
        <v>2011</v>
      </c>
      <c r="R2296" s="73" t="s">
        <v>135</v>
      </c>
      <c r="S2296" s="72"/>
      <c r="T2296" s="77" t="s">
        <v>34</v>
      </c>
      <c r="U2296" s="76" t="s">
        <v>35</v>
      </c>
      <c r="V2296" s="77" t="s">
        <v>36</v>
      </c>
      <c r="W2296" s="77" t="s">
        <v>36</v>
      </c>
      <c r="X2296" s="77" t="s">
        <v>37</v>
      </c>
      <c r="Y2296" s="78" t="s">
        <v>38</v>
      </c>
      <c r="Z2296" s="72"/>
      <c r="AA2296" s="77">
        <v>1178</v>
      </c>
      <c r="AB2296" s="76" t="s">
        <v>35</v>
      </c>
      <c r="AC2296" s="77" t="s">
        <v>36</v>
      </c>
      <c r="AD2296" s="77" t="s">
        <v>36</v>
      </c>
      <c r="AE2296" s="77">
        <v>27</v>
      </c>
      <c r="AF2296" s="78" t="s">
        <v>61</v>
      </c>
      <c r="AG2296" s="72"/>
      <c r="AH2296" s="77">
        <v>4328353</v>
      </c>
      <c r="AI2296" s="76" t="s">
        <v>52</v>
      </c>
      <c r="AJ2296" s="76" t="s">
        <v>36</v>
      </c>
      <c r="AK2296" t="str">
        <f>_xlfn.CONCAT(PlayerList[[#This Row],[First Name]]," ",PlayerList[[#This Row],[Surname]])</f>
        <v>Zachary Ormandy</v>
      </c>
      <c r="AM2296" s="71">
        <f>PlayerList[[#This Row],[Code]]*1</f>
        <v>20189</v>
      </c>
      <c r="AN2296" s="71" t="str">
        <f>VLOOKUP(PlayerList[[#This Row],[NZCF ID]],$AP$2:$AQ$3850,2,FALSE)</f>
        <v>M</v>
      </c>
      <c r="AP2296" s="71">
        <v>16862</v>
      </c>
      <c r="AQ2296" s="71" t="s">
        <v>29</v>
      </c>
    </row>
    <row r="2297" spans="13:43" x14ac:dyDescent="0.3">
      <c r="M2297" s="75">
        <v>19395</v>
      </c>
      <c r="N2297" s="72" t="s">
        <v>2724</v>
      </c>
      <c r="O2297" s="72" t="s">
        <v>2725</v>
      </c>
      <c r="P2297" s="73" t="s">
        <v>33</v>
      </c>
      <c r="Q2297" s="74">
        <v>2010</v>
      </c>
      <c r="R2297" s="73" t="s">
        <v>135</v>
      </c>
      <c r="S2297" s="72"/>
      <c r="T2297" s="77" t="s">
        <v>34</v>
      </c>
      <c r="U2297" s="76" t="s">
        <v>35</v>
      </c>
      <c r="V2297" s="77" t="s">
        <v>36</v>
      </c>
      <c r="W2297" s="77" t="s">
        <v>36</v>
      </c>
      <c r="X2297" s="77" t="s">
        <v>37</v>
      </c>
      <c r="Y2297" s="78" t="s">
        <v>38</v>
      </c>
      <c r="Z2297" s="72"/>
      <c r="AA2297" s="77">
        <v>759</v>
      </c>
      <c r="AB2297" s="76" t="s">
        <v>50</v>
      </c>
      <c r="AC2297" s="77" t="s">
        <v>36</v>
      </c>
      <c r="AD2297" s="77" t="s">
        <v>36</v>
      </c>
      <c r="AE2297" s="77">
        <v>7</v>
      </c>
      <c r="AF2297" s="78" t="s">
        <v>96</v>
      </c>
      <c r="AG2297" s="72"/>
      <c r="AH2297" s="77" t="s">
        <v>69</v>
      </c>
      <c r="AI2297" s="76" t="s">
        <v>52</v>
      </c>
      <c r="AJ2297" s="76" t="s">
        <v>36</v>
      </c>
      <c r="AK2297" t="str">
        <f>_xlfn.CONCAT(PlayerList[[#This Row],[First Name]]," ",PlayerList[[#This Row],[Surname]])</f>
        <v>Kirsean Ortanez</v>
      </c>
      <c r="AM2297" s="71">
        <f>PlayerList[[#This Row],[Code]]*1</f>
        <v>19395</v>
      </c>
      <c r="AN2297" s="71" t="str">
        <f>VLOOKUP(PlayerList[[#This Row],[NZCF ID]],$AP$2:$AQ$3850,2,FALSE)</f>
        <v>M</v>
      </c>
      <c r="AP2297" s="71">
        <v>20189</v>
      </c>
      <c r="AQ2297" s="71" t="s">
        <v>29</v>
      </c>
    </row>
    <row r="2298" spans="13:43" x14ac:dyDescent="0.3">
      <c r="M2298" s="75">
        <v>22787</v>
      </c>
      <c r="N2298" s="72" t="s">
        <v>2726</v>
      </c>
      <c r="O2298" s="72" t="s">
        <v>627</v>
      </c>
      <c r="P2298" s="73" t="s">
        <v>33</v>
      </c>
      <c r="Q2298" s="74">
        <v>2012</v>
      </c>
      <c r="R2298" s="73" t="s">
        <v>135</v>
      </c>
      <c r="S2298" s="72"/>
      <c r="T2298" s="77" t="s">
        <v>34</v>
      </c>
      <c r="U2298" s="76" t="s">
        <v>35</v>
      </c>
      <c r="V2298" s="77" t="s">
        <v>36</v>
      </c>
      <c r="W2298" s="77" t="s">
        <v>36</v>
      </c>
      <c r="X2298" s="77" t="s">
        <v>37</v>
      </c>
      <c r="Y2298" s="78" t="s">
        <v>38</v>
      </c>
      <c r="Z2298" s="72"/>
      <c r="AA2298" s="77">
        <v>595</v>
      </c>
      <c r="AB2298" s="76" t="s">
        <v>50</v>
      </c>
      <c r="AC2298" s="77" t="s">
        <v>36</v>
      </c>
      <c r="AD2298" s="77" t="s">
        <v>36</v>
      </c>
      <c r="AE2298" s="77">
        <v>7</v>
      </c>
      <c r="AF2298" s="78" t="s">
        <v>84</v>
      </c>
      <c r="AG2298" s="72"/>
      <c r="AH2298" s="77" t="s">
        <v>69</v>
      </c>
      <c r="AI2298" s="76" t="s">
        <v>52</v>
      </c>
      <c r="AJ2298" s="76" t="s">
        <v>36</v>
      </c>
      <c r="AK2298" t="str">
        <f>_xlfn.CONCAT(PlayerList[[#This Row],[First Name]]," ",PlayerList[[#This Row],[Surname]])</f>
        <v>Campbell Osborne</v>
      </c>
      <c r="AM2298" s="71">
        <f>PlayerList[[#This Row],[Code]]*1</f>
        <v>22787</v>
      </c>
      <c r="AN2298" s="71" t="str">
        <f>VLOOKUP(PlayerList[[#This Row],[NZCF ID]],$AP$2:$AQ$3850,2,FALSE)</f>
        <v>M</v>
      </c>
      <c r="AP2298" s="71">
        <v>19395</v>
      </c>
      <c r="AQ2298" s="71" t="s">
        <v>29</v>
      </c>
    </row>
    <row r="2299" spans="13:43" x14ac:dyDescent="0.3">
      <c r="M2299" s="75">
        <v>22729</v>
      </c>
      <c r="N2299" s="72" t="s">
        <v>2726</v>
      </c>
      <c r="O2299" s="72" t="s">
        <v>2727</v>
      </c>
      <c r="P2299" s="73" t="s">
        <v>33</v>
      </c>
      <c r="Q2299" s="74">
        <v>2014</v>
      </c>
      <c r="R2299" s="73" t="s">
        <v>135</v>
      </c>
      <c r="S2299" s="72"/>
      <c r="T2299" s="77" t="s">
        <v>34</v>
      </c>
      <c r="U2299" s="76" t="s">
        <v>35</v>
      </c>
      <c r="V2299" s="77" t="s">
        <v>36</v>
      </c>
      <c r="W2299" s="77" t="s">
        <v>36</v>
      </c>
      <c r="X2299" s="77" t="s">
        <v>37</v>
      </c>
      <c r="Y2299" s="78" t="s">
        <v>38</v>
      </c>
      <c r="Z2299" s="72"/>
      <c r="AA2299" s="77">
        <v>988</v>
      </c>
      <c r="AB2299" s="76" t="s">
        <v>50</v>
      </c>
      <c r="AC2299" s="77" t="s">
        <v>36</v>
      </c>
      <c r="AD2299" s="77" t="s">
        <v>36</v>
      </c>
      <c r="AE2299" s="77">
        <v>6</v>
      </c>
      <c r="AF2299" s="78" t="s">
        <v>84</v>
      </c>
      <c r="AG2299" s="72"/>
      <c r="AH2299" s="77" t="s">
        <v>69</v>
      </c>
      <c r="AI2299" s="76" t="s">
        <v>52</v>
      </c>
      <c r="AJ2299" s="76" t="s">
        <v>36</v>
      </c>
      <c r="AK2299" t="str">
        <f>_xlfn.CONCAT(PlayerList[[#This Row],[First Name]]," ",PlayerList[[#This Row],[Surname]])</f>
        <v>Freddie Osborne</v>
      </c>
      <c r="AM2299" s="71">
        <f>PlayerList[[#This Row],[Code]]*1</f>
        <v>22729</v>
      </c>
      <c r="AN2299" s="71" t="str">
        <f>VLOOKUP(PlayerList[[#This Row],[NZCF ID]],$AP$2:$AQ$3850,2,FALSE)</f>
        <v>M</v>
      </c>
      <c r="AP2299" s="71">
        <v>22787</v>
      </c>
      <c r="AQ2299" s="71" t="s">
        <v>29</v>
      </c>
    </row>
    <row r="2300" spans="13:43" x14ac:dyDescent="0.3">
      <c r="M2300" s="75">
        <v>16853</v>
      </c>
      <c r="N2300" s="72" t="s">
        <v>2726</v>
      </c>
      <c r="O2300" s="72" t="s">
        <v>947</v>
      </c>
      <c r="P2300" s="73" t="s">
        <v>83</v>
      </c>
      <c r="Q2300" s="74">
        <v>1960</v>
      </c>
      <c r="R2300" s="73" t="s">
        <v>119</v>
      </c>
      <c r="S2300" s="72"/>
      <c r="T2300" s="77">
        <v>1297</v>
      </c>
      <c r="U2300" s="76" t="s">
        <v>35</v>
      </c>
      <c r="V2300" s="77">
        <v>1</v>
      </c>
      <c r="W2300" s="77">
        <v>11</v>
      </c>
      <c r="X2300" s="77">
        <v>208</v>
      </c>
      <c r="Y2300" s="78" t="s">
        <v>4167</v>
      </c>
      <c r="Z2300" s="72"/>
      <c r="AA2300" s="77">
        <v>1076</v>
      </c>
      <c r="AB2300" s="76" t="s">
        <v>35</v>
      </c>
      <c r="AC2300" s="77" t="s">
        <v>36</v>
      </c>
      <c r="AD2300" s="77" t="s">
        <v>36</v>
      </c>
      <c r="AE2300" s="77">
        <v>83</v>
      </c>
      <c r="AF2300" s="78" t="s">
        <v>60</v>
      </c>
      <c r="AG2300" s="72"/>
      <c r="AH2300" s="77">
        <v>4311485</v>
      </c>
      <c r="AI2300" s="76" t="s">
        <v>52</v>
      </c>
      <c r="AJ2300" s="76" t="s">
        <v>36</v>
      </c>
      <c r="AK2300" t="str">
        <f>_xlfn.CONCAT(PlayerList[[#This Row],[First Name]]," ",PlayerList[[#This Row],[Surname]])</f>
        <v>Geoff Osborne</v>
      </c>
      <c r="AM2300" s="71">
        <f>PlayerList[[#This Row],[Code]]*1</f>
        <v>16853</v>
      </c>
      <c r="AN2300" s="71" t="str">
        <f>VLOOKUP(PlayerList[[#This Row],[NZCF ID]],$AP$2:$AQ$3850,2,FALSE)</f>
        <v>M</v>
      </c>
      <c r="AP2300" s="71">
        <v>22729</v>
      </c>
      <c r="AQ2300" s="71" t="s">
        <v>29</v>
      </c>
    </row>
    <row r="2301" spans="13:43" x14ac:dyDescent="0.3">
      <c r="M2301" s="75">
        <v>17057</v>
      </c>
      <c r="N2301" s="72" t="s">
        <v>2728</v>
      </c>
      <c r="O2301" s="72" t="s">
        <v>416</v>
      </c>
      <c r="P2301" s="73" t="s">
        <v>115</v>
      </c>
      <c r="Q2301" s="74">
        <v>2003</v>
      </c>
      <c r="R2301" s="73" t="s">
        <v>35</v>
      </c>
      <c r="S2301" s="72"/>
      <c r="T2301" s="77">
        <v>1689</v>
      </c>
      <c r="U2301" s="76" t="s">
        <v>35</v>
      </c>
      <c r="V2301" s="77" t="s">
        <v>36</v>
      </c>
      <c r="W2301" s="77" t="s">
        <v>36</v>
      </c>
      <c r="X2301" s="77">
        <v>28</v>
      </c>
      <c r="Y2301" s="78" t="s">
        <v>219</v>
      </c>
      <c r="Z2301" s="72"/>
      <c r="AA2301" s="77">
        <v>1542</v>
      </c>
      <c r="AB2301" s="76" t="s">
        <v>35</v>
      </c>
      <c r="AC2301" s="77" t="s">
        <v>36</v>
      </c>
      <c r="AD2301" s="77" t="s">
        <v>36</v>
      </c>
      <c r="AE2301" s="77">
        <v>26</v>
      </c>
      <c r="AF2301" s="78" t="s">
        <v>825</v>
      </c>
      <c r="AG2301" s="72"/>
      <c r="AH2301" s="77">
        <v>4317203</v>
      </c>
      <c r="AI2301" s="76" t="s">
        <v>52</v>
      </c>
      <c r="AJ2301" s="76" t="s">
        <v>36</v>
      </c>
      <c r="AK2301" t="str">
        <f>_xlfn.CONCAT(PlayerList[[#This Row],[First Name]]," ",PlayerList[[#This Row],[Surname]])</f>
        <v>Noah Oseki</v>
      </c>
      <c r="AM2301" s="71">
        <f>PlayerList[[#This Row],[Code]]*1</f>
        <v>17057</v>
      </c>
      <c r="AN2301" s="71" t="str">
        <f>VLOOKUP(PlayerList[[#This Row],[NZCF ID]],$AP$2:$AQ$3850,2,FALSE)</f>
        <v>M</v>
      </c>
      <c r="AP2301" s="71">
        <v>16853</v>
      </c>
      <c r="AQ2301" s="71" t="s">
        <v>29</v>
      </c>
    </row>
    <row r="2302" spans="13:43" x14ac:dyDescent="0.3">
      <c r="M2302" s="75">
        <v>16827</v>
      </c>
      <c r="N2302" s="72" t="s">
        <v>2729</v>
      </c>
      <c r="O2302" s="72" t="s">
        <v>1110</v>
      </c>
      <c r="P2302" s="73" t="s">
        <v>74</v>
      </c>
      <c r="Q2302" s="74">
        <v>2009</v>
      </c>
      <c r="R2302" s="73" t="s">
        <v>135</v>
      </c>
      <c r="S2302" s="72"/>
      <c r="T2302" s="77">
        <v>912</v>
      </c>
      <c r="U2302" s="76" t="s">
        <v>35</v>
      </c>
      <c r="V2302" s="77" t="s">
        <v>36</v>
      </c>
      <c r="W2302" s="77" t="s">
        <v>36</v>
      </c>
      <c r="X2302" s="77">
        <v>70</v>
      </c>
      <c r="Y2302" s="78" t="s">
        <v>90</v>
      </c>
      <c r="Z2302" s="72"/>
      <c r="AA2302" s="77">
        <v>1015</v>
      </c>
      <c r="AB2302" s="76" t="s">
        <v>35</v>
      </c>
      <c r="AC2302" s="77" t="s">
        <v>36</v>
      </c>
      <c r="AD2302" s="77" t="s">
        <v>36</v>
      </c>
      <c r="AE2302" s="77">
        <v>192</v>
      </c>
      <c r="AF2302" s="78" t="s">
        <v>90</v>
      </c>
      <c r="AG2302" s="72"/>
      <c r="AH2302" s="77">
        <v>4310713</v>
      </c>
      <c r="AI2302" s="76" t="s">
        <v>52</v>
      </c>
      <c r="AJ2302" s="76" t="s">
        <v>36</v>
      </c>
      <c r="AK2302" t="str">
        <f>_xlfn.CONCAT(PlayerList[[#This Row],[First Name]]," ",PlayerList[[#This Row],[Surname]])</f>
        <v>Eden Oshri</v>
      </c>
      <c r="AM2302" s="71">
        <f>PlayerList[[#This Row],[Code]]*1</f>
        <v>16827</v>
      </c>
      <c r="AN2302" s="71" t="str">
        <f>VLOOKUP(PlayerList[[#This Row],[NZCF ID]],$AP$2:$AQ$3850,2,FALSE)</f>
        <v>M</v>
      </c>
      <c r="AP2302" s="71">
        <v>17057</v>
      </c>
      <c r="AQ2302" s="71" t="s">
        <v>29</v>
      </c>
    </row>
    <row r="2303" spans="13:43" x14ac:dyDescent="0.3">
      <c r="M2303" s="75">
        <v>20070</v>
      </c>
      <c r="N2303" s="72" t="s">
        <v>2730</v>
      </c>
      <c r="O2303" s="72" t="s">
        <v>400</v>
      </c>
      <c r="P2303" s="73" t="s">
        <v>258</v>
      </c>
      <c r="Q2303" s="74">
        <v>2015</v>
      </c>
      <c r="R2303" s="73" t="s">
        <v>135</v>
      </c>
      <c r="S2303" s="72"/>
      <c r="T2303" s="77">
        <v>690</v>
      </c>
      <c r="U2303" s="76" t="s">
        <v>35</v>
      </c>
      <c r="V2303" s="77" t="s">
        <v>36</v>
      </c>
      <c r="W2303" s="77" t="s">
        <v>36</v>
      </c>
      <c r="X2303" s="77">
        <v>37</v>
      </c>
      <c r="Y2303" s="78" t="s">
        <v>84</v>
      </c>
      <c r="Z2303" s="72"/>
      <c r="AA2303" s="77">
        <v>791</v>
      </c>
      <c r="AB2303" s="76" t="s">
        <v>35</v>
      </c>
      <c r="AC2303" s="77" t="s">
        <v>36</v>
      </c>
      <c r="AD2303" s="77" t="s">
        <v>36</v>
      </c>
      <c r="AE2303" s="77">
        <v>30</v>
      </c>
      <c r="AF2303" s="78" t="s">
        <v>84</v>
      </c>
      <c r="AG2303" s="72"/>
      <c r="AH2303" s="77">
        <v>4328671</v>
      </c>
      <c r="AI2303" s="76" t="s">
        <v>52</v>
      </c>
      <c r="AJ2303" s="76" t="s">
        <v>36</v>
      </c>
      <c r="AK2303" t="str">
        <f>_xlfn.CONCAT(PlayerList[[#This Row],[First Name]]," ",PlayerList[[#This Row],[Surname]])</f>
        <v>Lucas Ou</v>
      </c>
      <c r="AM2303" s="71">
        <f>PlayerList[[#This Row],[Code]]*1</f>
        <v>20070</v>
      </c>
      <c r="AN2303" s="71" t="str">
        <f>VLOOKUP(PlayerList[[#This Row],[NZCF ID]],$AP$2:$AQ$3850,2,FALSE)</f>
        <v>M</v>
      </c>
      <c r="AP2303" s="71">
        <v>16827</v>
      </c>
      <c r="AQ2303" s="71" t="s">
        <v>29</v>
      </c>
    </row>
    <row r="2304" spans="13:43" x14ac:dyDescent="0.3">
      <c r="M2304" s="75">
        <v>20676</v>
      </c>
      <c r="N2304" s="72" t="s">
        <v>2732</v>
      </c>
      <c r="O2304" s="72" t="s">
        <v>400</v>
      </c>
      <c r="P2304" s="73" t="s">
        <v>167</v>
      </c>
      <c r="Q2304" s="74">
        <v>2014</v>
      </c>
      <c r="R2304" s="73" t="s">
        <v>135</v>
      </c>
      <c r="S2304" s="72"/>
      <c r="T2304" s="77" t="s">
        <v>34</v>
      </c>
      <c r="U2304" s="76" t="s">
        <v>35</v>
      </c>
      <c r="V2304" s="77" t="s">
        <v>36</v>
      </c>
      <c r="W2304" s="77" t="s">
        <v>36</v>
      </c>
      <c r="X2304" s="77" t="s">
        <v>37</v>
      </c>
      <c r="Y2304" s="78" t="s">
        <v>38</v>
      </c>
      <c r="Z2304" s="72"/>
      <c r="AA2304" s="77">
        <v>487</v>
      </c>
      <c r="AB2304" s="76" t="s">
        <v>50</v>
      </c>
      <c r="AC2304" s="77" t="s">
        <v>36</v>
      </c>
      <c r="AD2304" s="77" t="s">
        <v>36</v>
      </c>
      <c r="AE2304" s="77">
        <v>4</v>
      </c>
      <c r="AF2304" s="78" t="s">
        <v>61</v>
      </c>
      <c r="AG2304" s="72"/>
      <c r="AH2304" s="77" t="s">
        <v>69</v>
      </c>
      <c r="AI2304" s="76" t="s">
        <v>52</v>
      </c>
      <c r="AJ2304" s="76" t="s">
        <v>36</v>
      </c>
      <c r="AK2304" t="str">
        <f>_xlfn.CONCAT(PlayerList[[#This Row],[First Name]]," ",PlayerList[[#This Row],[Surname]])</f>
        <v>Lucas Ouyang</v>
      </c>
      <c r="AM2304" s="71">
        <f>PlayerList[[#This Row],[Code]]*1</f>
        <v>20676</v>
      </c>
      <c r="AN2304" s="71" t="str">
        <f>VLOOKUP(PlayerList[[#This Row],[NZCF ID]],$AP$2:$AQ$3850,2,FALSE)</f>
        <v>M</v>
      </c>
      <c r="AP2304" s="71">
        <v>20070</v>
      </c>
      <c r="AQ2304" s="71" t="s">
        <v>29</v>
      </c>
    </row>
    <row r="2305" spans="13:43" x14ac:dyDescent="0.3">
      <c r="M2305" s="75">
        <v>19470</v>
      </c>
      <c r="N2305" s="72" t="s">
        <v>1224</v>
      </c>
      <c r="O2305" s="72" t="s">
        <v>141</v>
      </c>
      <c r="P2305" s="73" t="s">
        <v>354</v>
      </c>
      <c r="Q2305" s="74">
        <v>1989</v>
      </c>
      <c r="R2305" s="73" t="s">
        <v>35</v>
      </c>
      <c r="S2305" s="72"/>
      <c r="T2305" s="77">
        <v>878</v>
      </c>
      <c r="U2305" s="76" t="s">
        <v>50</v>
      </c>
      <c r="V2305" s="77" t="s">
        <v>36</v>
      </c>
      <c r="W2305" s="77" t="s">
        <v>36</v>
      </c>
      <c r="X2305" s="77">
        <v>10</v>
      </c>
      <c r="Y2305" s="78" t="s">
        <v>75</v>
      </c>
      <c r="Z2305" s="72"/>
      <c r="AA2305" s="77" t="s">
        <v>37</v>
      </c>
      <c r="AB2305" s="76" t="s">
        <v>35</v>
      </c>
      <c r="AC2305" s="77" t="s">
        <v>36</v>
      </c>
      <c r="AD2305" s="77" t="s">
        <v>36</v>
      </c>
      <c r="AE2305" s="77" t="s">
        <v>37</v>
      </c>
      <c r="AF2305" s="78" t="s">
        <v>38</v>
      </c>
      <c r="AG2305" s="72"/>
      <c r="AH2305" s="77" t="s">
        <v>69</v>
      </c>
      <c r="AI2305" s="76" t="s">
        <v>52</v>
      </c>
      <c r="AJ2305" s="76" t="s">
        <v>36</v>
      </c>
      <c r="AK2305" t="str">
        <f>_xlfn.CONCAT(PlayerList[[#This Row],[First Name]]," ",PlayerList[[#This Row],[Surname]])</f>
        <v>Michael Owen</v>
      </c>
      <c r="AM2305" s="71">
        <f>PlayerList[[#This Row],[Code]]*1</f>
        <v>19470</v>
      </c>
      <c r="AN2305" s="71" t="str">
        <f>VLOOKUP(PlayerList[[#This Row],[NZCF ID]],$AP$2:$AQ$3850,2,FALSE)</f>
        <v>M</v>
      </c>
      <c r="AP2305" s="71">
        <v>20676</v>
      </c>
      <c r="AQ2305" s="71" t="s">
        <v>29</v>
      </c>
    </row>
    <row r="2306" spans="13:43" x14ac:dyDescent="0.3">
      <c r="M2306" s="75">
        <v>20392</v>
      </c>
      <c r="N2306" s="72" t="s">
        <v>2733</v>
      </c>
      <c r="O2306" s="72" t="s">
        <v>2734</v>
      </c>
      <c r="P2306" s="73" t="s">
        <v>33</v>
      </c>
      <c r="Q2306" s="74">
        <v>2013</v>
      </c>
      <c r="R2306" s="73" t="s">
        <v>135</v>
      </c>
      <c r="S2306" s="72"/>
      <c r="T2306" s="77" t="s">
        <v>34</v>
      </c>
      <c r="U2306" s="76" t="s">
        <v>35</v>
      </c>
      <c r="V2306" s="77" t="s">
        <v>36</v>
      </c>
      <c r="W2306" s="77" t="s">
        <v>36</v>
      </c>
      <c r="X2306" s="77" t="s">
        <v>37</v>
      </c>
      <c r="Y2306" s="78" t="s">
        <v>38</v>
      </c>
      <c r="Z2306" s="72"/>
      <c r="AA2306" s="77">
        <v>493</v>
      </c>
      <c r="AB2306" s="76" t="s">
        <v>35</v>
      </c>
      <c r="AC2306" s="77">
        <v>2</v>
      </c>
      <c r="AD2306" s="77">
        <v>8</v>
      </c>
      <c r="AE2306" s="77">
        <v>50</v>
      </c>
      <c r="AF2306" s="78" t="s">
        <v>4167</v>
      </c>
      <c r="AG2306" s="72"/>
      <c r="AH2306" s="77">
        <v>4329538</v>
      </c>
      <c r="AI2306" s="76" t="s">
        <v>52</v>
      </c>
      <c r="AJ2306" s="76" t="s">
        <v>36</v>
      </c>
      <c r="AK2306" t="str">
        <f>_xlfn.CONCAT(PlayerList[[#This Row],[First Name]]," ",PlayerList[[#This Row],[Surname]])</f>
        <v>Phantaj Kuhn Padungkittimal</v>
      </c>
      <c r="AM2306" s="71">
        <f>PlayerList[[#This Row],[Code]]*1</f>
        <v>20392</v>
      </c>
      <c r="AN2306" s="71" t="str">
        <f>VLOOKUP(PlayerList[[#This Row],[NZCF ID]],$AP$2:$AQ$3850,2,FALSE)</f>
        <v>M</v>
      </c>
      <c r="AP2306" s="71">
        <v>19470</v>
      </c>
      <c r="AQ2306" s="71" t="s">
        <v>29</v>
      </c>
    </row>
    <row r="2307" spans="13:43" x14ac:dyDescent="0.3">
      <c r="M2307" s="75">
        <v>22788</v>
      </c>
      <c r="N2307" s="72" t="s">
        <v>2735</v>
      </c>
      <c r="O2307" s="72" t="s">
        <v>2736</v>
      </c>
      <c r="P2307" s="73" t="s">
        <v>33</v>
      </c>
      <c r="Q2307" s="74">
        <v>2013</v>
      </c>
      <c r="R2307" s="73" t="s">
        <v>135</v>
      </c>
      <c r="S2307" s="72"/>
      <c r="T2307" s="77" t="s">
        <v>34</v>
      </c>
      <c r="U2307" s="76" t="s">
        <v>35</v>
      </c>
      <c r="V2307" s="77" t="s">
        <v>36</v>
      </c>
      <c r="W2307" s="77" t="s">
        <v>36</v>
      </c>
      <c r="X2307" s="77" t="s">
        <v>37</v>
      </c>
      <c r="Y2307" s="78" t="s">
        <v>38</v>
      </c>
      <c r="Z2307" s="72"/>
      <c r="AA2307" s="77">
        <v>698</v>
      </c>
      <c r="AB2307" s="76" t="s">
        <v>50</v>
      </c>
      <c r="AC2307" s="77" t="s">
        <v>36</v>
      </c>
      <c r="AD2307" s="77" t="s">
        <v>36</v>
      </c>
      <c r="AE2307" s="77">
        <v>7</v>
      </c>
      <c r="AF2307" s="78" t="s">
        <v>84</v>
      </c>
      <c r="AG2307" s="72"/>
      <c r="AH2307" s="77" t="s">
        <v>69</v>
      </c>
      <c r="AI2307" s="76" t="s">
        <v>52</v>
      </c>
      <c r="AJ2307" s="76" t="s">
        <v>36</v>
      </c>
      <c r="AK2307" t="str">
        <f>_xlfn.CONCAT(PlayerList[[#This Row],[First Name]]," ",PlayerList[[#This Row],[Surname]])</f>
        <v>Rayne Paenga</v>
      </c>
      <c r="AM2307" s="71">
        <f>PlayerList[[#This Row],[Code]]*1</f>
        <v>22788</v>
      </c>
      <c r="AN2307" s="71" t="str">
        <f>VLOOKUP(PlayerList[[#This Row],[NZCF ID]],$AP$2:$AQ$3850,2,FALSE)</f>
        <v>M</v>
      </c>
      <c r="AP2307" s="71">
        <v>20392</v>
      </c>
      <c r="AQ2307" s="71" t="s">
        <v>29</v>
      </c>
    </row>
    <row r="2308" spans="13:43" x14ac:dyDescent="0.3">
      <c r="M2308" s="75">
        <v>20382</v>
      </c>
      <c r="N2308" s="72" t="s">
        <v>2737</v>
      </c>
      <c r="O2308" s="72" t="s">
        <v>288</v>
      </c>
      <c r="P2308" s="73" t="s">
        <v>83</v>
      </c>
      <c r="Q2308" s="74">
        <v>2006</v>
      </c>
      <c r="R2308" s="73" t="s">
        <v>135</v>
      </c>
      <c r="S2308" s="72"/>
      <c r="T2308" s="77">
        <v>1273</v>
      </c>
      <c r="U2308" s="76" t="s">
        <v>50</v>
      </c>
      <c r="V2308" s="77" t="s">
        <v>36</v>
      </c>
      <c r="W2308" s="77" t="s">
        <v>36</v>
      </c>
      <c r="X2308" s="77">
        <v>15</v>
      </c>
      <c r="Y2308" s="78" t="s">
        <v>61</v>
      </c>
      <c r="Z2308" s="72"/>
      <c r="AA2308" s="77">
        <v>906</v>
      </c>
      <c r="AB2308" s="76" t="s">
        <v>50</v>
      </c>
      <c r="AC2308" s="77" t="s">
        <v>36</v>
      </c>
      <c r="AD2308" s="77" t="s">
        <v>36</v>
      </c>
      <c r="AE2308" s="77">
        <v>7</v>
      </c>
      <c r="AF2308" s="78" t="s">
        <v>150</v>
      </c>
      <c r="AG2308" s="72"/>
      <c r="AH2308" s="77" t="s">
        <v>69</v>
      </c>
      <c r="AI2308" s="76" t="s">
        <v>52</v>
      </c>
      <c r="AJ2308" s="76" t="s">
        <v>36</v>
      </c>
      <c r="AK2308" t="str">
        <f>_xlfn.CONCAT(PlayerList[[#This Row],[First Name]]," ",PlayerList[[#This Row],[Surname]])</f>
        <v>Archer Page</v>
      </c>
      <c r="AM2308" s="71">
        <f>PlayerList[[#This Row],[Code]]*1</f>
        <v>20382</v>
      </c>
      <c r="AN2308" s="71" t="str">
        <f>VLOOKUP(PlayerList[[#This Row],[NZCF ID]],$AP$2:$AQ$3850,2,FALSE)</f>
        <v>M</v>
      </c>
      <c r="AP2308" s="71">
        <v>22788</v>
      </c>
      <c r="AQ2308" s="71" t="s">
        <v>29</v>
      </c>
    </row>
    <row r="2309" spans="13:43" x14ac:dyDescent="0.3">
      <c r="M2309" s="75">
        <v>18487</v>
      </c>
      <c r="N2309" s="72" t="s">
        <v>2738</v>
      </c>
      <c r="O2309" s="72" t="s">
        <v>1473</v>
      </c>
      <c r="P2309" s="73" t="s">
        <v>33</v>
      </c>
      <c r="Q2309" s="74">
        <v>2012</v>
      </c>
      <c r="R2309" s="73" t="s">
        <v>135</v>
      </c>
      <c r="S2309" s="72"/>
      <c r="T2309" s="77" t="s">
        <v>34</v>
      </c>
      <c r="U2309" s="76" t="s">
        <v>35</v>
      </c>
      <c r="V2309" s="77" t="s">
        <v>36</v>
      </c>
      <c r="W2309" s="77" t="s">
        <v>36</v>
      </c>
      <c r="X2309" s="77" t="s">
        <v>37</v>
      </c>
      <c r="Y2309" s="78" t="s">
        <v>38</v>
      </c>
      <c r="Z2309" s="72"/>
      <c r="AA2309" s="77">
        <v>506</v>
      </c>
      <c r="AB2309" s="76" t="s">
        <v>50</v>
      </c>
      <c r="AC2309" s="77" t="s">
        <v>36</v>
      </c>
      <c r="AD2309" s="77" t="s">
        <v>36</v>
      </c>
      <c r="AE2309" s="77">
        <v>10</v>
      </c>
      <c r="AF2309" s="78" t="s">
        <v>96</v>
      </c>
      <c r="AG2309" s="72"/>
      <c r="AH2309" s="77" t="s">
        <v>69</v>
      </c>
      <c r="AI2309" s="76" t="s">
        <v>52</v>
      </c>
      <c r="AJ2309" s="76" t="s">
        <v>36</v>
      </c>
      <c r="AK2309" t="str">
        <f>_xlfn.CONCAT(PlayerList[[#This Row],[First Name]]," ",PlayerList[[#This Row],[Surname]])</f>
        <v>Louis Pageot</v>
      </c>
      <c r="AM2309" s="71">
        <f>PlayerList[[#This Row],[Code]]*1</f>
        <v>18487</v>
      </c>
      <c r="AN2309" s="71" t="str">
        <f>VLOOKUP(PlayerList[[#This Row],[NZCF ID]],$AP$2:$AQ$3850,2,FALSE)</f>
        <v>M</v>
      </c>
      <c r="AP2309" s="71">
        <v>20382</v>
      </c>
      <c r="AQ2309" s="71" t="s">
        <v>29</v>
      </c>
    </row>
    <row r="2310" spans="13:43" x14ac:dyDescent="0.3">
      <c r="M2310" s="75">
        <v>19440</v>
      </c>
      <c r="N2310" s="72" t="s">
        <v>2738</v>
      </c>
      <c r="O2310" s="72" t="s">
        <v>2739</v>
      </c>
      <c r="P2310" s="73" t="s">
        <v>33</v>
      </c>
      <c r="Q2310" s="74">
        <v>2012</v>
      </c>
      <c r="R2310" s="73" t="s">
        <v>135</v>
      </c>
      <c r="S2310" s="72"/>
      <c r="T2310" s="77" t="s">
        <v>34</v>
      </c>
      <c r="U2310" s="76" t="s">
        <v>35</v>
      </c>
      <c r="V2310" s="77" t="s">
        <v>36</v>
      </c>
      <c r="W2310" s="77" t="s">
        <v>36</v>
      </c>
      <c r="X2310" s="77" t="s">
        <v>37</v>
      </c>
      <c r="Y2310" s="78" t="s">
        <v>38</v>
      </c>
      <c r="Z2310" s="72"/>
      <c r="AA2310" s="77">
        <v>593</v>
      </c>
      <c r="AB2310" s="76" t="s">
        <v>50</v>
      </c>
      <c r="AC2310" s="77" t="s">
        <v>36</v>
      </c>
      <c r="AD2310" s="77" t="s">
        <v>36</v>
      </c>
      <c r="AE2310" s="77">
        <v>5</v>
      </c>
      <c r="AF2310" s="78" t="s">
        <v>96</v>
      </c>
      <c r="AG2310" s="72"/>
      <c r="AH2310" s="77" t="s">
        <v>69</v>
      </c>
      <c r="AI2310" s="76" t="s">
        <v>52</v>
      </c>
      <c r="AJ2310" s="76" t="s">
        <v>36</v>
      </c>
      <c r="AK2310" t="str">
        <f>_xlfn.CONCAT(PlayerList[[#This Row],[First Name]]," ",PlayerList[[#This Row],[Surname]])</f>
        <v>Matteo Pageot</v>
      </c>
      <c r="AM2310" s="71">
        <f>PlayerList[[#This Row],[Code]]*1</f>
        <v>19440</v>
      </c>
      <c r="AN2310" s="71" t="str">
        <f>VLOOKUP(PlayerList[[#This Row],[NZCF ID]],$AP$2:$AQ$3850,2,FALSE)</f>
        <v>M</v>
      </c>
      <c r="AP2310" s="71">
        <v>18487</v>
      </c>
      <c r="AQ2310" s="71" t="s">
        <v>29</v>
      </c>
    </row>
    <row r="2311" spans="13:43" x14ac:dyDescent="0.3">
      <c r="M2311" s="75">
        <v>15875</v>
      </c>
      <c r="N2311" s="72" t="s">
        <v>4416</v>
      </c>
      <c r="O2311" s="72" t="s">
        <v>4417</v>
      </c>
      <c r="P2311" s="73" t="s">
        <v>74</v>
      </c>
      <c r="Q2311" s="74">
        <v>2002</v>
      </c>
      <c r="R2311" s="73" t="s">
        <v>35</v>
      </c>
      <c r="S2311" s="72"/>
      <c r="T2311" s="77">
        <v>1232</v>
      </c>
      <c r="U2311" s="76" t="s">
        <v>35</v>
      </c>
      <c r="V2311" s="77" t="s">
        <v>36</v>
      </c>
      <c r="W2311" s="77" t="s">
        <v>36</v>
      </c>
      <c r="X2311" s="77">
        <v>37</v>
      </c>
      <c r="Y2311" s="78" t="s">
        <v>667</v>
      </c>
      <c r="Z2311" s="72"/>
      <c r="AA2311" s="77" t="s">
        <v>37</v>
      </c>
      <c r="AB2311" s="76" t="s">
        <v>35</v>
      </c>
      <c r="AC2311" s="77" t="s">
        <v>36</v>
      </c>
      <c r="AD2311" s="77" t="s">
        <v>36</v>
      </c>
      <c r="AE2311" s="77" t="s">
        <v>37</v>
      </c>
      <c r="AF2311" s="78" t="s">
        <v>38</v>
      </c>
      <c r="AG2311" s="72"/>
      <c r="AH2311" s="77">
        <v>4305043</v>
      </c>
      <c r="AI2311" s="76" t="s">
        <v>52</v>
      </c>
      <c r="AJ2311" s="76" t="s">
        <v>36</v>
      </c>
      <c r="AK2311" t="str">
        <f>_xlfn.CONCAT(PlayerList[[#This Row],[First Name]]," ",PlayerList[[#This Row],[Surname]])</f>
        <v>Gaurav Pahuja</v>
      </c>
      <c r="AM2311" s="71">
        <f>PlayerList[[#This Row],[Code]]*1</f>
        <v>15875</v>
      </c>
      <c r="AN2311" s="71" t="str">
        <f>VLOOKUP(PlayerList[[#This Row],[NZCF ID]],$AP$2:$AQ$3850,2,FALSE)</f>
        <v>M</v>
      </c>
      <c r="AP2311" s="71">
        <v>19440</v>
      </c>
      <c r="AQ2311" s="71" t="s">
        <v>29</v>
      </c>
    </row>
    <row r="2312" spans="13:43" x14ac:dyDescent="0.3">
      <c r="M2312" s="75">
        <v>19043</v>
      </c>
      <c r="N2312" s="72" t="s">
        <v>2740</v>
      </c>
      <c r="O2312" s="72" t="s">
        <v>2741</v>
      </c>
      <c r="P2312" s="73" t="s">
        <v>33</v>
      </c>
      <c r="Q2312" s="74">
        <v>2012</v>
      </c>
      <c r="R2312" s="73" t="s">
        <v>135</v>
      </c>
      <c r="S2312" s="72"/>
      <c r="T2312" s="77" t="s">
        <v>34</v>
      </c>
      <c r="U2312" s="76" t="s">
        <v>35</v>
      </c>
      <c r="V2312" s="77" t="s">
        <v>36</v>
      </c>
      <c r="W2312" s="77" t="s">
        <v>36</v>
      </c>
      <c r="X2312" s="77" t="s">
        <v>37</v>
      </c>
      <c r="Y2312" s="78" t="s">
        <v>38</v>
      </c>
      <c r="Z2312" s="72"/>
      <c r="AA2312" s="77">
        <v>781</v>
      </c>
      <c r="AB2312" s="76" t="s">
        <v>35</v>
      </c>
      <c r="AC2312" s="77" t="s">
        <v>36</v>
      </c>
      <c r="AD2312" s="77" t="s">
        <v>36</v>
      </c>
      <c r="AE2312" s="77">
        <v>21</v>
      </c>
      <c r="AF2312" s="78" t="s">
        <v>96</v>
      </c>
      <c r="AG2312" s="72"/>
      <c r="AH2312" s="77" t="s">
        <v>69</v>
      </c>
      <c r="AI2312" s="76" t="s">
        <v>52</v>
      </c>
      <c r="AJ2312" s="76" t="s">
        <v>36</v>
      </c>
      <c r="AK2312" t="str">
        <f>_xlfn.CONCAT(PlayerList[[#This Row],[First Name]]," ",PlayerList[[#This Row],[Surname]])</f>
        <v>Sanay Sainath Pai</v>
      </c>
      <c r="AM2312" s="71">
        <f>PlayerList[[#This Row],[Code]]*1</f>
        <v>19043</v>
      </c>
      <c r="AN2312" s="71" t="str">
        <f>VLOOKUP(PlayerList[[#This Row],[NZCF ID]],$AP$2:$AQ$3850,2,FALSE)</f>
        <v>M</v>
      </c>
      <c r="AP2312" s="71">
        <v>15875</v>
      </c>
      <c r="AQ2312" s="71" t="s">
        <v>29</v>
      </c>
    </row>
    <row r="2313" spans="13:43" x14ac:dyDescent="0.3">
      <c r="M2313" s="75">
        <v>18971</v>
      </c>
      <c r="N2313" s="72" t="s">
        <v>2740</v>
      </c>
      <c r="O2313" s="72" t="s">
        <v>2742</v>
      </c>
      <c r="P2313" s="73" t="s">
        <v>33</v>
      </c>
      <c r="Q2313" s="74">
        <v>2008</v>
      </c>
      <c r="R2313" s="73" t="s">
        <v>135</v>
      </c>
      <c r="S2313" s="72"/>
      <c r="T2313" s="77" t="s">
        <v>34</v>
      </c>
      <c r="U2313" s="76" t="s">
        <v>35</v>
      </c>
      <c r="V2313" s="77" t="s">
        <v>36</v>
      </c>
      <c r="W2313" s="77" t="s">
        <v>36</v>
      </c>
      <c r="X2313" s="77" t="s">
        <v>37</v>
      </c>
      <c r="Y2313" s="78" t="s">
        <v>38</v>
      </c>
      <c r="Z2313" s="72"/>
      <c r="AA2313" s="77">
        <v>702</v>
      </c>
      <c r="AB2313" s="76" t="s">
        <v>35</v>
      </c>
      <c r="AC2313" s="77" t="s">
        <v>36</v>
      </c>
      <c r="AD2313" s="77" t="s">
        <v>36</v>
      </c>
      <c r="AE2313" s="77">
        <v>20</v>
      </c>
      <c r="AF2313" s="78" t="s">
        <v>96</v>
      </c>
      <c r="AG2313" s="72"/>
      <c r="AH2313" s="77" t="s">
        <v>69</v>
      </c>
      <c r="AI2313" s="76" t="s">
        <v>52</v>
      </c>
      <c r="AJ2313" s="76" t="s">
        <v>36</v>
      </c>
      <c r="AK2313" t="str">
        <f>_xlfn.CONCAT(PlayerList[[#This Row],[First Name]]," ",PlayerList[[#This Row],[Surname]])</f>
        <v>Sia Sainath Pai</v>
      </c>
      <c r="AM2313" s="71">
        <f>PlayerList[[#This Row],[Code]]*1</f>
        <v>18971</v>
      </c>
      <c r="AN2313" s="71" t="str">
        <f>VLOOKUP(PlayerList[[#This Row],[NZCF ID]],$AP$2:$AQ$3850,2,FALSE)</f>
        <v>M</v>
      </c>
      <c r="AP2313" s="71">
        <v>19043</v>
      </c>
      <c r="AQ2313" s="71" t="s">
        <v>29</v>
      </c>
    </row>
    <row r="2314" spans="13:43" x14ac:dyDescent="0.3">
      <c r="M2314" s="75">
        <v>11111</v>
      </c>
      <c r="N2314" s="72" t="s">
        <v>2743</v>
      </c>
      <c r="O2314" s="72" t="s">
        <v>2744</v>
      </c>
      <c r="P2314" s="73" t="s">
        <v>83</v>
      </c>
      <c r="Q2314" s="74">
        <v>1955</v>
      </c>
      <c r="R2314" s="73" t="s">
        <v>119</v>
      </c>
      <c r="S2314" s="72"/>
      <c r="T2314" s="77">
        <v>1434</v>
      </c>
      <c r="U2314" s="76" t="s">
        <v>35</v>
      </c>
      <c r="V2314" s="77" t="s">
        <v>36</v>
      </c>
      <c r="W2314" s="77" t="s">
        <v>36</v>
      </c>
      <c r="X2314" s="77">
        <v>163</v>
      </c>
      <c r="Y2314" s="78" t="s">
        <v>68</v>
      </c>
      <c r="Z2314" s="72"/>
      <c r="AA2314" s="77">
        <v>1403</v>
      </c>
      <c r="AB2314" s="76" t="s">
        <v>35</v>
      </c>
      <c r="AC2314" s="77" t="s">
        <v>36</v>
      </c>
      <c r="AD2314" s="77" t="s">
        <v>36</v>
      </c>
      <c r="AE2314" s="77">
        <v>44</v>
      </c>
      <c r="AF2314" s="78" t="s">
        <v>219</v>
      </c>
      <c r="AG2314" s="72"/>
      <c r="AH2314" s="77" t="s">
        <v>69</v>
      </c>
      <c r="AI2314" s="76" t="s">
        <v>52</v>
      </c>
      <c r="AJ2314" s="76" t="s">
        <v>36</v>
      </c>
      <c r="AK2314" t="str">
        <f>_xlfn.CONCAT(PlayerList[[#This Row],[First Name]]," ",PlayerList[[#This Row],[Surname]])</f>
        <v>Roberto Ricardo Paino</v>
      </c>
      <c r="AM2314" s="71">
        <f>PlayerList[[#This Row],[Code]]*1</f>
        <v>11111</v>
      </c>
      <c r="AN2314" s="71" t="str">
        <f>VLOOKUP(PlayerList[[#This Row],[NZCF ID]],$AP$2:$AQ$3850,2,FALSE)</f>
        <v>M</v>
      </c>
      <c r="AP2314" s="71">
        <v>18971</v>
      </c>
      <c r="AQ2314" s="71" t="s">
        <v>29</v>
      </c>
    </row>
    <row r="2315" spans="13:43" x14ac:dyDescent="0.3">
      <c r="M2315" s="75">
        <v>20525</v>
      </c>
      <c r="N2315" s="72" t="s">
        <v>2745</v>
      </c>
      <c r="O2315" s="72" t="s">
        <v>226</v>
      </c>
      <c r="P2315" s="73" t="s">
        <v>167</v>
      </c>
      <c r="Q2315" s="74">
        <v>2014</v>
      </c>
      <c r="R2315" s="73" t="s">
        <v>135</v>
      </c>
      <c r="S2315" s="72"/>
      <c r="T2315" s="77" t="s">
        <v>34</v>
      </c>
      <c r="U2315" s="76" t="s">
        <v>35</v>
      </c>
      <c r="V2315" s="77" t="s">
        <v>36</v>
      </c>
      <c r="W2315" s="77" t="s">
        <v>36</v>
      </c>
      <c r="X2315" s="77" t="s">
        <v>37</v>
      </c>
      <c r="Y2315" s="78" t="s">
        <v>38</v>
      </c>
      <c r="Z2315" s="72"/>
      <c r="AA2315" s="77">
        <v>488</v>
      </c>
      <c r="AB2315" s="76" t="s">
        <v>50</v>
      </c>
      <c r="AC2315" s="77">
        <v>1</v>
      </c>
      <c r="AD2315" s="77">
        <v>4</v>
      </c>
      <c r="AE2315" s="77">
        <v>11</v>
      </c>
      <c r="AF2315" s="78" t="s">
        <v>4167</v>
      </c>
      <c r="AG2315" s="72"/>
      <c r="AH2315" s="77" t="s">
        <v>69</v>
      </c>
      <c r="AI2315" s="76" t="s">
        <v>52</v>
      </c>
      <c r="AJ2315" s="76" t="s">
        <v>36</v>
      </c>
      <c r="AK2315" t="str">
        <f>_xlfn.CONCAT(PlayerList[[#This Row],[First Name]]," ",PlayerList[[#This Row],[Surname]])</f>
        <v>Matthew Painuthara</v>
      </c>
      <c r="AM2315" s="71">
        <f>PlayerList[[#This Row],[Code]]*1</f>
        <v>20525</v>
      </c>
      <c r="AN2315" s="71" t="str">
        <f>VLOOKUP(PlayerList[[#This Row],[NZCF ID]],$AP$2:$AQ$3850,2,FALSE)</f>
        <v>M</v>
      </c>
      <c r="AP2315" s="71">
        <v>11111</v>
      </c>
      <c r="AQ2315" s="71" t="s">
        <v>29</v>
      </c>
    </row>
    <row r="2316" spans="13:43" x14ac:dyDescent="0.3">
      <c r="M2316" s="75">
        <v>11903</v>
      </c>
      <c r="N2316" s="72" t="s">
        <v>2746</v>
      </c>
      <c r="O2316" s="72" t="s">
        <v>1040</v>
      </c>
      <c r="P2316" s="73" t="s">
        <v>167</v>
      </c>
      <c r="Q2316" s="74">
        <v>1946</v>
      </c>
      <c r="R2316" s="73" t="s">
        <v>119</v>
      </c>
      <c r="S2316" s="72"/>
      <c r="T2316" s="77">
        <v>1312</v>
      </c>
      <c r="U2316" s="76" t="s">
        <v>35</v>
      </c>
      <c r="V2316" s="77">
        <v>3</v>
      </c>
      <c r="W2316" s="77">
        <v>13</v>
      </c>
      <c r="X2316" s="77">
        <v>443</v>
      </c>
      <c r="Y2316" s="78" t="s">
        <v>4167</v>
      </c>
      <c r="Z2316" s="72"/>
      <c r="AA2316" s="77">
        <v>1202</v>
      </c>
      <c r="AB2316" s="76" t="s">
        <v>35</v>
      </c>
      <c r="AC2316" s="77">
        <v>1</v>
      </c>
      <c r="AD2316" s="77">
        <v>6</v>
      </c>
      <c r="AE2316" s="77">
        <v>143</v>
      </c>
      <c r="AF2316" s="78" t="s">
        <v>4167</v>
      </c>
      <c r="AG2316" s="72"/>
      <c r="AH2316" s="77">
        <v>4305574</v>
      </c>
      <c r="AI2316" s="76" t="s">
        <v>52</v>
      </c>
      <c r="AJ2316" s="76" t="s">
        <v>36</v>
      </c>
      <c r="AK2316" t="str">
        <f>_xlfn.CONCAT(PlayerList[[#This Row],[First Name]]," ",PlayerList[[#This Row],[Surname]])</f>
        <v>John Pakenham</v>
      </c>
      <c r="AM2316" s="71">
        <f>PlayerList[[#This Row],[Code]]*1</f>
        <v>11903</v>
      </c>
      <c r="AN2316" s="71" t="str">
        <f>VLOOKUP(PlayerList[[#This Row],[NZCF ID]],$AP$2:$AQ$3850,2,FALSE)</f>
        <v>M</v>
      </c>
      <c r="AP2316" s="71">
        <v>20525</v>
      </c>
      <c r="AQ2316" s="71" t="s">
        <v>29</v>
      </c>
    </row>
    <row r="2317" spans="13:43" x14ac:dyDescent="0.3">
      <c r="M2317" s="75">
        <v>16263</v>
      </c>
      <c r="N2317" s="72" t="s">
        <v>4418</v>
      </c>
      <c r="O2317" s="72" t="s">
        <v>508</v>
      </c>
      <c r="P2317" s="73" t="s">
        <v>167</v>
      </c>
      <c r="Q2317" s="74">
        <v>1964</v>
      </c>
      <c r="R2317" s="73" t="s">
        <v>124</v>
      </c>
      <c r="S2317" s="72"/>
      <c r="T2317" s="77">
        <v>1443</v>
      </c>
      <c r="U2317" s="76" t="s">
        <v>35</v>
      </c>
      <c r="V2317" s="77" t="s">
        <v>36</v>
      </c>
      <c r="W2317" s="77" t="s">
        <v>36</v>
      </c>
      <c r="X2317" s="77">
        <v>34</v>
      </c>
      <c r="Y2317" s="78" t="s">
        <v>168</v>
      </c>
      <c r="Z2317" s="72"/>
      <c r="AA2317" s="77">
        <v>1498</v>
      </c>
      <c r="AB2317" s="76" t="s">
        <v>35</v>
      </c>
      <c r="AC2317" s="77" t="s">
        <v>36</v>
      </c>
      <c r="AD2317" s="77" t="s">
        <v>36</v>
      </c>
      <c r="AE2317" s="77">
        <v>46</v>
      </c>
      <c r="AF2317" s="78" t="s">
        <v>2121</v>
      </c>
      <c r="AG2317" s="72"/>
      <c r="AH2317" s="77" t="s">
        <v>69</v>
      </c>
      <c r="AI2317" s="76" t="s">
        <v>52</v>
      </c>
      <c r="AJ2317" s="76" t="s">
        <v>36</v>
      </c>
      <c r="AK2317" t="str">
        <f>_xlfn.CONCAT(PlayerList[[#This Row],[First Name]]," ",PlayerList[[#This Row],[Surname]])</f>
        <v>Alex Pakholjuk</v>
      </c>
      <c r="AM2317" s="71">
        <f>PlayerList[[#This Row],[Code]]*1</f>
        <v>16263</v>
      </c>
      <c r="AN2317" s="71" t="str">
        <f>VLOOKUP(PlayerList[[#This Row],[NZCF ID]],$AP$2:$AQ$3850,2,FALSE)</f>
        <v>M</v>
      </c>
      <c r="AP2317" s="71">
        <v>11903</v>
      </c>
      <c r="AQ2317" s="71" t="s">
        <v>29</v>
      </c>
    </row>
    <row r="2318" spans="13:43" x14ac:dyDescent="0.3">
      <c r="M2318" s="75">
        <v>17425</v>
      </c>
      <c r="N2318" s="72" t="s">
        <v>2747</v>
      </c>
      <c r="O2318" s="72" t="s">
        <v>271</v>
      </c>
      <c r="P2318" s="73" t="s">
        <v>33</v>
      </c>
      <c r="Q2318" s="74">
        <v>2008</v>
      </c>
      <c r="R2318" s="73" t="s">
        <v>135</v>
      </c>
      <c r="S2318" s="72"/>
      <c r="T2318" s="77">
        <v>944</v>
      </c>
      <c r="U2318" s="76" t="s">
        <v>50</v>
      </c>
      <c r="V2318" s="77" t="s">
        <v>36</v>
      </c>
      <c r="W2318" s="77" t="s">
        <v>36</v>
      </c>
      <c r="X2318" s="77">
        <v>8</v>
      </c>
      <c r="Y2318" s="78" t="s">
        <v>105</v>
      </c>
      <c r="Z2318" s="72"/>
      <c r="AA2318" s="77">
        <v>811</v>
      </c>
      <c r="AB2318" s="76" t="s">
        <v>50</v>
      </c>
      <c r="AC2318" s="77" t="s">
        <v>36</v>
      </c>
      <c r="AD2318" s="77" t="s">
        <v>36</v>
      </c>
      <c r="AE2318" s="77">
        <v>18</v>
      </c>
      <c r="AF2318" s="78" t="s">
        <v>219</v>
      </c>
      <c r="AG2318" s="72"/>
      <c r="AH2318" s="77">
        <v>4313810</v>
      </c>
      <c r="AI2318" s="76" t="s">
        <v>52</v>
      </c>
      <c r="AJ2318" s="76" t="s">
        <v>36</v>
      </c>
      <c r="AK2318" t="str">
        <f>_xlfn.CONCAT(PlayerList[[#This Row],[First Name]]," ",PlayerList[[#This Row],[Surname]])</f>
        <v>Anish Pal</v>
      </c>
      <c r="AM2318" s="71">
        <f>PlayerList[[#This Row],[Code]]*1</f>
        <v>17425</v>
      </c>
      <c r="AN2318" s="71" t="str">
        <f>VLOOKUP(PlayerList[[#This Row],[NZCF ID]],$AP$2:$AQ$3850,2,FALSE)</f>
        <v>M</v>
      </c>
      <c r="AP2318" s="71">
        <v>16263</v>
      </c>
      <c r="AQ2318" s="71" t="s">
        <v>29</v>
      </c>
    </row>
    <row r="2319" spans="13:43" x14ac:dyDescent="0.3">
      <c r="M2319" s="75">
        <v>20456</v>
      </c>
      <c r="N2319" s="72" t="s">
        <v>2748</v>
      </c>
      <c r="O2319" s="72" t="s">
        <v>692</v>
      </c>
      <c r="P2319" s="73" t="s">
        <v>74</v>
      </c>
      <c r="Q2319" s="74">
        <v>2010</v>
      </c>
      <c r="R2319" s="73" t="s">
        <v>135</v>
      </c>
      <c r="S2319" s="72"/>
      <c r="T2319" s="77" t="s">
        <v>34</v>
      </c>
      <c r="U2319" s="76" t="s">
        <v>35</v>
      </c>
      <c r="V2319" s="77" t="s">
        <v>36</v>
      </c>
      <c r="W2319" s="77" t="s">
        <v>36</v>
      </c>
      <c r="X2319" s="77" t="s">
        <v>37</v>
      </c>
      <c r="Y2319" s="78" t="s">
        <v>38</v>
      </c>
      <c r="Z2319" s="72"/>
      <c r="AA2319" s="77">
        <v>690</v>
      </c>
      <c r="AB2319" s="76" t="s">
        <v>50</v>
      </c>
      <c r="AC2319" s="77" t="s">
        <v>36</v>
      </c>
      <c r="AD2319" s="77" t="s">
        <v>36</v>
      </c>
      <c r="AE2319" s="77">
        <v>6</v>
      </c>
      <c r="AF2319" s="78" t="s">
        <v>61</v>
      </c>
      <c r="AG2319" s="72"/>
      <c r="AH2319" s="77" t="s">
        <v>69</v>
      </c>
      <c r="AI2319" s="76" t="s">
        <v>52</v>
      </c>
      <c r="AJ2319" s="76" t="s">
        <v>36</v>
      </c>
      <c r="AK2319" t="str">
        <f>_xlfn.CONCAT(PlayerList[[#This Row],[First Name]]," ",PlayerList[[#This Row],[Surname]])</f>
        <v>Jaden Palmer</v>
      </c>
      <c r="AM2319" s="71">
        <f>PlayerList[[#This Row],[Code]]*1</f>
        <v>20456</v>
      </c>
      <c r="AN2319" s="71" t="str">
        <f>VLOOKUP(PlayerList[[#This Row],[NZCF ID]],$AP$2:$AQ$3850,2,FALSE)</f>
        <v>M</v>
      </c>
      <c r="AP2319" s="71">
        <v>17425</v>
      </c>
      <c r="AQ2319" s="71" t="s">
        <v>29</v>
      </c>
    </row>
    <row r="2320" spans="13:43" x14ac:dyDescent="0.3">
      <c r="M2320" s="75">
        <v>20814</v>
      </c>
      <c r="N2320" s="72" t="s">
        <v>2749</v>
      </c>
      <c r="O2320" s="72" t="s">
        <v>2750</v>
      </c>
      <c r="P2320" s="73" t="s">
        <v>83</v>
      </c>
      <c r="Q2320" s="74">
        <v>1990</v>
      </c>
      <c r="R2320" s="73" t="s">
        <v>35</v>
      </c>
      <c r="S2320" s="72"/>
      <c r="T2320" s="77">
        <v>1069</v>
      </c>
      <c r="U2320" s="76" t="s">
        <v>50</v>
      </c>
      <c r="V2320" s="77" t="s">
        <v>36</v>
      </c>
      <c r="W2320" s="77" t="s">
        <v>36</v>
      </c>
      <c r="X2320" s="77">
        <v>15</v>
      </c>
      <c r="Y2320" s="78" t="s">
        <v>84</v>
      </c>
      <c r="Z2320" s="72"/>
      <c r="AA2320" s="77">
        <v>876</v>
      </c>
      <c r="AB2320" s="76" t="s">
        <v>50</v>
      </c>
      <c r="AC2320" s="77" t="s">
        <v>36</v>
      </c>
      <c r="AD2320" s="77" t="s">
        <v>36</v>
      </c>
      <c r="AE2320" s="77">
        <v>6</v>
      </c>
      <c r="AF2320" s="78" t="s">
        <v>60</v>
      </c>
      <c r="AG2320" s="72"/>
      <c r="AH2320" s="77">
        <v>4331001</v>
      </c>
      <c r="AI2320" s="76" t="s">
        <v>52</v>
      </c>
      <c r="AJ2320" s="76" t="s">
        <v>36</v>
      </c>
      <c r="AK2320" t="str">
        <f>_xlfn.CONCAT(PlayerList[[#This Row],[First Name]]," ",PlayerList[[#This Row],[Surname]])</f>
        <v>Karun Krishna Pammi</v>
      </c>
      <c r="AM2320" s="71">
        <f>PlayerList[[#This Row],[Code]]*1</f>
        <v>20814</v>
      </c>
      <c r="AN2320" s="71" t="str">
        <f>VLOOKUP(PlayerList[[#This Row],[NZCF ID]],$AP$2:$AQ$3850,2,FALSE)</f>
        <v>M</v>
      </c>
      <c r="AP2320" s="71">
        <v>20456</v>
      </c>
      <c r="AQ2320" s="71" t="s">
        <v>29</v>
      </c>
    </row>
    <row r="2321" spans="13:43" x14ac:dyDescent="0.3">
      <c r="M2321" s="75">
        <v>16708</v>
      </c>
      <c r="N2321" s="72" t="s">
        <v>2751</v>
      </c>
      <c r="O2321" s="72" t="s">
        <v>2752</v>
      </c>
      <c r="P2321" s="73" t="s">
        <v>354</v>
      </c>
      <c r="Q2321" s="74">
        <v>2010</v>
      </c>
      <c r="R2321" s="73" t="s">
        <v>135</v>
      </c>
      <c r="S2321" s="72"/>
      <c r="T2321" s="77">
        <v>1661</v>
      </c>
      <c r="U2321" s="76" t="s">
        <v>35</v>
      </c>
      <c r="V2321" s="77">
        <v>2</v>
      </c>
      <c r="W2321" s="77">
        <v>12</v>
      </c>
      <c r="X2321" s="77">
        <v>258</v>
      </c>
      <c r="Y2321" s="78" t="s">
        <v>4167</v>
      </c>
      <c r="Z2321" s="72"/>
      <c r="AA2321" s="77">
        <v>1620</v>
      </c>
      <c r="AB2321" s="76" t="s">
        <v>35</v>
      </c>
      <c r="AC2321" s="77" t="s">
        <v>36</v>
      </c>
      <c r="AD2321" s="77" t="s">
        <v>36</v>
      </c>
      <c r="AE2321" s="77">
        <v>192</v>
      </c>
      <c r="AF2321" s="78" t="s">
        <v>84</v>
      </c>
      <c r="AG2321" s="72"/>
      <c r="AH2321" s="77">
        <v>4309987</v>
      </c>
      <c r="AI2321" s="76" t="s">
        <v>52</v>
      </c>
      <c r="AJ2321" s="76" t="s">
        <v>36</v>
      </c>
      <c r="AK2321" t="str">
        <f>_xlfn.CONCAT(PlayerList[[#This Row],[First Name]]," ",PlayerList[[#This Row],[Surname]])</f>
        <v>Alexander Hanrui Pan</v>
      </c>
      <c r="AM2321" s="71">
        <f>PlayerList[[#This Row],[Code]]*1</f>
        <v>16708</v>
      </c>
      <c r="AN2321" s="71" t="str">
        <f>VLOOKUP(PlayerList[[#This Row],[NZCF ID]],$AP$2:$AQ$3850,2,FALSE)</f>
        <v>M</v>
      </c>
      <c r="AP2321" s="71">
        <v>20814</v>
      </c>
      <c r="AQ2321" s="71" t="s">
        <v>29</v>
      </c>
    </row>
    <row r="2322" spans="13:43" x14ac:dyDescent="0.3">
      <c r="M2322" s="75">
        <v>20341</v>
      </c>
      <c r="N2322" s="72" t="s">
        <v>2751</v>
      </c>
      <c r="O2322" s="72" t="s">
        <v>2753</v>
      </c>
      <c r="P2322" s="73" t="s">
        <v>33</v>
      </c>
      <c r="Q2322" s="74">
        <v>2013</v>
      </c>
      <c r="R2322" s="73" t="s">
        <v>135</v>
      </c>
      <c r="S2322" s="72"/>
      <c r="T2322" s="77" t="s">
        <v>34</v>
      </c>
      <c r="U2322" s="76" t="s">
        <v>35</v>
      </c>
      <c r="V2322" s="77" t="s">
        <v>36</v>
      </c>
      <c r="W2322" s="77" t="s">
        <v>36</v>
      </c>
      <c r="X2322" s="77" t="s">
        <v>37</v>
      </c>
      <c r="Y2322" s="78" t="s">
        <v>38</v>
      </c>
      <c r="Z2322" s="72"/>
      <c r="AA2322" s="77">
        <v>400</v>
      </c>
      <c r="AB2322" s="76" t="s">
        <v>50</v>
      </c>
      <c r="AC2322" s="77" t="s">
        <v>36</v>
      </c>
      <c r="AD2322" s="77" t="s">
        <v>36</v>
      </c>
      <c r="AE2322" s="77">
        <v>6</v>
      </c>
      <c r="AF2322" s="78" t="s">
        <v>150</v>
      </c>
      <c r="AG2322" s="72"/>
      <c r="AH2322" s="77" t="s">
        <v>69</v>
      </c>
      <c r="AI2322" s="76" t="s">
        <v>52</v>
      </c>
      <c r="AJ2322" s="76" t="s">
        <v>36</v>
      </c>
      <c r="AK2322" t="str">
        <f>_xlfn.CONCAT(PlayerList[[#This Row],[First Name]]," ",PlayerList[[#This Row],[Surname]])</f>
        <v>Angelina Yiru Pan</v>
      </c>
      <c r="AM2322" s="71">
        <f>PlayerList[[#This Row],[Code]]*1</f>
        <v>20341</v>
      </c>
      <c r="AN2322" s="71" t="str">
        <f>VLOOKUP(PlayerList[[#This Row],[NZCF ID]],$AP$2:$AQ$3850,2,FALSE)</f>
        <v>F</v>
      </c>
      <c r="AP2322" s="71">
        <v>16708</v>
      </c>
      <c r="AQ2322" s="71" t="s">
        <v>29</v>
      </c>
    </row>
    <row r="2323" spans="13:43" x14ac:dyDescent="0.3">
      <c r="M2323" s="75">
        <v>18647</v>
      </c>
      <c r="N2323" s="72" t="s">
        <v>2751</v>
      </c>
      <c r="O2323" s="72" t="s">
        <v>2754</v>
      </c>
      <c r="P2323" s="73" t="s">
        <v>258</v>
      </c>
      <c r="Q2323" s="74">
        <v>2014</v>
      </c>
      <c r="R2323" s="73" t="s">
        <v>135</v>
      </c>
      <c r="S2323" s="72"/>
      <c r="T2323" s="77" t="s">
        <v>34</v>
      </c>
      <c r="U2323" s="76" t="s">
        <v>35</v>
      </c>
      <c r="V2323" s="77" t="s">
        <v>36</v>
      </c>
      <c r="W2323" s="77" t="s">
        <v>36</v>
      </c>
      <c r="X2323" s="77" t="s">
        <v>37</v>
      </c>
      <c r="Y2323" s="78" t="s">
        <v>38</v>
      </c>
      <c r="Z2323" s="72"/>
      <c r="AA2323" s="77">
        <v>698</v>
      </c>
      <c r="AB2323" s="76" t="s">
        <v>35</v>
      </c>
      <c r="AC2323" s="77" t="s">
        <v>36</v>
      </c>
      <c r="AD2323" s="77" t="s">
        <v>36</v>
      </c>
      <c r="AE2323" s="77">
        <v>92</v>
      </c>
      <c r="AF2323" s="78" t="s">
        <v>61</v>
      </c>
      <c r="AG2323" s="72"/>
      <c r="AH2323" s="77">
        <v>4320166</v>
      </c>
      <c r="AI2323" s="76" t="s">
        <v>52</v>
      </c>
      <c r="AJ2323" s="76" t="s">
        <v>36</v>
      </c>
      <c r="AK2323" t="str">
        <f>_xlfn.CONCAT(PlayerList[[#This Row],[First Name]]," ",PlayerList[[#This Row],[Surname]])</f>
        <v>Brendan Pan</v>
      </c>
      <c r="AM2323" s="71">
        <f>PlayerList[[#This Row],[Code]]*1</f>
        <v>18647</v>
      </c>
      <c r="AN2323" s="71" t="str">
        <f>VLOOKUP(PlayerList[[#This Row],[NZCF ID]],$AP$2:$AQ$3850,2,FALSE)</f>
        <v>M</v>
      </c>
      <c r="AP2323" s="71">
        <v>20341</v>
      </c>
      <c r="AQ2323" s="71" t="s">
        <v>45</v>
      </c>
    </row>
    <row r="2324" spans="13:43" x14ac:dyDescent="0.3">
      <c r="M2324" s="75">
        <v>18074</v>
      </c>
      <c r="N2324" s="72" t="s">
        <v>2751</v>
      </c>
      <c r="O2324" s="72" t="s">
        <v>2755</v>
      </c>
      <c r="P2324" s="73" t="s">
        <v>258</v>
      </c>
      <c r="Q2324" s="74">
        <v>2012</v>
      </c>
      <c r="R2324" s="73" t="s">
        <v>135</v>
      </c>
      <c r="S2324" s="72"/>
      <c r="T2324" s="77" t="s">
        <v>34</v>
      </c>
      <c r="U2324" s="76" t="s">
        <v>35</v>
      </c>
      <c r="V2324" s="77" t="s">
        <v>36</v>
      </c>
      <c r="W2324" s="77" t="s">
        <v>36</v>
      </c>
      <c r="X2324" s="77" t="s">
        <v>37</v>
      </c>
      <c r="Y2324" s="78" t="s">
        <v>38</v>
      </c>
      <c r="Z2324" s="72"/>
      <c r="AA2324" s="77">
        <v>893</v>
      </c>
      <c r="AB2324" s="76" t="s">
        <v>35</v>
      </c>
      <c r="AC2324" s="77">
        <v>1</v>
      </c>
      <c r="AD2324" s="77">
        <v>6</v>
      </c>
      <c r="AE2324" s="77">
        <v>192</v>
      </c>
      <c r="AF2324" s="78" t="s">
        <v>4167</v>
      </c>
      <c r="AG2324" s="72"/>
      <c r="AH2324" s="77">
        <v>4320174</v>
      </c>
      <c r="AI2324" s="76" t="s">
        <v>52</v>
      </c>
      <c r="AJ2324" s="76" t="s">
        <v>36</v>
      </c>
      <c r="AK2324" t="str">
        <f>_xlfn.CONCAT(PlayerList[[#This Row],[First Name]]," ",PlayerList[[#This Row],[Surname]])</f>
        <v>Celine Yuxin Pan</v>
      </c>
      <c r="AM2324" s="71">
        <f>PlayerList[[#This Row],[Code]]*1</f>
        <v>18074</v>
      </c>
      <c r="AN2324" s="71" t="str">
        <f>VLOOKUP(PlayerList[[#This Row],[NZCF ID]],$AP$2:$AQ$3850,2,FALSE)</f>
        <v>F</v>
      </c>
      <c r="AP2324" s="71">
        <v>18647</v>
      </c>
      <c r="AQ2324" s="71" t="s">
        <v>29</v>
      </c>
    </row>
    <row r="2325" spans="13:43" x14ac:dyDescent="0.3">
      <c r="M2325" s="75">
        <v>15623</v>
      </c>
      <c r="N2325" s="72" t="s">
        <v>2751</v>
      </c>
      <c r="O2325" s="72" t="s">
        <v>4419</v>
      </c>
      <c r="P2325" s="73" t="s">
        <v>74</v>
      </c>
      <c r="Q2325" s="74">
        <v>2003</v>
      </c>
      <c r="R2325" s="73" t="s">
        <v>35</v>
      </c>
      <c r="S2325" s="72"/>
      <c r="T2325" s="77">
        <v>1328</v>
      </c>
      <c r="U2325" s="76" t="s">
        <v>35</v>
      </c>
      <c r="V2325" s="77" t="s">
        <v>36</v>
      </c>
      <c r="W2325" s="77" t="s">
        <v>36</v>
      </c>
      <c r="X2325" s="77">
        <v>64</v>
      </c>
      <c r="Y2325" s="78" t="s">
        <v>583</v>
      </c>
      <c r="Z2325" s="72"/>
      <c r="AA2325" s="77">
        <v>1364</v>
      </c>
      <c r="AB2325" s="76" t="s">
        <v>35</v>
      </c>
      <c r="AC2325" s="77" t="s">
        <v>36</v>
      </c>
      <c r="AD2325" s="77" t="s">
        <v>36</v>
      </c>
      <c r="AE2325" s="77">
        <v>83</v>
      </c>
      <c r="AF2325" s="78" t="s">
        <v>583</v>
      </c>
      <c r="AG2325" s="72"/>
      <c r="AH2325" s="77">
        <v>4304519</v>
      </c>
      <c r="AI2325" s="76" t="s">
        <v>52</v>
      </c>
      <c r="AJ2325" s="76" t="s">
        <v>36</v>
      </c>
      <c r="AK2325" t="str">
        <f>_xlfn.CONCAT(PlayerList[[#This Row],[First Name]]," ",PlayerList[[#This Row],[Surname]])</f>
        <v>Darrick Pan</v>
      </c>
      <c r="AM2325" s="71">
        <f>PlayerList[[#This Row],[Code]]*1</f>
        <v>15623</v>
      </c>
      <c r="AN2325" s="71" t="str">
        <f>VLOOKUP(PlayerList[[#This Row],[NZCF ID]],$AP$2:$AQ$3850,2,FALSE)</f>
        <v>M</v>
      </c>
      <c r="AP2325" s="71">
        <v>18074</v>
      </c>
      <c r="AQ2325" s="71" t="s">
        <v>45</v>
      </c>
    </row>
    <row r="2326" spans="13:43" x14ac:dyDescent="0.3">
      <c r="M2326" s="75">
        <v>17452</v>
      </c>
      <c r="N2326" s="72" t="s">
        <v>2751</v>
      </c>
      <c r="O2326" s="72" t="s">
        <v>689</v>
      </c>
      <c r="P2326" s="73" t="s">
        <v>33</v>
      </c>
      <c r="Q2326" s="74">
        <v>2013</v>
      </c>
      <c r="R2326" s="73" t="s">
        <v>135</v>
      </c>
      <c r="S2326" s="72"/>
      <c r="T2326" s="77" t="s">
        <v>34</v>
      </c>
      <c r="U2326" s="76" t="s">
        <v>35</v>
      </c>
      <c r="V2326" s="77" t="s">
        <v>36</v>
      </c>
      <c r="W2326" s="77" t="s">
        <v>36</v>
      </c>
      <c r="X2326" s="77" t="s">
        <v>37</v>
      </c>
      <c r="Y2326" s="78" t="s">
        <v>38</v>
      </c>
      <c r="Z2326" s="72"/>
      <c r="AA2326" s="77">
        <v>564</v>
      </c>
      <c r="AB2326" s="76" t="s">
        <v>50</v>
      </c>
      <c r="AC2326" s="77" t="s">
        <v>36</v>
      </c>
      <c r="AD2326" s="77" t="s">
        <v>36</v>
      </c>
      <c r="AE2326" s="77">
        <v>6</v>
      </c>
      <c r="AF2326" s="78" t="s">
        <v>209</v>
      </c>
      <c r="AG2326" s="72"/>
      <c r="AH2326" s="77">
        <v>4313828</v>
      </c>
      <c r="AI2326" s="76" t="s">
        <v>52</v>
      </c>
      <c r="AJ2326" s="76" t="s">
        <v>36</v>
      </c>
      <c r="AK2326" t="str">
        <f>_xlfn.CONCAT(PlayerList[[#This Row],[First Name]]," ",PlayerList[[#This Row],[Surname]])</f>
        <v>Eric Pan</v>
      </c>
      <c r="AM2326" s="71">
        <f>PlayerList[[#This Row],[Code]]*1</f>
        <v>17452</v>
      </c>
      <c r="AN2326" s="71" t="str">
        <f>VLOOKUP(PlayerList[[#This Row],[NZCF ID]],$AP$2:$AQ$3850,2,FALSE)</f>
        <v>M</v>
      </c>
      <c r="AP2326" s="71">
        <v>15623</v>
      </c>
      <c r="AQ2326" s="71" t="s">
        <v>29</v>
      </c>
    </row>
    <row r="2327" spans="13:43" x14ac:dyDescent="0.3">
      <c r="M2327" s="75">
        <v>20663</v>
      </c>
      <c r="N2327" s="72" t="s">
        <v>2751</v>
      </c>
      <c r="O2327" s="72" t="s">
        <v>742</v>
      </c>
      <c r="P2327" s="73" t="s">
        <v>33</v>
      </c>
      <c r="Q2327" s="74" t="s">
        <v>37</v>
      </c>
      <c r="R2327" s="73" t="s">
        <v>35</v>
      </c>
      <c r="S2327" s="72"/>
      <c r="T2327" s="77" t="s">
        <v>34</v>
      </c>
      <c r="U2327" s="76" t="s">
        <v>35</v>
      </c>
      <c r="V2327" s="77" t="s">
        <v>36</v>
      </c>
      <c r="W2327" s="77" t="s">
        <v>36</v>
      </c>
      <c r="X2327" s="77" t="s">
        <v>37</v>
      </c>
      <c r="Y2327" s="78" t="s">
        <v>38</v>
      </c>
      <c r="Z2327" s="72"/>
      <c r="AA2327" s="77">
        <v>400</v>
      </c>
      <c r="AB2327" s="76" t="s">
        <v>50</v>
      </c>
      <c r="AC2327" s="77" t="s">
        <v>36</v>
      </c>
      <c r="AD2327" s="77" t="s">
        <v>36</v>
      </c>
      <c r="AE2327" s="77">
        <v>5</v>
      </c>
      <c r="AF2327" s="78" t="s">
        <v>61</v>
      </c>
      <c r="AG2327" s="72"/>
      <c r="AH2327" s="77" t="s">
        <v>69</v>
      </c>
      <c r="AI2327" s="76" t="s">
        <v>52</v>
      </c>
      <c r="AJ2327" s="76" t="s">
        <v>36</v>
      </c>
      <c r="AK2327" t="str">
        <f>_xlfn.CONCAT(PlayerList[[#This Row],[First Name]]," ",PlayerList[[#This Row],[Surname]])</f>
        <v>Evan Pan</v>
      </c>
      <c r="AM2327" s="71">
        <f>PlayerList[[#This Row],[Code]]*1</f>
        <v>20663</v>
      </c>
      <c r="AN2327" s="71" t="str">
        <f>VLOOKUP(PlayerList[[#This Row],[NZCF ID]],$AP$2:$AQ$3850,2,FALSE)</f>
        <v>M</v>
      </c>
      <c r="AP2327" s="71">
        <v>17452</v>
      </c>
      <c r="AQ2327" s="71" t="s">
        <v>29</v>
      </c>
    </row>
    <row r="2328" spans="13:43" x14ac:dyDescent="0.3">
      <c r="M2328" s="75">
        <v>18993</v>
      </c>
      <c r="N2328" s="72" t="s">
        <v>2751</v>
      </c>
      <c r="O2328" s="72" t="s">
        <v>2756</v>
      </c>
      <c r="P2328" s="73" t="s">
        <v>258</v>
      </c>
      <c r="Q2328" s="74">
        <v>2015</v>
      </c>
      <c r="R2328" s="73" t="s">
        <v>135</v>
      </c>
      <c r="S2328" s="72"/>
      <c r="T2328" s="77" t="s">
        <v>34</v>
      </c>
      <c r="U2328" s="76" t="s">
        <v>35</v>
      </c>
      <c r="V2328" s="77" t="s">
        <v>36</v>
      </c>
      <c r="W2328" s="77" t="s">
        <v>36</v>
      </c>
      <c r="X2328" s="77" t="s">
        <v>37</v>
      </c>
      <c r="Y2328" s="78" t="s">
        <v>38</v>
      </c>
      <c r="Z2328" s="72"/>
      <c r="AA2328" s="77">
        <v>1222</v>
      </c>
      <c r="AB2328" s="76" t="s">
        <v>35</v>
      </c>
      <c r="AC2328" s="77">
        <v>2</v>
      </c>
      <c r="AD2328" s="77">
        <v>12</v>
      </c>
      <c r="AE2328" s="77">
        <v>159</v>
      </c>
      <c r="AF2328" s="78" t="s">
        <v>4167</v>
      </c>
      <c r="AG2328" s="72"/>
      <c r="AH2328" s="77">
        <v>4325141</v>
      </c>
      <c r="AI2328" s="76" t="s">
        <v>52</v>
      </c>
      <c r="AJ2328" s="76" t="s">
        <v>36</v>
      </c>
      <c r="AK2328" t="str">
        <f>_xlfn.CONCAT(PlayerList[[#This Row],[First Name]]," ",PlayerList[[#This Row],[Surname]])</f>
        <v>Litong (Jayden) Pan</v>
      </c>
      <c r="AM2328" s="71">
        <f>PlayerList[[#This Row],[Code]]*1</f>
        <v>18993</v>
      </c>
      <c r="AN2328" s="71" t="str">
        <f>VLOOKUP(PlayerList[[#This Row],[NZCF ID]],$AP$2:$AQ$3850,2,FALSE)</f>
        <v>M</v>
      </c>
      <c r="AP2328" s="71">
        <v>20663</v>
      </c>
      <c r="AQ2328" s="71" t="s">
        <v>29</v>
      </c>
    </row>
    <row r="2329" spans="13:43" x14ac:dyDescent="0.3">
      <c r="M2329" s="75">
        <v>18626</v>
      </c>
      <c r="N2329" s="72" t="s">
        <v>2757</v>
      </c>
      <c r="O2329" s="72" t="s">
        <v>2758</v>
      </c>
      <c r="P2329" s="73" t="s">
        <v>67</v>
      </c>
      <c r="Q2329" s="74">
        <v>2011</v>
      </c>
      <c r="R2329" s="73" t="s">
        <v>135</v>
      </c>
      <c r="S2329" s="72"/>
      <c r="T2329" s="77" t="s">
        <v>34</v>
      </c>
      <c r="U2329" s="76" t="s">
        <v>35</v>
      </c>
      <c r="V2329" s="77" t="s">
        <v>36</v>
      </c>
      <c r="W2329" s="77" t="s">
        <v>36</v>
      </c>
      <c r="X2329" s="77" t="s">
        <v>37</v>
      </c>
      <c r="Y2329" s="78" t="s">
        <v>38</v>
      </c>
      <c r="Z2329" s="72"/>
      <c r="AA2329" s="77">
        <v>491</v>
      </c>
      <c r="AB2329" s="76" t="s">
        <v>50</v>
      </c>
      <c r="AC2329" s="77" t="s">
        <v>36</v>
      </c>
      <c r="AD2329" s="77" t="s">
        <v>36</v>
      </c>
      <c r="AE2329" s="77">
        <v>5</v>
      </c>
      <c r="AF2329" s="78" t="s">
        <v>68</v>
      </c>
      <c r="AG2329" s="72"/>
      <c r="AH2329" s="77" t="s">
        <v>69</v>
      </c>
      <c r="AI2329" s="76" t="s">
        <v>52</v>
      </c>
      <c r="AJ2329" s="76" t="s">
        <v>36</v>
      </c>
      <c r="AK2329" t="str">
        <f>_xlfn.CONCAT(PlayerList[[#This Row],[First Name]]," ",PlayerList[[#This Row],[Surname]])</f>
        <v>Parth Pandey</v>
      </c>
      <c r="AM2329" s="71">
        <f>PlayerList[[#This Row],[Code]]*1</f>
        <v>18626</v>
      </c>
      <c r="AN2329" s="71" t="str">
        <f>VLOOKUP(PlayerList[[#This Row],[NZCF ID]],$AP$2:$AQ$3850,2,FALSE)</f>
        <v>M</v>
      </c>
      <c r="AP2329" s="71">
        <v>18993</v>
      </c>
      <c r="AQ2329" s="71" t="s">
        <v>29</v>
      </c>
    </row>
    <row r="2330" spans="13:43" x14ac:dyDescent="0.3">
      <c r="M2330" s="75">
        <v>14883</v>
      </c>
      <c r="N2330" s="72" t="s">
        <v>4420</v>
      </c>
      <c r="O2330" s="72" t="s">
        <v>4421</v>
      </c>
      <c r="P2330" s="73" t="s">
        <v>161</v>
      </c>
      <c r="Q2330" s="74">
        <v>1997</v>
      </c>
      <c r="R2330" s="73" t="s">
        <v>35</v>
      </c>
      <c r="S2330" s="72"/>
      <c r="T2330" s="77" t="s">
        <v>34</v>
      </c>
      <c r="U2330" s="76" t="s">
        <v>35</v>
      </c>
      <c r="V2330" s="77" t="s">
        <v>36</v>
      </c>
      <c r="W2330" s="77" t="s">
        <v>36</v>
      </c>
      <c r="X2330" s="77" t="s">
        <v>37</v>
      </c>
      <c r="Y2330" s="78" t="s">
        <v>38</v>
      </c>
      <c r="Z2330" s="72"/>
      <c r="AA2330" s="77">
        <v>1321</v>
      </c>
      <c r="AB2330" s="76" t="s">
        <v>35</v>
      </c>
      <c r="AC2330" s="77" t="s">
        <v>36</v>
      </c>
      <c r="AD2330" s="77" t="s">
        <v>36</v>
      </c>
      <c r="AE2330" s="77">
        <v>25</v>
      </c>
      <c r="AF2330" s="78" t="s">
        <v>902</v>
      </c>
      <c r="AG2330" s="72"/>
      <c r="AH2330" s="77" t="s">
        <v>69</v>
      </c>
      <c r="AI2330" s="76" t="s">
        <v>52</v>
      </c>
      <c r="AJ2330" s="76" t="s">
        <v>36</v>
      </c>
      <c r="AK2330" t="str">
        <f>_xlfn.CONCAT(PlayerList[[#This Row],[First Name]]," ",PlayerList[[#This Row],[Surname]])</f>
        <v>Devam Pandya</v>
      </c>
      <c r="AM2330" s="71">
        <f>PlayerList[[#This Row],[Code]]*1</f>
        <v>14883</v>
      </c>
      <c r="AN2330" s="71" t="str">
        <f>VLOOKUP(PlayerList[[#This Row],[NZCF ID]],$AP$2:$AQ$3850,2,FALSE)</f>
        <v>M</v>
      </c>
      <c r="AP2330" s="71">
        <v>18626</v>
      </c>
      <c r="AQ2330" s="71" t="s">
        <v>29</v>
      </c>
    </row>
    <row r="2331" spans="13:43" x14ac:dyDescent="0.3">
      <c r="M2331" s="75">
        <v>22849</v>
      </c>
      <c r="N2331" s="72" t="s">
        <v>2759</v>
      </c>
      <c r="O2331" s="72" t="s">
        <v>4422</v>
      </c>
      <c r="P2331" s="73" t="s">
        <v>33</v>
      </c>
      <c r="Q2331" s="74">
        <v>2013</v>
      </c>
      <c r="R2331" s="73" t="s">
        <v>135</v>
      </c>
      <c r="S2331" s="72"/>
      <c r="T2331" s="77" t="s">
        <v>34</v>
      </c>
      <c r="U2331" s="76" t="s">
        <v>35</v>
      </c>
      <c r="V2331" s="77" t="s">
        <v>36</v>
      </c>
      <c r="W2331" s="77" t="s">
        <v>36</v>
      </c>
      <c r="X2331" s="77" t="s">
        <v>37</v>
      </c>
      <c r="Y2331" s="78" t="s">
        <v>38</v>
      </c>
      <c r="Z2331" s="72"/>
      <c r="AA2331" s="77">
        <v>786</v>
      </c>
      <c r="AB2331" s="76" t="s">
        <v>50</v>
      </c>
      <c r="AC2331" s="77" t="s">
        <v>36</v>
      </c>
      <c r="AD2331" s="77" t="s">
        <v>36</v>
      </c>
      <c r="AE2331" s="77">
        <v>6</v>
      </c>
      <c r="AF2331" s="78" t="s">
        <v>84</v>
      </c>
      <c r="AG2331" s="72"/>
      <c r="AH2331" s="77" t="s">
        <v>69</v>
      </c>
      <c r="AI2331" s="76" t="s">
        <v>52</v>
      </c>
      <c r="AJ2331" s="76" t="s">
        <v>36</v>
      </c>
      <c r="AK2331" t="str">
        <f>_xlfn.CONCAT(PlayerList[[#This Row],[First Name]]," ",PlayerList[[#This Row],[Surname]])</f>
        <v>Zhihan Pang</v>
      </c>
      <c r="AM2331" s="71">
        <f>PlayerList[[#This Row],[Code]]*1</f>
        <v>22849</v>
      </c>
      <c r="AN2331" s="71" t="str">
        <f>VLOOKUP(PlayerList[[#This Row],[NZCF ID]],$AP$2:$AQ$3850,2,FALSE)</f>
        <v>M</v>
      </c>
      <c r="AP2331" s="71">
        <v>14883</v>
      </c>
      <c r="AQ2331" s="71" t="s">
        <v>29</v>
      </c>
    </row>
    <row r="2332" spans="13:43" x14ac:dyDescent="0.3">
      <c r="M2332" s="75">
        <v>19387</v>
      </c>
      <c r="N2332" s="72" t="s">
        <v>2760</v>
      </c>
      <c r="O2332" s="72" t="s">
        <v>2761</v>
      </c>
      <c r="P2332" s="73" t="s">
        <v>33</v>
      </c>
      <c r="Q2332" s="74">
        <v>2011</v>
      </c>
      <c r="R2332" s="73" t="s">
        <v>135</v>
      </c>
      <c r="S2332" s="72"/>
      <c r="T2332" s="77" t="s">
        <v>34</v>
      </c>
      <c r="U2332" s="76" t="s">
        <v>35</v>
      </c>
      <c r="V2332" s="77" t="s">
        <v>36</v>
      </c>
      <c r="W2332" s="77" t="s">
        <v>36</v>
      </c>
      <c r="X2332" s="77" t="s">
        <v>37</v>
      </c>
      <c r="Y2332" s="78" t="s">
        <v>38</v>
      </c>
      <c r="Z2332" s="72"/>
      <c r="AA2332" s="77">
        <v>645</v>
      </c>
      <c r="AB2332" s="76" t="s">
        <v>50</v>
      </c>
      <c r="AC2332" s="77" t="s">
        <v>36</v>
      </c>
      <c r="AD2332" s="77" t="s">
        <v>36</v>
      </c>
      <c r="AE2332" s="77">
        <v>3</v>
      </c>
      <c r="AF2332" s="78" t="s">
        <v>96</v>
      </c>
      <c r="AG2332" s="72"/>
      <c r="AH2332" s="77" t="s">
        <v>69</v>
      </c>
      <c r="AI2332" s="76" t="s">
        <v>52</v>
      </c>
      <c r="AJ2332" s="76" t="s">
        <v>36</v>
      </c>
      <c r="AK2332" t="str">
        <f>_xlfn.CONCAT(PlayerList[[#This Row],[First Name]]," ",PlayerList[[#This Row],[Surname]])</f>
        <v>Marcus Kauri Paniani</v>
      </c>
      <c r="AM2332" s="71">
        <f>PlayerList[[#This Row],[Code]]*1</f>
        <v>19387</v>
      </c>
      <c r="AN2332" s="71" t="str">
        <f>VLOOKUP(PlayerList[[#This Row],[NZCF ID]],$AP$2:$AQ$3850,2,FALSE)</f>
        <v>M</v>
      </c>
      <c r="AP2332" s="71">
        <v>22849</v>
      </c>
      <c r="AQ2332" s="71" t="s">
        <v>29</v>
      </c>
    </row>
    <row r="2333" spans="13:43" x14ac:dyDescent="0.3">
      <c r="M2333" s="75">
        <v>20327</v>
      </c>
      <c r="N2333" s="72" t="s">
        <v>2762</v>
      </c>
      <c r="O2333" s="72" t="s">
        <v>2763</v>
      </c>
      <c r="P2333" s="73" t="s">
        <v>161</v>
      </c>
      <c r="Q2333" s="74">
        <v>1976</v>
      </c>
      <c r="R2333" s="73" t="s">
        <v>35</v>
      </c>
      <c r="S2333" s="72"/>
      <c r="T2333" s="77">
        <v>1500</v>
      </c>
      <c r="U2333" s="76" t="s">
        <v>35</v>
      </c>
      <c r="V2333" s="77">
        <v>1</v>
      </c>
      <c r="W2333" s="77">
        <v>4</v>
      </c>
      <c r="X2333" s="77">
        <v>20</v>
      </c>
      <c r="Y2333" s="78" t="s">
        <v>4167</v>
      </c>
      <c r="Z2333" s="72"/>
      <c r="AA2333" s="77">
        <v>1412</v>
      </c>
      <c r="AB2333" s="76" t="s">
        <v>50</v>
      </c>
      <c r="AC2333" s="77" t="s">
        <v>36</v>
      </c>
      <c r="AD2333" s="77" t="s">
        <v>36</v>
      </c>
      <c r="AE2333" s="77">
        <v>15</v>
      </c>
      <c r="AF2333" s="78" t="s">
        <v>39</v>
      </c>
      <c r="AG2333" s="72"/>
      <c r="AH2333" s="77">
        <v>4328361</v>
      </c>
      <c r="AI2333" s="76" t="s">
        <v>52</v>
      </c>
      <c r="AJ2333" s="76" t="s">
        <v>36</v>
      </c>
      <c r="AK2333" t="str">
        <f>_xlfn.CONCAT(PlayerList[[#This Row],[First Name]]," ",PlayerList[[#This Row],[Surname]])</f>
        <v>Suhad Pannila</v>
      </c>
      <c r="AM2333" s="71">
        <f>PlayerList[[#This Row],[Code]]*1</f>
        <v>20327</v>
      </c>
      <c r="AN2333" s="71" t="str">
        <f>VLOOKUP(PlayerList[[#This Row],[NZCF ID]],$AP$2:$AQ$3850,2,FALSE)</f>
        <v>M</v>
      </c>
      <c r="AP2333" s="71">
        <v>19387</v>
      </c>
      <c r="AQ2333" s="71" t="s">
        <v>29</v>
      </c>
    </row>
    <row r="2334" spans="13:43" x14ac:dyDescent="0.3">
      <c r="M2334" s="75">
        <v>20596</v>
      </c>
      <c r="N2334" s="72" t="s">
        <v>2764</v>
      </c>
      <c r="O2334" s="72" t="s">
        <v>2765</v>
      </c>
      <c r="P2334" s="73" t="s">
        <v>83</v>
      </c>
      <c r="Q2334" s="74">
        <v>2015</v>
      </c>
      <c r="R2334" s="73" t="s">
        <v>135</v>
      </c>
      <c r="S2334" s="72"/>
      <c r="T2334" s="77">
        <v>1248</v>
      </c>
      <c r="U2334" s="76" t="s">
        <v>35</v>
      </c>
      <c r="V2334" s="77">
        <v>3</v>
      </c>
      <c r="W2334" s="77">
        <v>16</v>
      </c>
      <c r="X2334" s="77">
        <v>52</v>
      </c>
      <c r="Y2334" s="78" t="s">
        <v>4167</v>
      </c>
      <c r="Z2334" s="72"/>
      <c r="AA2334" s="77">
        <v>1132</v>
      </c>
      <c r="AB2334" s="76" t="s">
        <v>35</v>
      </c>
      <c r="AC2334" s="77">
        <v>1</v>
      </c>
      <c r="AD2334" s="77">
        <v>6</v>
      </c>
      <c r="AE2334" s="77">
        <v>50</v>
      </c>
      <c r="AF2334" s="78" t="s">
        <v>4167</v>
      </c>
      <c r="AG2334" s="72"/>
      <c r="AH2334" s="77">
        <v>4329775</v>
      </c>
      <c r="AI2334" s="76" t="s">
        <v>52</v>
      </c>
      <c r="AJ2334" s="76" t="s">
        <v>36</v>
      </c>
      <c r="AK2334" t="str">
        <f>_xlfn.CONCAT(PlayerList[[#This Row],[First Name]]," ",PlayerList[[#This Row],[Surname]])</f>
        <v>Kishore Panth</v>
      </c>
      <c r="AM2334" s="71">
        <f>PlayerList[[#This Row],[Code]]*1</f>
        <v>20596</v>
      </c>
      <c r="AN2334" s="71" t="str">
        <f>VLOOKUP(PlayerList[[#This Row],[NZCF ID]],$AP$2:$AQ$3850,2,FALSE)</f>
        <v>M</v>
      </c>
      <c r="AP2334" s="71">
        <v>20327</v>
      </c>
      <c r="AQ2334" s="71" t="s">
        <v>29</v>
      </c>
    </row>
    <row r="2335" spans="13:43" x14ac:dyDescent="0.3">
      <c r="M2335" s="75">
        <v>17997</v>
      </c>
      <c r="N2335" s="72" t="s">
        <v>2766</v>
      </c>
      <c r="O2335" s="72" t="s">
        <v>2767</v>
      </c>
      <c r="P2335" s="73" t="s">
        <v>252</v>
      </c>
      <c r="Q2335" s="74">
        <v>1998</v>
      </c>
      <c r="R2335" s="73" t="s">
        <v>35</v>
      </c>
      <c r="S2335" s="72"/>
      <c r="T2335" s="77">
        <v>1498</v>
      </c>
      <c r="U2335" s="76" t="s">
        <v>50</v>
      </c>
      <c r="V2335" s="77" t="s">
        <v>36</v>
      </c>
      <c r="W2335" s="77" t="s">
        <v>36</v>
      </c>
      <c r="X2335" s="77">
        <v>8</v>
      </c>
      <c r="Y2335" s="78" t="s">
        <v>169</v>
      </c>
      <c r="Z2335" s="72"/>
      <c r="AA2335" s="77" t="s">
        <v>37</v>
      </c>
      <c r="AB2335" s="76" t="s">
        <v>35</v>
      </c>
      <c r="AC2335" s="77" t="s">
        <v>36</v>
      </c>
      <c r="AD2335" s="77" t="s">
        <v>36</v>
      </c>
      <c r="AE2335" s="77" t="s">
        <v>37</v>
      </c>
      <c r="AF2335" s="78" t="s">
        <v>38</v>
      </c>
      <c r="AG2335" s="72"/>
      <c r="AH2335" s="77" t="s">
        <v>69</v>
      </c>
      <c r="AI2335" s="76" t="s">
        <v>52</v>
      </c>
      <c r="AJ2335" s="76" t="s">
        <v>36</v>
      </c>
      <c r="AK2335" t="str">
        <f>_xlfn.CONCAT(PlayerList[[#This Row],[First Name]]," ",PlayerList[[#This Row],[Surname]])</f>
        <v>Roi Paovale</v>
      </c>
      <c r="AM2335" s="71">
        <f>PlayerList[[#This Row],[Code]]*1</f>
        <v>17997</v>
      </c>
      <c r="AN2335" s="71" t="str">
        <f>VLOOKUP(PlayerList[[#This Row],[NZCF ID]],$AP$2:$AQ$3850,2,FALSE)</f>
        <v>M</v>
      </c>
      <c r="AP2335" s="71">
        <v>20596</v>
      </c>
      <c r="AQ2335" s="71" t="s">
        <v>29</v>
      </c>
    </row>
    <row r="2336" spans="13:43" x14ac:dyDescent="0.3">
      <c r="M2336" s="75">
        <v>18486</v>
      </c>
      <c r="N2336" s="72" t="s">
        <v>2768</v>
      </c>
      <c r="O2336" s="72" t="s">
        <v>2769</v>
      </c>
      <c r="P2336" s="73" t="s">
        <v>33</v>
      </c>
      <c r="Q2336" s="74">
        <v>2011</v>
      </c>
      <c r="R2336" s="73" t="s">
        <v>135</v>
      </c>
      <c r="S2336" s="72"/>
      <c r="T2336" s="77" t="s">
        <v>34</v>
      </c>
      <c r="U2336" s="76" t="s">
        <v>35</v>
      </c>
      <c r="V2336" s="77" t="s">
        <v>36</v>
      </c>
      <c r="W2336" s="77" t="s">
        <v>36</v>
      </c>
      <c r="X2336" s="77" t="s">
        <v>37</v>
      </c>
      <c r="Y2336" s="78" t="s">
        <v>38</v>
      </c>
      <c r="Z2336" s="72"/>
      <c r="AA2336" s="77">
        <v>483</v>
      </c>
      <c r="AB2336" s="76" t="s">
        <v>50</v>
      </c>
      <c r="AC2336" s="77" t="s">
        <v>36</v>
      </c>
      <c r="AD2336" s="77" t="s">
        <v>36</v>
      </c>
      <c r="AE2336" s="77">
        <v>7</v>
      </c>
      <c r="AF2336" s="78" t="s">
        <v>51</v>
      </c>
      <c r="AG2336" s="72"/>
      <c r="AH2336" s="77" t="s">
        <v>69</v>
      </c>
      <c r="AI2336" s="76" t="s">
        <v>52</v>
      </c>
      <c r="AJ2336" s="76" t="s">
        <v>36</v>
      </c>
      <c r="AK2336" t="str">
        <f>_xlfn.CONCAT(PlayerList[[#This Row],[First Name]]," ",PlayerList[[#This Row],[Surname]])</f>
        <v>Aariana Papanui</v>
      </c>
      <c r="AM2336" s="71">
        <f>PlayerList[[#This Row],[Code]]*1</f>
        <v>18486</v>
      </c>
      <c r="AN2336" s="71" t="str">
        <f>VLOOKUP(PlayerList[[#This Row],[NZCF ID]],$AP$2:$AQ$3850,2,FALSE)</f>
        <v>M</v>
      </c>
      <c r="AP2336" s="71">
        <v>17997</v>
      </c>
      <c r="AQ2336" s="71" t="s">
        <v>29</v>
      </c>
    </row>
    <row r="2337" spans="13:43" x14ac:dyDescent="0.3">
      <c r="M2337" s="75">
        <v>18812</v>
      </c>
      <c r="N2337" s="72" t="s">
        <v>2770</v>
      </c>
      <c r="O2337" s="72" t="s">
        <v>2771</v>
      </c>
      <c r="P2337" s="73" t="s">
        <v>33</v>
      </c>
      <c r="Q2337" s="74">
        <v>2012</v>
      </c>
      <c r="R2337" s="73" t="s">
        <v>135</v>
      </c>
      <c r="S2337" s="72"/>
      <c r="T2337" s="77" t="s">
        <v>34</v>
      </c>
      <c r="U2337" s="76" t="s">
        <v>35</v>
      </c>
      <c r="V2337" s="77" t="s">
        <v>36</v>
      </c>
      <c r="W2337" s="77" t="s">
        <v>36</v>
      </c>
      <c r="X2337" s="77" t="s">
        <v>37</v>
      </c>
      <c r="Y2337" s="78" t="s">
        <v>38</v>
      </c>
      <c r="Z2337" s="72"/>
      <c r="AA2337" s="77">
        <v>400</v>
      </c>
      <c r="AB2337" s="76" t="s">
        <v>50</v>
      </c>
      <c r="AC2337" s="77" t="s">
        <v>36</v>
      </c>
      <c r="AD2337" s="77" t="s">
        <v>36</v>
      </c>
      <c r="AE2337" s="77">
        <v>5</v>
      </c>
      <c r="AF2337" s="78" t="s">
        <v>173</v>
      </c>
      <c r="AG2337" s="72"/>
      <c r="AH2337" s="77">
        <v>4321790</v>
      </c>
      <c r="AI2337" s="76" t="s">
        <v>52</v>
      </c>
      <c r="AJ2337" s="76" t="s">
        <v>36</v>
      </c>
      <c r="AK2337" t="str">
        <f>_xlfn.CONCAT(PlayerList[[#This Row],[First Name]]," ",PlayerList[[#This Row],[Surname]])</f>
        <v>Yaathavan Paramatharan</v>
      </c>
      <c r="AM2337" s="71">
        <f>PlayerList[[#This Row],[Code]]*1</f>
        <v>18812</v>
      </c>
      <c r="AN2337" s="71" t="str">
        <f>VLOOKUP(PlayerList[[#This Row],[NZCF ID]],$AP$2:$AQ$3850,2,FALSE)</f>
        <v>M</v>
      </c>
      <c r="AP2337" s="71">
        <v>18486</v>
      </c>
      <c r="AQ2337" s="71" t="s">
        <v>29</v>
      </c>
    </row>
    <row r="2338" spans="13:43" x14ac:dyDescent="0.3">
      <c r="M2338" s="75">
        <v>18494</v>
      </c>
      <c r="N2338" s="72" t="s">
        <v>2772</v>
      </c>
      <c r="O2338" s="72" t="s">
        <v>2773</v>
      </c>
      <c r="P2338" s="73" t="s">
        <v>33</v>
      </c>
      <c r="Q2338" s="74">
        <v>2012</v>
      </c>
      <c r="R2338" s="73" t="s">
        <v>135</v>
      </c>
      <c r="S2338" s="72"/>
      <c r="T2338" s="77" t="s">
        <v>34</v>
      </c>
      <c r="U2338" s="76" t="s">
        <v>35</v>
      </c>
      <c r="V2338" s="77" t="s">
        <v>36</v>
      </c>
      <c r="W2338" s="77" t="s">
        <v>36</v>
      </c>
      <c r="X2338" s="77" t="s">
        <v>37</v>
      </c>
      <c r="Y2338" s="78" t="s">
        <v>38</v>
      </c>
      <c r="Z2338" s="72"/>
      <c r="AA2338" s="77">
        <v>806</v>
      </c>
      <c r="AB2338" s="76" t="s">
        <v>35</v>
      </c>
      <c r="AC2338" s="77" t="s">
        <v>36</v>
      </c>
      <c r="AD2338" s="77" t="s">
        <v>36</v>
      </c>
      <c r="AE2338" s="77">
        <v>21</v>
      </c>
      <c r="AF2338" s="78" t="s">
        <v>150</v>
      </c>
      <c r="AG2338" s="72"/>
      <c r="AH2338" s="77">
        <v>4326431</v>
      </c>
      <c r="AI2338" s="76" t="s">
        <v>52</v>
      </c>
      <c r="AJ2338" s="76" t="s">
        <v>36</v>
      </c>
      <c r="AK2338" t="str">
        <f>_xlfn.CONCAT(PlayerList[[#This Row],[First Name]]," ",PlayerList[[#This Row],[Surname]])</f>
        <v>Raeha Siddharth Parekh</v>
      </c>
      <c r="AM2338" s="71">
        <f>PlayerList[[#This Row],[Code]]*1</f>
        <v>18494</v>
      </c>
      <c r="AN2338" s="71" t="str">
        <f>VLOOKUP(PlayerList[[#This Row],[NZCF ID]],$AP$2:$AQ$3850,2,FALSE)</f>
        <v>F</v>
      </c>
      <c r="AP2338" s="71">
        <v>18812</v>
      </c>
      <c r="AQ2338" s="71" t="s">
        <v>29</v>
      </c>
    </row>
    <row r="2339" spans="13:43" x14ac:dyDescent="0.3">
      <c r="M2339" s="75">
        <v>18835</v>
      </c>
      <c r="N2339" s="72" t="s">
        <v>2774</v>
      </c>
      <c r="O2339" s="72" t="s">
        <v>2775</v>
      </c>
      <c r="P2339" s="73" t="s">
        <v>33</v>
      </c>
      <c r="Q2339" s="74">
        <v>1980</v>
      </c>
      <c r="R2339" s="73" t="s">
        <v>35</v>
      </c>
      <c r="S2339" s="72"/>
      <c r="T2339" s="77" t="s">
        <v>34</v>
      </c>
      <c r="U2339" s="76" t="s">
        <v>35</v>
      </c>
      <c r="V2339" s="77" t="s">
        <v>36</v>
      </c>
      <c r="W2339" s="77" t="s">
        <v>36</v>
      </c>
      <c r="X2339" s="77" t="s">
        <v>37</v>
      </c>
      <c r="Y2339" s="78" t="s">
        <v>38</v>
      </c>
      <c r="Z2339" s="72"/>
      <c r="AA2339" s="77">
        <v>1926</v>
      </c>
      <c r="AB2339" s="76" t="s">
        <v>50</v>
      </c>
      <c r="AC2339" s="77" t="s">
        <v>36</v>
      </c>
      <c r="AD2339" s="77" t="s">
        <v>36</v>
      </c>
      <c r="AE2339" s="77">
        <v>9</v>
      </c>
      <c r="AF2339" s="78" t="s">
        <v>173</v>
      </c>
      <c r="AG2339" s="72"/>
      <c r="AH2339" s="77">
        <v>1208438</v>
      </c>
      <c r="AI2339" s="76" t="s">
        <v>52</v>
      </c>
      <c r="AJ2339" s="76" t="s">
        <v>36</v>
      </c>
      <c r="AK2339" t="str">
        <f>_xlfn.CONCAT(PlayerList[[#This Row],[First Name]]," ",PlayerList[[#This Row],[Surname]])</f>
        <v>Horatiu Parfene</v>
      </c>
      <c r="AM2339" s="71">
        <f>PlayerList[[#This Row],[Code]]*1</f>
        <v>18835</v>
      </c>
      <c r="AN2339" s="71" t="str">
        <f>VLOOKUP(PlayerList[[#This Row],[NZCF ID]],$AP$2:$AQ$3850,2,FALSE)</f>
        <v>M</v>
      </c>
      <c r="AP2339" s="71">
        <v>18494</v>
      </c>
      <c r="AQ2339" s="71" t="s">
        <v>45</v>
      </c>
    </row>
    <row r="2340" spans="13:43" x14ac:dyDescent="0.3">
      <c r="M2340" s="75">
        <v>10046</v>
      </c>
      <c r="N2340" s="72" t="s">
        <v>2776</v>
      </c>
      <c r="O2340" s="72" t="s">
        <v>2777</v>
      </c>
      <c r="P2340" s="73" t="s">
        <v>354</v>
      </c>
      <c r="Q2340" s="74">
        <v>1952</v>
      </c>
      <c r="R2340" s="73" t="s">
        <v>119</v>
      </c>
      <c r="S2340" s="72"/>
      <c r="T2340" s="77">
        <v>2075</v>
      </c>
      <c r="U2340" s="76" t="s">
        <v>35</v>
      </c>
      <c r="V2340" s="77" t="s">
        <v>36</v>
      </c>
      <c r="W2340" s="77" t="s">
        <v>36</v>
      </c>
      <c r="X2340" s="77">
        <v>142</v>
      </c>
      <c r="Y2340" s="78" t="s">
        <v>96</v>
      </c>
      <c r="Z2340" s="72"/>
      <c r="AA2340" s="77" t="s">
        <v>37</v>
      </c>
      <c r="AB2340" s="76" t="s">
        <v>35</v>
      </c>
      <c r="AC2340" s="77" t="s">
        <v>36</v>
      </c>
      <c r="AD2340" s="77" t="s">
        <v>36</v>
      </c>
      <c r="AE2340" s="77" t="s">
        <v>37</v>
      </c>
      <c r="AF2340" s="78" t="s">
        <v>38</v>
      </c>
      <c r="AG2340" s="72"/>
      <c r="AH2340" s="77" t="s">
        <v>69</v>
      </c>
      <c r="AI2340" s="76" t="s">
        <v>52</v>
      </c>
      <c r="AJ2340" s="76" t="s">
        <v>36</v>
      </c>
      <c r="AK2340" t="str">
        <f>_xlfn.CONCAT(PlayerList[[#This Row],[First Name]]," ",PlayerList[[#This Row],[Surname]])</f>
        <v>Philip O Paris</v>
      </c>
      <c r="AM2340" s="71">
        <f>PlayerList[[#This Row],[Code]]*1</f>
        <v>10046</v>
      </c>
      <c r="AN2340" s="71" t="str">
        <f>VLOOKUP(PlayerList[[#This Row],[NZCF ID]],$AP$2:$AQ$3850,2,FALSE)</f>
        <v>M</v>
      </c>
      <c r="AP2340" s="71">
        <v>18835</v>
      </c>
      <c r="AQ2340" s="71" t="s">
        <v>29</v>
      </c>
    </row>
    <row r="2341" spans="13:43" x14ac:dyDescent="0.3">
      <c r="M2341" s="75">
        <v>18128</v>
      </c>
      <c r="N2341" s="72" t="s">
        <v>2778</v>
      </c>
      <c r="O2341" s="72" t="s">
        <v>356</v>
      </c>
      <c r="P2341" s="73" t="s">
        <v>258</v>
      </c>
      <c r="Q2341" s="74">
        <v>2010</v>
      </c>
      <c r="R2341" s="73" t="s">
        <v>135</v>
      </c>
      <c r="S2341" s="72"/>
      <c r="T2341" s="77" t="s">
        <v>34</v>
      </c>
      <c r="U2341" s="76" t="s">
        <v>35</v>
      </c>
      <c r="V2341" s="77" t="s">
        <v>36</v>
      </c>
      <c r="W2341" s="77" t="s">
        <v>36</v>
      </c>
      <c r="X2341" s="77" t="s">
        <v>37</v>
      </c>
      <c r="Y2341" s="78" t="s">
        <v>38</v>
      </c>
      <c r="Z2341" s="72"/>
      <c r="AA2341" s="77">
        <v>1031</v>
      </c>
      <c r="AB2341" s="76" t="s">
        <v>35</v>
      </c>
      <c r="AC2341" s="77" t="s">
        <v>36</v>
      </c>
      <c r="AD2341" s="77" t="s">
        <v>36</v>
      </c>
      <c r="AE2341" s="77">
        <v>68</v>
      </c>
      <c r="AF2341" s="78" t="s">
        <v>281</v>
      </c>
      <c r="AG2341" s="72"/>
      <c r="AH2341" s="77">
        <v>4317734</v>
      </c>
      <c r="AI2341" s="76" t="s">
        <v>52</v>
      </c>
      <c r="AJ2341" s="76" t="s">
        <v>36</v>
      </c>
      <c r="AK2341" t="str">
        <f>_xlfn.CONCAT(PlayerList[[#This Row],[First Name]]," ",PlayerList[[#This Row],[Surname]])</f>
        <v>Aiden Park</v>
      </c>
      <c r="AM2341" s="71">
        <f>PlayerList[[#This Row],[Code]]*1</f>
        <v>18128</v>
      </c>
      <c r="AN2341" s="71" t="str">
        <f>VLOOKUP(PlayerList[[#This Row],[NZCF ID]],$AP$2:$AQ$3850,2,FALSE)</f>
        <v>M</v>
      </c>
      <c r="AP2341" s="71">
        <v>10046</v>
      </c>
      <c r="AQ2341" s="71" t="s">
        <v>29</v>
      </c>
    </row>
    <row r="2342" spans="13:43" x14ac:dyDescent="0.3">
      <c r="M2342" s="75">
        <v>18634</v>
      </c>
      <c r="N2342" s="72" t="s">
        <v>2778</v>
      </c>
      <c r="O2342" s="72" t="s">
        <v>2779</v>
      </c>
      <c r="P2342" s="73" t="s">
        <v>67</v>
      </c>
      <c r="Q2342" s="74">
        <v>2012</v>
      </c>
      <c r="R2342" s="73" t="s">
        <v>135</v>
      </c>
      <c r="S2342" s="72"/>
      <c r="T2342" s="77" t="s">
        <v>34</v>
      </c>
      <c r="U2342" s="76" t="s">
        <v>35</v>
      </c>
      <c r="V2342" s="77" t="s">
        <v>36</v>
      </c>
      <c r="W2342" s="77" t="s">
        <v>36</v>
      </c>
      <c r="X2342" s="77" t="s">
        <v>37</v>
      </c>
      <c r="Y2342" s="78" t="s">
        <v>38</v>
      </c>
      <c r="Z2342" s="72"/>
      <c r="AA2342" s="77">
        <v>518</v>
      </c>
      <c r="AB2342" s="76" t="s">
        <v>50</v>
      </c>
      <c r="AC2342" s="77" t="s">
        <v>36</v>
      </c>
      <c r="AD2342" s="77" t="s">
        <v>36</v>
      </c>
      <c r="AE2342" s="77">
        <v>5</v>
      </c>
      <c r="AF2342" s="78" t="s">
        <v>68</v>
      </c>
      <c r="AG2342" s="72"/>
      <c r="AH2342" s="77">
        <v>4323335</v>
      </c>
      <c r="AI2342" s="76" t="s">
        <v>52</v>
      </c>
      <c r="AJ2342" s="76" t="s">
        <v>36</v>
      </c>
      <c r="AK2342" t="str">
        <f>_xlfn.CONCAT(PlayerList[[#This Row],[First Name]]," ",PlayerList[[#This Row],[Surname]])</f>
        <v>Jeongmin Park</v>
      </c>
      <c r="AM2342" s="71">
        <f>PlayerList[[#This Row],[Code]]*1</f>
        <v>18634</v>
      </c>
      <c r="AN2342" s="71" t="str">
        <f>VLOOKUP(PlayerList[[#This Row],[NZCF ID]],$AP$2:$AQ$3850,2,FALSE)</f>
        <v>M</v>
      </c>
      <c r="AP2342" s="71">
        <v>18128</v>
      </c>
      <c r="AQ2342" s="71" t="s">
        <v>29</v>
      </c>
    </row>
    <row r="2343" spans="13:43" x14ac:dyDescent="0.3">
      <c r="M2343" s="75">
        <v>20641</v>
      </c>
      <c r="N2343" s="72" t="s">
        <v>2778</v>
      </c>
      <c r="O2343" s="72" t="s">
        <v>2780</v>
      </c>
      <c r="P2343" s="73" t="s">
        <v>167</v>
      </c>
      <c r="Q2343" s="74">
        <v>2012</v>
      </c>
      <c r="R2343" s="73" t="s">
        <v>135</v>
      </c>
      <c r="S2343" s="72"/>
      <c r="T2343" s="77" t="s">
        <v>34</v>
      </c>
      <c r="U2343" s="76" t="s">
        <v>35</v>
      </c>
      <c r="V2343" s="77" t="s">
        <v>36</v>
      </c>
      <c r="W2343" s="77" t="s">
        <v>36</v>
      </c>
      <c r="X2343" s="77" t="s">
        <v>37</v>
      </c>
      <c r="Y2343" s="78" t="s">
        <v>38</v>
      </c>
      <c r="Z2343" s="72"/>
      <c r="AA2343" s="77">
        <v>858</v>
      </c>
      <c r="AB2343" s="76" t="s">
        <v>50</v>
      </c>
      <c r="AC2343" s="77" t="s">
        <v>36</v>
      </c>
      <c r="AD2343" s="77" t="s">
        <v>36</v>
      </c>
      <c r="AE2343" s="77">
        <v>6</v>
      </c>
      <c r="AF2343" s="78" t="s">
        <v>61</v>
      </c>
      <c r="AG2343" s="72"/>
      <c r="AH2343" s="77" t="s">
        <v>69</v>
      </c>
      <c r="AI2343" s="76" t="s">
        <v>52</v>
      </c>
      <c r="AJ2343" s="76" t="s">
        <v>36</v>
      </c>
      <c r="AK2343" t="str">
        <f>_xlfn.CONCAT(PlayerList[[#This Row],[First Name]]," ",PlayerList[[#This Row],[Surname]])</f>
        <v>Ji Hu Park</v>
      </c>
      <c r="AM2343" s="71">
        <f>PlayerList[[#This Row],[Code]]*1</f>
        <v>20641</v>
      </c>
      <c r="AN2343" s="71" t="str">
        <f>VLOOKUP(PlayerList[[#This Row],[NZCF ID]],$AP$2:$AQ$3850,2,FALSE)</f>
        <v>M</v>
      </c>
      <c r="AP2343" s="71">
        <v>18634</v>
      </c>
      <c r="AQ2343" s="71" t="s">
        <v>29</v>
      </c>
    </row>
    <row r="2344" spans="13:43" x14ac:dyDescent="0.3">
      <c r="M2344" s="75">
        <v>18521</v>
      </c>
      <c r="N2344" s="72" t="s">
        <v>2778</v>
      </c>
      <c r="O2344" s="72" t="s">
        <v>2781</v>
      </c>
      <c r="P2344" s="73" t="s">
        <v>33</v>
      </c>
      <c r="Q2344" s="74">
        <v>2010</v>
      </c>
      <c r="R2344" s="73" t="s">
        <v>135</v>
      </c>
      <c r="S2344" s="72"/>
      <c r="T2344" s="77" t="s">
        <v>34</v>
      </c>
      <c r="U2344" s="76" t="s">
        <v>35</v>
      </c>
      <c r="V2344" s="77" t="s">
        <v>36</v>
      </c>
      <c r="W2344" s="77" t="s">
        <v>36</v>
      </c>
      <c r="X2344" s="77" t="s">
        <v>37</v>
      </c>
      <c r="Y2344" s="78" t="s">
        <v>38</v>
      </c>
      <c r="Z2344" s="72"/>
      <c r="AA2344" s="77">
        <v>759</v>
      </c>
      <c r="AB2344" s="76" t="s">
        <v>50</v>
      </c>
      <c r="AC2344" s="77" t="s">
        <v>36</v>
      </c>
      <c r="AD2344" s="77" t="s">
        <v>36</v>
      </c>
      <c r="AE2344" s="77">
        <v>7</v>
      </c>
      <c r="AF2344" s="78" t="s">
        <v>51</v>
      </c>
      <c r="AG2344" s="72"/>
      <c r="AH2344" s="77" t="s">
        <v>69</v>
      </c>
      <c r="AI2344" s="76" t="s">
        <v>52</v>
      </c>
      <c r="AJ2344" s="76" t="s">
        <v>36</v>
      </c>
      <c r="AK2344" t="str">
        <f>_xlfn.CONCAT(PlayerList[[#This Row],[First Name]]," ",PlayerList[[#This Row],[Surname]])</f>
        <v>Jioh Park</v>
      </c>
      <c r="AM2344" s="71">
        <f>PlayerList[[#This Row],[Code]]*1</f>
        <v>18521</v>
      </c>
      <c r="AN2344" s="71" t="str">
        <f>VLOOKUP(PlayerList[[#This Row],[NZCF ID]],$AP$2:$AQ$3850,2,FALSE)</f>
        <v>M</v>
      </c>
      <c r="AP2344" s="71">
        <v>20641</v>
      </c>
      <c r="AQ2344" s="71" t="s">
        <v>29</v>
      </c>
    </row>
    <row r="2345" spans="13:43" x14ac:dyDescent="0.3">
      <c r="M2345" s="75">
        <v>19936</v>
      </c>
      <c r="N2345" s="72" t="s">
        <v>2778</v>
      </c>
      <c r="O2345" s="72" t="s">
        <v>517</v>
      </c>
      <c r="P2345" s="73" t="s">
        <v>161</v>
      </c>
      <c r="Q2345" s="74">
        <v>2013</v>
      </c>
      <c r="R2345" s="73" t="s">
        <v>135</v>
      </c>
      <c r="S2345" s="72"/>
      <c r="T2345" s="77" t="s">
        <v>34</v>
      </c>
      <c r="U2345" s="76" t="s">
        <v>35</v>
      </c>
      <c r="V2345" s="77" t="s">
        <v>36</v>
      </c>
      <c r="W2345" s="77" t="s">
        <v>36</v>
      </c>
      <c r="X2345" s="77" t="s">
        <v>37</v>
      </c>
      <c r="Y2345" s="78" t="s">
        <v>38</v>
      </c>
      <c r="Z2345" s="72"/>
      <c r="AA2345" s="77">
        <v>492</v>
      </c>
      <c r="AB2345" s="76" t="s">
        <v>50</v>
      </c>
      <c r="AC2345" s="77" t="s">
        <v>36</v>
      </c>
      <c r="AD2345" s="77" t="s">
        <v>36</v>
      </c>
      <c r="AE2345" s="77">
        <v>5</v>
      </c>
      <c r="AF2345" s="78" t="s">
        <v>281</v>
      </c>
      <c r="AG2345" s="72"/>
      <c r="AH2345" s="77" t="s">
        <v>69</v>
      </c>
      <c r="AI2345" s="76" t="s">
        <v>52</v>
      </c>
      <c r="AJ2345" s="76" t="s">
        <v>36</v>
      </c>
      <c r="AK2345" t="str">
        <f>_xlfn.CONCAT(PlayerList[[#This Row],[First Name]]," ",PlayerList[[#This Row],[Surname]])</f>
        <v>Luca Park</v>
      </c>
      <c r="AM2345" s="71">
        <f>PlayerList[[#This Row],[Code]]*1</f>
        <v>19936</v>
      </c>
      <c r="AN2345" s="71" t="str">
        <f>VLOOKUP(PlayerList[[#This Row],[NZCF ID]],$AP$2:$AQ$3850,2,FALSE)</f>
        <v>M</v>
      </c>
      <c r="AP2345" s="71">
        <v>18521</v>
      </c>
      <c r="AQ2345" s="71" t="s">
        <v>29</v>
      </c>
    </row>
    <row r="2346" spans="13:43" x14ac:dyDescent="0.3">
      <c r="M2346" s="75">
        <v>19930</v>
      </c>
      <c r="N2346" s="72" t="s">
        <v>2778</v>
      </c>
      <c r="O2346" s="72" t="s">
        <v>599</v>
      </c>
      <c r="P2346" s="73" t="s">
        <v>161</v>
      </c>
      <c r="Q2346" s="74">
        <v>2011</v>
      </c>
      <c r="R2346" s="73" t="s">
        <v>135</v>
      </c>
      <c r="S2346" s="72"/>
      <c r="T2346" s="77" t="s">
        <v>34</v>
      </c>
      <c r="U2346" s="76" t="s">
        <v>35</v>
      </c>
      <c r="V2346" s="77" t="s">
        <v>36</v>
      </c>
      <c r="W2346" s="77" t="s">
        <v>36</v>
      </c>
      <c r="X2346" s="77" t="s">
        <v>37</v>
      </c>
      <c r="Y2346" s="78" t="s">
        <v>38</v>
      </c>
      <c r="Z2346" s="72"/>
      <c r="AA2346" s="77">
        <v>945</v>
      </c>
      <c r="AB2346" s="76" t="s">
        <v>50</v>
      </c>
      <c r="AC2346" s="77" t="s">
        <v>36</v>
      </c>
      <c r="AD2346" s="77" t="s">
        <v>36</v>
      </c>
      <c r="AE2346" s="77">
        <v>15</v>
      </c>
      <c r="AF2346" s="78" t="s">
        <v>75</v>
      </c>
      <c r="AG2346" s="72"/>
      <c r="AH2346" s="77" t="s">
        <v>69</v>
      </c>
      <c r="AI2346" s="76" t="s">
        <v>52</v>
      </c>
      <c r="AJ2346" s="76" t="s">
        <v>36</v>
      </c>
      <c r="AK2346" t="str">
        <f>_xlfn.CONCAT(PlayerList[[#This Row],[First Name]]," ",PlayerList[[#This Row],[Surname]])</f>
        <v>Mark Park</v>
      </c>
      <c r="AM2346" s="71">
        <f>PlayerList[[#This Row],[Code]]*1</f>
        <v>19930</v>
      </c>
      <c r="AN2346" s="71" t="str">
        <f>VLOOKUP(PlayerList[[#This Row],[NZCF ID]],$AP$2:$AQ$3850,2,FALSE)</f>
        <v>M</v>
      </c>
      <c r="AP2346" s="71">
        <v>19936</v>
      </c>
      <c r="AQ2346" s="71" t="s">
        <v>29</v>
      </c>
    </row>
    <row r="2347" spans="13:43" x14ac:dyDescent="0.3">
      <c r="M2347" s="75">
        <v>16308</v>
      </c>
      <c r="N2347" s="72" t="s">
        <v>2778</v>
      </c>
      <c r="O2347" s="72" t="s">
        <v>876</v>
      </c>
      <c r="P2347" s="73" t="s">
        <v>167</v>
      </c>
      <c r="Q2347" s="74">
        <v>1972</v>
      </c>
      <c r="R2347" s="73" t="s">
        <v>124</v>
      </c>
      <c r="S2347" s="72"/>
      <c r="T2347" s="77">
        <v>1288</v>
      </c>
      <c r="U2347" s="76" t="s">
        <v>50</v>
      </c>
      <c r="V2347" s="77">
        <v>1</v>
      </c>
      <c r="W2347" s="77">
        <v>4</v>
      </c>
      <c r="X2347" s="77">
        <v>11</v>
      </c>
      <c r="Y2347" s="78" t="s">
        <v>4167</v>
      </c>
      <c r="Z2347" s="72"/>
      <c r="AA2347" s="77">
        <v>1052</v>
      </c>
      <c r="AB2347" s="76" t="s">
        <v>50</v>
      </c>
      <c r="AC2347" s="77" t="s">
        <v>36</v>
      </c>
      <c r="AD2347" s="77" t="s">
        <v>36</v>
      </c>
      <c r="AE2347" s="77">
        <v>10</v>
      </c>
      <c r="AF2347" s="78" t="s">
        <v>84</v>
      </c>
      <c r="AG2347" s="72"/>
      <c r="AH2347" s="77">
        <v>4331257</v>
      </c>
      <c r="AI2347" s="76" t="s">
        <v>52</v>
      </c>
      <c r="AJ2347" s="76" t="s">
        <v>36</v>
      </c>
      <c r="AK2347" t="str">
        <f>_xlfn.CONCAT(PlayerList[[#This Row],[First Name]]," ",PlayerList[[#This Row],[Surname]])</f>
        <v>Nigel Park</v>
      </c>
      <c r="AM2347" s="71">
        <f>PlayerList[[#This Row],[Code]]*1</f>
        <v>16308</v>
      </c>
      <c r="AN2347" s="71" t="str">
        <f>VLOOKUP(PlayerList[[#This Row],[NZCF ID]],$AP$2:$AQ$3850,2,FALSE)</f>
        <v>M</v>
      </c>
      <c r="AP2347" s="71">
        <v>19930</v>
      </c>
      <c r="AQ2347" s="71" t="s">
        <v>29</v>
      </c>
    </row>
    <row r="2348" spans="13:43" x14ac:dyDescent="0.3">
      <c r="M2348" s="75">
        <v>20962</v>
      </c>
      <c r="N2348" s="72" t="s">
        <v>2778</v>
      </c>
      <c r="O2348" s="72" t="s">
        <v>2782</v>
      </c>
      <c r="P2348" s="73" t="s">
        <v>178</v>
      </c>
      <c r="Q2348" s="74">
        <v>2015</v>
      </c>
      <c r="R2348" s="73" t="s">
        <v>135</v>
      </c>
      <c r="S2348" s="72"/>
      <c r="T2348" s="77">
        <v>1184</v>
      </c>
      <c r="U2348" s="76" t="s">
        <v>50</v>
      </c>
      <c r="V2348" s="77" t="s">
        <v>36</v>
      </c>
      <c r="W2348" s="77" t="s">
        <v>36</v>
      </c>
      <c r="X2348" s="77">
        <v>8</v>
      </c>
      <c r="Y2348" s="78" t="s">
        <v>84</v>
      </c>
      <c r="Z2348" s="72"/>
      <c r="AA2348" s="77" t="s">
        <v>37</v>
      </c>
      <c r="AB2348" s="76" t="s">
        <v>35</v>
      </c>
      <c r="AC2348" s="77" t="s">
        <v>36</v>
      </c>
      <c r="AD2348" s="77" t="s">
        <v>36</v>
      </c>
      <c r="AE2348" s="77" t="s">
        <v>37</v>
      </c>
      <c r="AF2348" s="78" t="s">
        <v>38</v>
      </c>
      <c r="AG2348" s="72"/>
      <c r="AH2348" s="77" t="s">
        <v>69</v>
      </c>
      <c r="AI2348" s="76" t="s">
        <v>52</v>
      </c>
      <c r="AJ2348" s="76" t="s">
        <v>36</v>
      </c>
      <c r="AK2348" t="str">
        <f>_xlfn.CONCAT(PlayerList[[#This Row],[First Name]]," ",PlayerList[[#This Row],[Surname]])</f>
        <v>Sungju Park</v>
      </c>
      <c r="AM2348" s="71">
        <f>PlayerList[[#This Row],[Code]]*1</f>
        <v>20962</v>
      </c>
      <c r="AN2348" s="71" t="str">
        <f>VLOOKUP(PlayerList[[#This Row],[NZCF ID]],$AP$2:$AQ$3850,2,FALSE)</f>
        <v>M</v>
      </c>
      <c r="AP2348" s="71">
        <v>16308</v>
      </c>
      <c r="AQ2348" s="71" t="s">
        <v>29</v>
      </c>
    </row>
    <row r="2349" spans="13:43" x14ac:dyDescent="0.3">
      <c r="M2349" s="75">
        <v>20963</v>
      </c>
      <c r="N2349" s="72" t="s">
        <v>2778</v>
      </c>
      <c r="O2349" s="72" t="s">
        <v>2783</v>
      </c>
      <c r="P2349" s="73" t="s">
        <v>178</v>
      </c>
      <c r="Q2349" s="74">
        <v>2017</v>
      </c>
      <c r="R2349" s="73" t="s">
        <v>135</v>
      </c>
      <c r="S2349" s="72"/>
      <c r="T2349" s="77">
        <v>718</v>
      </c>
      <c r="U2349" s="76" t="s">
        <v>50</v>
      </c>
      <c r="V2349" s="77" t="s">
        <v>36</v>
      </c>
      <c r="W2349" s="77" t="s">
        <v>36</v>
      </c>
      <c r="X2349" s="77">
        <v>7</v>
      </c>
      <c r="Y2349" s="78" t="s">
        <v>84</v>
      </c>
      <c r="Z2349" s="72"/>
      <c r="AA2349" s="77" t="s">
        <v>37</v>
      </c>
      <c r="AB2349" s="76" t="s">
        <v>35</v>
      </c>
      <c r="AC2349" s="77" t="s">
        <v>36</v>
      </c>
      <c r="AD2349" s="77" t="s">
        <v>36</v>
      </c>
      <c r="AE2349" s="77" t="s">
        <v>37</v>
      </c>
      <c r="AF2349" s="78" t="s">
        <v>38</v>
      </c>
      <c r="AG2349" s="72"/>
      <c r="AH2349" s="77" t="s">
        <v>69</v>
      </c>
      <c r="AI2349" s="76" t="s">
        <v>52</v>
      </c>
      <c r="AJ2349" s="76" t="s">
        <v>36</v>
      </c>
      <c r="AK2349" t="str">
        <f>_xlfn.CONCAT(PlayerList[[#This Row],[First Name]]," ",PlayerList[[#This Row],[Surname]])</f>
        <v>Yunju Park</v>
      </c>
      <c r="AM2349" s="71">
        <f>PlayerList[[#This Row],[Code]]*1</f>
        <v>20963</v>
      </c>
      <c r="AN2349" s="71" t="str">
        <f>VLOOKUP(PlayerList[[#This Row],[NZCF ID]],$AP$2:$AQ$3850,2,FALSE)</f>
        <v>F</v>
      </c>
      <c r="AP2349" s="71">
        <v>20962</v>
      </c>
      <c r="AQ2349" s="71" t="s">
        <v>29</v>
      </c>
    </row>
    <row r="2350" spans="13:43" x14ac:dyDescent="0.3">
      <c r="M2350" s="75">
        <v>16529</v>
      </c>
      <c r="N2350" s="72" t="s">
        <v>2784</v>
      </c>
      <c r="O2350" s="72" t="s">
        <v>2785</v>
      </c>
      <c r="P2350" s="73" t="s">
        <v>167</v>
      </c>
      <c r="Q2350" s="74">
        <v>2004</v>
      </c>
      <c r="R2350" s="73" t="s">
        <v>35</v>
      </c>
      <c r="S2350" s="72"/>
      <c r="T2350" s="77">
        <v>1900</v>
      </c>
      <c r="U2350" s="76" t="s">
        <v>35</v>
      </c>
      <c r="V2350" s="77" t="s">
        <v>36</v>
      </c>
      <c r="W2350" s="77" t="s">
        <v>36</v>
      </c>
      <c r="X2350" s="77">
        <v>332</v>
      </c>
      <c r="Y2350" s="78" t="s">
        <v>281</v>
      </c>
      <c r="Z2350" s="72"/>
      <c r="AA2350" s="77">
        <v>1960</v>
      </c>
      <c r="AB2350" s="76" t="s">
        <v>35</v>
      </c>
      <c r="AC2350" s="77" t="s">
        <v>36</v>
      </c>
      <c r="AD2350" s="77" t="s">
        <v>36</v>
      </c>
      <c r="AE2350" s="77">
        <v>304</v>
      </c>
      <c r="AF2350" s="78" t="s">
        <v>154</v>
      </c>
      <c r="AG2350" s="72"/>
      <c r="AH2350" s="77">
        <v>4309090</v>
      </c>
      <c r="AI2350" s="76" t="s">
        <v>52</v>
      </c>
      <c r="AJ2350" s="76" t="s">
        <v>36</v>
      </c>
      <c r="AK2350" t="str">
        <f>_xlfn.CONCAT(PlayerList[[#This Row],[First Name]]," ",PlayerList[[#This Row],[Surname]])</f>
        <v>Philli Park-Tamati</v>
      </c>
      <c r="AM2350" s="71">
        <f>PlayerList[[#This Row],[Code]]*1</f>
        <v>16529</v>
      </c>
      <c r="AN2350" s="71" t="str">
        <f>VLOOKUP(PlayerList[[#This Row],[NZCF ID]],$AP$2:$AQ$3850,2,FALSE)</f>
        <v>M</v>
      </c>
      <c r="AP2350" s="71">
        <v>20963</v>
      </c>
      <c r="AQ2350" s="71" t="s">
        <v>45</v>
      </c>
    </row>
    <row r="2351" spans="13:43" x14ac:dyDescent="0.3">
      <c r="M2351" s="75">
        <v>18547</v>
      </c>
      <c r="N2351" s="72" t="s">
        <v>2786</v>
      </c>
      <c r="O2351" s="72" t="s">
        <v>2787</v>
      </c>
      <c r="P2351" s="73" t="s">
        <v>33</v>
      </c>
      <c r="Q2351" s="74">
        <v>2009</v>
      </c>
      <c r="R2351" s="73" t="s">
        <v>135</v>
      </c>
      <c r="S2351" s="72"/>
      <c r="T2351" s="77" t="s">
        <v>34</v>
      </c>
      <c r="U2351" s="76" t="s">
        <v>35</v>
      </c>
      <c r="V2351" s="77" t="s">
        <v>36</v>
      </c>
      <c r="W2351" s="77" t="s">
        <v>36</v>
      </c>
      <c r="X2351" s="77" t="s">
        <v>37</v>
      </c>
      <c r="Y2351" s="78" t="s">
        <v>38</v>
      </c>
      <c r="Z2351" s="72"/>
      <c r="AA2351" s="77">
        <v>400</v>
      </c>
      <c r="AB2351" s="76" t="s">
        <v>50</v>
      </c>
      <c r="AC2351" s="77" t="s">
        <v>36</v>
      </c>
      <c r="AD2351" s="77" t="s">
        <v>36</v>
      </c>
      <c r="AE2351" s="77">
        <v>7</v>
      </c>
      <c r="AF2351" s="78" t="s">
        <v>51</v>
      </c>
      <c r="AG2351" s="72"/>
      <c r="AH2351" s="77" t="s">
        <v>69</v>
      </c>
      <c r="AI2351" s="76" t="s">
        <v>52</v>
      </c>
      <c r="AJ2351" s="76" t="s">
        <v>36</v>
      </c>
      <c r="AK2351" t="str">
        <f>_xlfn.CONCAT(PlayerList[[#This Row],[First Name]]," ",PlayerList[[#This Row],[Surname]])</f>
        <v>Emily Parlato</v>
      </c>
      <c r="AM2351" s="71">
        <f>PlayerList[[#This Row],[Code]]*1</f>
        <v>18547</v>
      </c>
      <c r="AN2351" s="71" t="str">
        <f>VLOOKUP(PlayerList[[#This Row],[NZCF ID]],$AP$2:$AQ$3850,2,FALSE)</f>
        <v>F</v>
      </c>
      <c r="AP2351" s="71">
        <v>16529</v>
      </c>
      <c r="AQ2351" s="71" t="s">
        <v>29</v>
      </c>
    </row>
    <row r="2352" spans="13:43" x14ac:dyDescent="0.3">
      <c r="M2352" s="75">
        <v>18219</v>
      </c>
      <c r="N2352" s="72" t="s">
        <v>2788</v>
      </c>
      <c r="O2352" s="72" t="s">
        <v>2789</v>
      </c>
      <c r="P2352" s="73" t="s">
        <v>115</v>
      </c>
      <c r="Q2352" s="74">
        <v>2000</v>
      </c>
      <c r="R2352" s="73" t="s">
        <v>35</v>
      </c>
      <c r="S2352" s="72"/>
      <c r="T2352" s="77">
        <v>1762</v>
      </c>
      <c r="U2352" s="76" t="s">
        <v>50</v>
      </c>
      <c r="V2352" s="77" t="s">
        <v>36</v>
      </c>
      <c r="W2352" s="77" t="s">
        <v>36</v>
      </c>
      <c r="X2352" s="77">
        <v>3</v>
      </c>
      <c r="Y2352" s="78" t="s">
        <v>68</v>
      </c>
      <c r="Z2352" s="72"/>
      <c r="AA2352" s="77">
        <v>1573</v>
      </c>
      <c r="AB2352" s="76" t="s">
        <v>50</v>
      </c>
      <c r="AC2352" s="77" t="s">
        <v>36</v>
      </c>
      <c r="AD2352" s="77" t="s">
        <v>36</v>
      </c>
      <c r="AE2352" s="77">
        <v>7</v>
      </c>
      <c r="AF2352" s="78" t="s">
        <v>68</v>
      </c>
      <c r="AG2352" s="72"/>
      <c r="AH2352" s="77" t="s">
        <v>69</v>
      </c>
      <c r="AI2352" s="76" t="s">
        <v>52</v>
      </c>
      <c r="AJ2352" s="76" t="s">
        <v>36</v>
      </c>
      <c r="AK2352" t="str">
        <f>_xlfn.CONCAT(PlayerList[[#This Row],[First Name]]," ",PlayerList[[#This Row],[Surname]])</f>
        <v>Raine Parlby</v>
      </c>
      <c r="AM2352" s="71">
        <f>PlayerList[[#This Row],[Code]]*1</f>
        <v>18219</v>
      </c>
      <c r="AN2352" s="71" t="str">
        <f>VLOOKUP(PlayerList[[#This Row],[NZCF ID]],$AP$2:$AQ$3850,2,FALSE)</f>
        <v>M</v>
      </c>
      <c r="AP2352" s="71">
        <v>18547</v>
      </c>
      <c r="AQ2352" s="71" t="s">
        <v>45</v>
      </c>
    </row>
    <row r="2353" spans="13:43" x14ac:dyDescent="0.3">
      <c r="M2353" s="75">
        <v>20519</v>
      </c>
      <c r="N2353" s="72" t="s">
        <v>2790</v>
      </c>
      <c r="O2353" s="72" t="s">
        <v>2791</v>
      </c>
      <c r="P2353" s="73" t="s">
        <v>33</v>
      </c>
      <c r="Q2353" s="74">
        <v>2013</v>
      </c>
      <c r="R2353" s="73" t="s">
        <v>135</v>
      </c>
      <c r="S2353" s="72"/>
      <c r="T2353" s="77" t="s">
        <v>34</v>
      </c>
      <c r="U2353" s="76" t="s">
        <v>35</v>
      </c>
      <c r="V2353" s="77" t="s">
        <v>36</v>
      </c>
      <c r="W2353" s="77" t="s">
        <v>36</v>
      </c>
      <c r="X2353" s="77" t="s">
        <v>37</v>
      </c>
      <c r="Y2353" s="78" t="s">
        <v>38</v>
      </c>
      <c r="Z2353" s="72"/>
      <c r="AA2353" s="77">
        <v>538</v>
      </c>
      <c r="AB2353" s="76" t="s">
        <v>50</v>
      </c>
      <c r="AC2353" s="77" t="s">
        <v>36</v>
      </c>
      <c r="AD2353" s="77" t="s">
        <v>36</v>
      </c>
      <c r="AE2353" s="77">
        <v>7</v>
      </c>
      <c r="AF2353" s="78" t="s">
        <v>150</v>
      </c>
      <c r="AG2353" s="72"/>
      <c r="AH2353" s="77" t="s">
        <v>69</v>
      </c>
      <c r="AI2353" s="76" t="s">
        <v>52</v>
      </c>
      <c r="AJ2353" s="76" t="s">
        <v>36</v>
      </c>
      <c r="AK2353" t="str">
        <f>_xlfn.CONCAT(PlayerList[[#This Row],[First Name]]," ",PlayerList[[#This Row],[Surname]])</f>
        <v>Vedik Parsad</v>
      </c>
      <c r="AM2353" s="71">
        <f>PlayerList[[#This Row],[Code]]*1</f>
        <v>20519</v>
      </c>
      <c r="AN2353" s="71" t="str">
        <f>VLOOKUP(PlayerList[[#This Row],[NZCF ID]],$AP$2:$AQ$3850,2,FALSE)</f>
        <v>M</v>
      </c>
      <c r="AP2353" s="71">
        <v>18219</v>
      </c>
      <c r="AQ2353" s="71" t="s">
        <v>29</v>
      </c>
    </row>
    <row r="2354" spans="13:43" x14ac:dyDescent="0.3">
      <c r="M2354" s="75">
        <v>17607</v>
      </c>
      <c r="N2354" s="72" t="s">
        <v>2792</v>
      </c>
      <c r="O2354" s="72" t="s">
        <v>2793</v>
      </c>
      <c r="P2354" s="73" t="s">
        <v>161</v>
      </c>
      <c r="Q2354" s="74">
        <v>2006</v>
      </c>
      <c r="R2354" s="73" t="s">
        <v>135</v>
      </c>
      <c r="S2354" s="72"/>
      <c r="T2354" s="77">
        <v>1421</v>
      </c>
      <c r="U2354" s="76" t="s">
        <v>35</v>
      </c>
      <c r="V2354" s="77" t="s">
        <v>36</v>
      </c>
      <c r="W2354" s="77" t="s">
        <v>36</v>
      </c>
      <c r="X2354" s="77">
        <v>29</v>
      </c>
      <c r="Y2354" s="78" t="s">
        <v>96</v>
      </c>
      <c r="Z2354" s="72"/>
      <c r="AA2354" s="77">
        <v>1255</v>
      </c>
      <c r="AB2354" s="76" t="s">
        <v>35</v>
      </c>
      <c r="AC2354" s="77" t="s">
        <v>36</v>
      </c>
      <c r="AD2354" s="77" t="s">
        <v>36</v>
      </c>
      <c r="AE2354" s="77">
        <v>24</v>
      </c>
      <c r="AF2354" s="78" t="s">
        <v>281</v>
      </c>
      <c r="AG2354" s="72"/>
      <c r="AH2354" s="77" t="s">
        <v>69</v>
      </c>
      <c r="AI2354" s="76" t="s">
        <v>52</v>
      </c>
      <c r="AJ2354" s="76" t="s">
        <v>36</v>
      </c>
      <c r="AK2354" t="str">
        <f>_xlfn.CONCAT(PlayerList[[#This Row],[First Name]]," ",PlayerList[[#This Row],[Surname]])</f>
        <v>Rudra Parthak</v>
      </c>
      <c r="AM2354" s="71">
        <f>PlayerList[[#This Row],[Code]]*1</f>
        <v>17607</v>
      </c>
      <c r="AN2354" s="71" t="str">
        <f>VLOOKUP(PlayerList[[#This Row],[NZCF ID]],$AP$2:$AQ$3850,2,FALSE)</f>
        <v>M</v>
      </c>
      <c r="AP2354" s="71">
        <v>20519</v>
      </c>
      <c r="AQ2354" s="71" t="s">
        <v>29</v>
      </c>
    </row>
    <row r="2355" spans="13:43" x14ac:dyDescent="0.3">
      <c r="M2355" s="75">
        <v>19938</v>
      </c>
      <c r="N2355" s="72" t="s">
        <v>294</v>
      </c>
      <c r="O2355" s="72" t="s">
        <v>2794</v>
      </c>
      <c r="P2355" s="73" t="s">
        <v>33</v>
      </c>
      <c r="Q2355" s="74">
        <v>2013</v>
      </c>
      <c r="R2355" s="73" t="s">
        <v>135</v>
      </c>
      <c r="S2355" s="72"/>
      <c r="T2355" s="77" t="s">
        <v>34</v>
      </c>
      <c r="U2355" s="76" t="s">
        <v>35</v>
      </c>
      <c r="V2355" s="77" t="s">
        <v>36</v>
      </c>
      <c r="W2355" s="77" t="s">
        <v>36</v>
      </c>
      <c r="X2355" s="77" t="s">
        <v>37</v>
      </c>
      <c r="Y2355" s="78" t="s">
        <v>38</v>
      </c>
      <c r="Z2355" s="72"/>
      <c r="AA2355" s="77">
        <v>457</v>
      </c>
      <c r="AB2355" s="76" t="s">
        <v>50</v>
      </c>
      <c r="AC2355" s="77" t="s">
        <v>36</v>
      </c>
      <c r="AD2355" s="77" t="s">
        <v>36</v>
      </c>
      <c r="AE2355" s="77">
        <v>3</v>
      </c>
      <c r="AF2355" s="78" t="s">
        <v>281</v>
      </c>
      <c r="AG2355" s="72"/>
      <c r="AH2355" s="77">
        <v>4325443</v>
      </c>
      <c r="AI2355" s="76" t="s">
        <v>52</v>
      </c>
      <c r="AJ2355" s="76" t="s">
        <v>36</v>
      </c>
      <c r="AK2355" t="str">
        <f>_xlfn.CONCAT(PlayerList[[#This Row],[First Name]]," ",PlayerList[[#This Row],[Surname]])</f>
        <v>Divsha Parthiban</v>
      </c>
      <c r="AM2355" s="71">
        <f>PlayerList[[#This Row],[Code]]*1</f>
        <v>19938</v>
      </c>
      <c r="AN2355" s="71" t="str">
        <f>VLOOKUP(PlayerList[[#This Row],[NZCF ID]],$AP$2:$AQ$3850,2,FALSE)</f>
        <v>F</v>
      </c>
      <c r="AP2355" s="71">
        <v>17607</v>
      </c>
      <c r="AQ2355" s="71" t="s">
        <v>29</v>
      </c>
    </row>
    <row r="2356" spans="13:43" x14ac:dyDescent="0.3">
      <c r="M2356" s="75">
        <v>20934</v>
      </c>
      <c r="N2356" s="72" t="s">
        <v>294</v>
      </c>
      <c r="O2356" s="72" t="s">
        <v>2795</v>
      </c>
      <c r="P2356" s="73" t="s">
        <v>33</v>
      </c>
      <c r="Q2356" s="74">
        <v>2012</v>
      </c>
      <c r="R2356" s="73" t="s">
        <v>135</v>
      </c>
      <c r="S2356" s="72"/>
      <c r="T2356" s="77" t="s">
        <v>34</v>
      </c>
      <c r="U2356" s="76" t="s">
        <v>35</v>
      </c>
      <c r="V2356" s="77" t="s">
        <v>36</v>
      </c>
      <c r="W2356" s="77" t="s">
        <v>36</v>
      </c>
      <c r="X2356" s="77" t="s">
        <v>37</v>
      </c>
      <c r="Y2356" s="78" t="s">
        <v>38</v>
      </c>
      <c r="Z2356" s="72"/>
      <c r="AA2356" s="77">
        <v>1148</v>
      </c>
      <c r="AB2356" s="76" t="s">
        <v>50</v>
      </c>
      <c r="AC2356" s="77" t="s">
        <v>36</v>
      </c>
      <c r="AD2356" s="77" t="s">
        <v>36</v>
      </c>
      <c r="AE2356" s="77">
        <v>6</v>
      </c>
      <c r="AF2356" s="78" t="s">
        <v>60</v>
      </c>
      <c r="AG2356" s="72"/>
      <c r="AH2356" s="77">
        <v>4331346</v>
      </c>
      <c r="AI2356" s="76" t="s">
        <v>52</v>
      </c>
      <c r="AJ2356" s="76" t="s">
        <v>36</v>
      </c>
      <c r="AK2356" t="str">
        <f>_xlfn.CONCAT(PlayerList[[#This Row],[First Name]]," ",PlayerList[[#This Row],[Surname]])</f>
        <v>Sarvesh Parthiban</v>
      </c>
      <c r="AM2356" s="71">
        <f>PlayerList[[#This Row],[Code]]*1</f>
        <v>20934</v>
      </c>
      <c r="AN2356" s="71" t="str">
        <f>VLOOKUP(PlayerList[[#This Row],[NZCF ID]],$AP$2:$AQ$3850,2,FALSE)</f>
        <v>M</v>
      </c>
      <c r="AP2356" s="71">
        <v>19938</v>
      </c>
      <c r="AQ2356" s="71" t="s">
        <v>45</v>
      </c>
    </row>
    <row r="2357" spans="13:43" x14ac:dyDescent="0.3">
      <c r="M2357" s="75">
        <v>16901</v>
      </c>
      <c r="N2357" s="72" t="s">
        <v>2796</v>
      </c>
      <c r="O2357" s="72" t="s">
        <v>234</v>
      </c>
      <c r="P2357" s="73" t="s">
        <v>33</v>
      </c>
      <c r="Q2357" s="74">
        <v>1988</v>
      </c>
      <c r="R2357" s="73" t="s">
        <v>35</v>
      </c>
      <c r="S2357" s="72"/>
      <c r="T2357" s="77" t="s">
        <v>34</v>
      </c>
      <c r="U2357" s="76" t="s">
        <v>35</v>
      </c>
      <c r="V2357" s="77" t="s">
        <v>36</v>
      </c>
      <c r="W2357" s="77" t="s">
        <v>36</v>
      </c>
      <c r="X2357" s="77" t="s">
        <v>37</v>
      </c>
      <c r="Y2357" s="78" t="s">
        <v>38</v>
      </c>
      <c r="Z2357" s="72"/>
      <c r="AA2357" s="77">
        <v>1129</v>
      </c>
      <c r="AB2357" s="76" t="s">
        <v>50</v>
      </c>
      <c r="AC2357" s="77" t="s">
        <v>36</v>
      </c>
      <c r="AD2357" s="77" t="s">
        <v>36</v>
      </c>
      <c r="AE2357" s="77">
        <v>13</v>
      </c>
      <c r="AF2357" s="78" t="s">
        <v>209</v>
      </c>
      <c r="AG2357" s="72"/>
      <c r="AH2357" s="77">
        <v>4310861</v>
      </c>
      <c r="AI2357" s="76" t="s">
        <v>52</v>
      </c>
      <c r="AJ2357" s="76" t="s">
        <v>36</v>
      </c>
      <c r="AK2357" t="str">
        <f>_xlfn.CONCAT(PlayerList[[#This Row],[First Name]]," ",PlayerList[[#This Row],[Surname]])</f>
        <v>Reza Parvizi</v>
      </c>
      <c r="AM2357" s="71">
        <f>PlayerList[[#This Row],[Code]]*1</f>
        <v>16901</v>
      </c>
      <c r="AN2357" s="71" t="str">
        <f>VLOOKUP(PlayerList[[#This Row],[NZCF ID]],$AP$2:$AQ$3850,2,FALSE)</f>
        <v>M</v>
      </c>
      <c r="AP2357" s="71">
        <v>20934</v>
      </c>
      <c r="AQ2357" s="71" t="s">
        <v>29</v>
      </c>
    </row>
    <row r="2358" spans="13:43" x14ac:dyDescent="0.3">
      <c r="M2358" s="75">
        <v>16832</v>
      </c>
      <c r="N2358" s="72" t="s">
        <v>2797</v>
      </c>
      <c r="O2358" s="72" t="s">
        <v>2798</v>
      </c>
      <c r="P2358" s="73" t="s">
        <v>49</v>
      </c>
      <c r="Q2358" s="74">
        <v>1978</v>
      </c>
      <c r="R2358" s="73" t="s">
        <v>35</v>
      </c>
      <c r="S2358" s="72"/>
      <c r="T2358" s="77">
        <v>1380</v>
      </c>
      <c r="U2358" s="76" t="s">
        <v>35</v>
      </c>
      <c r="V2358" s="77" t="s">
        <v>36</v>
      </c>
      <c r="W2358" s="77" t="s">
        <v>36</v>
      </c>
      <c r="X2358" s="77">
        <v>77</v>
      </c>
      <c r="Y2358" s="78" t="s">
        <v>60</v>
      </c>
      <c r="Z2358" s="72"/>
      <c r="AA2358" s="77">
        <v>1216</v>
      </c>
      <c r="AB2358" s="76" t="s">
        <v>35</v>
      </c>
      <c r="AC2358" s="77">
        <v>2</v>
      </c>
      <c r="AD2358" s="77">
        <v>12</v>
      </c>
      <c r="AE2358" s="77">
        <v>216</v>
      </c>
      <c r="AF2358" s="78" t="s">
        <v>4167</v>
      </c>
      <c r="AG2358" s="72"/>
      <c r="AH2358" s="77">
        <v>5215897</v>
      </c>
      <c r="AI2358" s="76" t="s">
        <v>170</v>
      </c>
      <c r="AJ2358" s="76" t="s">
        <v>36</v>
      </c>
      <c r="AK2358" t="str">
        <f>_xlfn.CONCAT(PlayerList[[#This Row],[First Name]]," ",PlayerList[[#This Row],[Surname]])</f>
        <v>Ariel A Patdu</v>
      </c>
      <c r="AM2358" s="71">
        <f>PlayerList[[#This Row],[Code]]*1</f>
        <v>16832</v>
      </c>
      <c r="AN2358" s="71" t="str">
        <f>VLOOKUP(PlayerList[[#This Row],[NZCF ID]],$AP$2:$AQ$3850,2,FALSE)</f>
        <v>M</v>
      </c>
      <c r="AP2358" s="71">
        <v>16901</v>
      </c>
      <c r="AQ2358" s="71" t="s">
        <v>29</v>
      </c>
    </row>
    <row r="2359" spans="13:43" x14ac:dyDescent="0.3">
      <c r="M2359" s="75">
        <v>18952</v>
      </c>
      <c r="N2359" s="72" t="s">
        <v>2799</v>
      </c>
      <c r="O2359" s="72" t="s">
        <v>2800</v>
      </c>
      <c r="P2359" s="73" t="s">
        <v>161</v>
      </c>
      <c r="Q2359" s="74">
        <v>1994</v>
      </c>
      <c r="R2359" s="73" t="s">
        <v>35</v>
      </c>
      <c r="S2359" s="72"/>
      <c r="T2359" s="77">
        <v>1339</v>
      </c>
      <c r="U2359" s="76" t="s">
        <v>35</v>
      </c>
      <c r="V2359" s="77">
        <v>1</v>
      </c>
      <c r="W2359" s="77">
        <v>4</v>
      </c>
      <c r="X2359" s="77">
        <v>103</v>
      </c>
      <c r="Y2359" s="78" t="s">
        <v>4167</v>
      </c>
      <c r="Z2359" s="72"/>
      <c r="AA2359" s="77">
        <v>1372</v>
      </c>
      <c r="AB2359" s="76" t="s">
        <v>35</v>
      </c>
      <c r="AC2359" s="77">
        <v>1</v>
      </c>
      <c r="AD2359" s="77">
        <v>6</v>
      </c>
      <c r="AE2359" s="77">
        <v>39</v>
      </c>
      <c r="AF2359" s="78" t="s">
        <v>4167</v>
      </c>
      <c r="AG2359" s="72"/>
      <c r="AH2359" s="77">
        <v>88128296</v>
      </c>
      <c r="AI2359" s="76" t="s">
        <v>40</v>
      </c>
      <c r="AJ2359" s="76" t="s">
        <v>36</v>
      </c>
      <c r="AK2359" t="str">
        <f>_xlfn.CONCAT(PlayerList[[#This Row],[First Name]]," ",PlayerList[[#This Row],[Surname]])</f>
        <v>Akash Jayantkumar Patel</v>
      </c>
      <c r="AM2359" s="71">
        <f>PlayerList[[#This Row],[Code]]*1</f>
        <v>18952</v>
      </c>
      <c r="AN2359" s="71" t="str">
        <f>VLOOKUP(PlayerList[[#This Row],[NZCF ID]],$AP$2:$AQ$3850,2,FALSE)</f>
        <v>M</v>
      </c>
      <c r="AP2359" s="71">
        <v>16832</v>
      </c>
      <c r="AQ2359" s="71" t="s">
        <v>29</v>
      </c>
    </row>
    <row r="2360" spans="13:43" x14ac:dyDescent="0.3">
      <c r="M2360" s="75">
        <v>19394</v>
      </c>
      <c r="N2360" s="72" t="s">
        <v>2799</v>
      </c>
      <c r="O2360" s="72" t="s">
        <v>1823</v>
      </c>
      <c r="P2360" s="73" t="s">
        <v>33</v>
      </c>
      <c r="Q2360" s="74">
        <v>2010</v>
      </c>
      <c r="R2360" s="73" t="s">
        <v>135</v>
      </c>
      <c r="S2360" s="72"/>
      <c r="T2360" s="77" t="s">
        <v>34</v>
      </c>
      <c r="U2360" s="76" t="s">
        <v>35</v>
      </c>
      <c r="V2360" s="77" t="s">
        <v>36</v>
      </c>
      <c r="W2360" s="77" t="s">
        <v>36</v>
      </c>
      <c r="X2360" s="77" t="s">
        <v>37</v>
      </c>
      <c r="Y2360" s="78" t="s">
        <v>38</v>
      </c>
      <c r="Z2360" s="72"/>
      <c r="AA2360" s="77">
        <v>598</v>
      </c>
      <c r="AB2360" s="76" t="s">
        <v>50</v>
      </c>
      <c r="AC2360" s="77" t="s">
        <v>36</v>
      </c>
      <c r="AD2360" s="77" t="s">
        <v>36</v>
      </c>
      <c r="AE2360" s="77">
        <v>7</v>
      </c>
      <c r="AF2360" s="78" t="s">
        <v>96</v>
      </c>
      <c r="AG2360" s="72"/>
      <c r="AH2360" s="77" t="s">
        <v>69</v>
      </c>
      <c r="AI2360" s="76" t="s">
        <v>52</v>
      </c>
      <c r="AJ2360" s="76" t="s">
        <v>36</v>
      </c>
      <c r="AK2360" t="str">
        <f>_xlfn.CONCAT(PlayerList[[#This Row],[First Name]]," ",PlayerList[[#This Row],[Surname]])</f>
        <v>Ishan Patel</v>
      </c>
      <c r="AM2360" s="71">
        <f>PlayerList[[#This Row],[Code]]*1</f>
        <v>19394</v>
      </c>
      <c r="AN2360" s="71" t="str">
        <f>VLOOKUP(PlayerList[[#This Row],[NZCF ID]],$AP$2:$AQ$3850,2,FALSE)</f>
        <v>M</v>
      </c>
      <c r="AP2360" s="71">
        <v>18952</v>
      </c>
      <c r="AQ2360" s="71" t="s">
        <v>29</v>
      </c>
    </row>
    <row r="2361" spans="13:43" x14ac:dyDescent="0.3">
      <c r="M2361" s="75">
        <v>15874</v>
      </c>
      <c r="N2361" s="72" t="s">
        <v>2799</v>
      </c>
      <c r="O2361" s="72" t="s">
        <v>2801</v>
      </c>
      <c r="P2361" s="73" t="s">
        <v>74</v>
      </c>
      <c r="Q2361" s="74">
        <v>2001</v>
      </c>
      <c r="R2361" s="73" t="s">
        <v>35</v>
      </c>
      <c r="S2361" s="72"/>
      <c r="T2361" s="77">
        <v>1208</v>
      </c>
      <c r="U2361" s="76" t="s">
        <v>35</v>
      </c>
      <c r="V2361" s="77" t="s">
        <v>36</v>
      </c>
      <c r="W2361" s="77" t="s">
        <v>36</v>
      </c>
      <c r="X2361" s="77">
        <v>39</v>
      </c>
      <c r="Y2361" s="78" t="s">
        <v>235</v>
      </c>
      <c r="Z2361" s="72"/>
      <c r="AA2361" s="77">
        <v>1306</v>
      </c>
      <c r="AB2361" s="76" t="s">
        <v>35</v>
      </c>
      <c r="AC2361" s="77" t="s">
        <v>36</v>
      </c>
      <c r="AD2361" s="77" t="s">
        <v>36</v>
      </c>
      <c r="AE2361" s="77">
        <v>29</v>
      </c>
      <c r="AF2361" s="78" t="s">
        <v>68</v>
      </c>
      <c r="AG2361" s="72"/>
      <c r="AH2361" s="77">
        <v>4305051</v>
      </c>
      <c r="AI2361" s="76" t="s">
        <v>52</v>
      </c>
      <c r="AJ2361" s="76" t="s">
        <v>36</v>
      </c>
      <c r="AK2361" t="str">
        <f>_xlfn.CONCAT(PlayerList[[#This Row],[First Name]]," ",PlayerList[[#This Row],[Surname]])</f>
        <v>Rishit Patel</v>
      </c>
      <c r="AM2361" s="71">
        <f>PlayerList[[#This Row],[Code]]*1</f>
        <v>15874</v>
      </c>
      <c r="AN2361" s="71" t="str">
        <f>VLOOKUP(PlayerList[[#This Row],[NZCF ID]],$AP$2:$AQ$3850,2,FALSE)</f>
        <v>M</v>
      </c>
      <c r="AP2361" s="71">
        <v>19394</v>
      </c>
      <c r="AQ2361" s="71" t="s">
        <v>29</v>
      </c>
    </row>
    <row r="2362" spans="13:43" x14ac:dyDescent="0.3">
      <c r="M2362" s="75">
        <v>18039</v>
      </c>
      <c r="N2362" s="72" t="s">
        <v>2802</v>
      </c>
      <c r="O2362" s="72" t="s">
        <v>208</v>
      </c>
      <c r="P2362" s="73" t="s">
        <v>354</v>
      </c>
      <c r="Q2362" s="74" t="s">
        <v>37</v>
      </c>
      <c r="R2362" s="73" t="s">
        <v>35</v>
      </c>
      <c r="S2362" s="72"/>
      <c r="T2362" s="77">
        <v>926</v>
      </c>
      <c r="U2362" s="76" t="s">
        <v>50</v>
      </c>
      <c r="V2362" s="77" t="s">
        <v>36</v>
      </c>
      <c r="W2362" s="77" t="s">
        <v>36</v>
      </c>
      <c r="X2362" s="77">
        <v>4</v>
      </c>
      <c r="Y2362" s="78" t="s">
        <v>90</v>
      </c>
      <c r="Z2362" s="72"/>
      <c r="AA2362" s="77" t="s">
        <v>37</v>
      </c>
      <c r="AB2362" s="76" t="s">
        <v>35</v>
      </c>
      <c r="AC2362" s="77" t="s">
        <v>36</v>
      </c>
      <c r="AD2362" s="77" t="s">
        <v>36</v>
      </c>
      <c r="AE2362" s="77" t="s">
        <v>37</v>
      </c>
      <c r="AF2362" s="78" t="s">
        <v>38</v>
      </c>
      <c r="AG2362" s="72"/>
      <c r="AH2362" s="77" t="s">
        <v>69</v>
      </c>
      <c r="AI2362" s="76" t="s">
        <v>52</v>
      </c>
      <c r="AJ2362" s="76" t="s">
        <v>36</v>
      </c>
      <c r="AK2362" t="str">
        <f>_xlfn.CONCAT(PlayerList[[#This Row],[First Name]]," ",PlayerList[[#This Row],[Surname]])</f>
        <v>Alexander Paterson</v>
      </c>
      <c r="AM2362" s="71">
        <f>PlayerList[[#This Row],[Code]]*1</f>
        <v>18039</v>
      </c>
      <c r="AN2362" s="71" t="str">
        <f>VLOOKUP(PlayerList[[#This Row],[NZCF ID]],$AP$2:$AQ$3850,2,FALSE)</f>
        <v>M</v>
      </c>
      <c r="AP2362" s="71">
        <v>15874</v>
      </c>
      <c r="AQ2362" s="71" t="s">
        <v>29</v>
      </c>
    </row>
    <row r="2363" spans="13:43" x14ac:dyDescent="0.3">
      <c r="M2363" s="75">
        <v>17379</v>
      </c>
      <c r="N2363" s="72" t="s">
        <v>2803</v>
      </c>
      <c r="O2363" s="72" t="s">
        <v>2793</v>
      </c>
      <c r="P2363" s="73" t="s">
        <v>161</v>
      </c>
      <c r="Q2363" s="74">
        <v>2012</v>
      </c>
      <c r="R2363" s="73" t="s">
        <v>135</v>
      </c>
      <c r="S2363" s="72"/>
      <c r="T2363" s="77" t="s">
        <v>34</v>
      </c>
      <c r="U2363" s="76" t="s">
        <v>35</v>
      </c>
      <c r="V2363" s="77" t="s">
        <v>36</v>
      </c>
      <c r="W2363" s="77" t="s">
        <v>36</v>
      </c>
      <c r="X2363" s="77" t="s">
        <v>37</v>
      </c>
      <c r="Y2363" s="78" t="s">
        <v>38</v>
      </c>
      <c r="Z2363" s="72"/>
      <c r="AA2363" s="77">
        <v>1313</v>
      </c>
      <c r="AB2363" s="76" t="s">
        <v>50</v>
      </c>
      <c r="AC2363" s="77" t="s">
        <v>36</v>
      </c>
      <c r="AD2363" s="77" t="s">
        <v>36</v>
      </c>
      <c r="AE2363" s="77">
        <v>12</v>
      </c>
      <c r="AF2363" s="78" t="s">
        <v>96</v>
      </c>
      <c r="AG2363" s="72"/>
      <c r="AH2363" s="77" t="s">
        <v>69</v>
      </c>
      <c r="AI2363" s="76" t="s">
        <v>52</v>
      </c>
      <c r="AJ2363" s="76" t="s">
        <v>36</v>
      </c>
      <c r="AK2363" t="str">
        <f>_xlfn.CONCAT(PlayerList[[#This Row],[First Name]]," ",PlayerList[[#This Row],[Surname]])</f>
        <v>Rudra Pathak</v>
      </c>
      <c r="AM2363" s="71">
        <f>PlayerList[[#This Row],[Code]]*1</f>
        <v>17379</v>
      </c>
      <c r="AN2363" s="71" t="str">
        <f>VLOOKUP(PlayerList[[#This Row],[NZCF ID]],$AP$2:$AQ$3850,2,FALSE)</f>
        <v>M</v>
      </c>
      <c r="AP2363" s="71">
        <v>18039</v>
      </c>
      <c r="AQ2363" s="71" t="s">
        <v>29</v>
      </c>
    </row>
    <row r="2364" spans="13:43" x14ac:dyDescent="0.3">
      <c r="M2364" s="75">
        <v>20152</v>
      </c>
      <c r="N2364" s="72" t="s">
        <v>2803</v>
      </c>
      <c r="O2364" s="72" t="s">
        <v>2604</v>
      </c>
      <c r="P2364" s="73" t="s">
        <v>121</v>
      </c>
      <c r="Q2364" s="74">
        <v>2010</v>
      </c>
      <c r="R2364" s="73" t="s">
        <v>135</v>
      </c>
      <c r="S2364" s="72"/>
      <c r="T2364" s="77" t="s">
        <v>34</v>
      </c>
      <c r="U2364" s="76" t="s">
        <v>35</v>
      </c>
      <c r="V2364" s="77" t="s">
        <v>36</v>
      </c>
      <c r="W2364" s="77" t="s">
        <v>36</v>
      </c>
      <c r="X2364" s="77" t="s">
        <v>37</v>
      </c>
      <c r="Y2364" s="78" t="s">
        <v>38</v>
      </c>
      <c r="Z2364" s="72"/>
      <c r="AA2364" s="77">
        <v>1183</v>
      </c>
      <c r="AB2364" s="76" t="s">
        <v>50</v>
      </c>
      <c r="AC2364" s="77" t="s">
        <v>36</v>
      </c>
      <c r="AD2364" s="77" t="s">
        <v>36</v>
      </c>
      <c r="AE2364" s="77">
        <v>11</v>
      </c>
      <c r="AF2364" s="78" t="s">
        <v>75</v>
      </c>
      <c r="AG2364" s="72"/>
      <c r="AH2364" s="77">
        <v>33453594</v>
      </c>
      <c r="AI2364" s="76" t="s">
        <v>40</v>
      </c>
      <c r="AJ2364" s="76" t="s">
        <v>36</v>
      </c>
      <c r="AK2364" t="str">
        <f>_xlfn.CONCAT(PlayerList[[#This Row],[First Name]]," ",PlayerList[[#This Row],[Surname]])</f>
        <v>Shiven Pathak</v>
      </c>
      <c r="AM2364" s="71">
        <f>PlayerList[[#This Row],[Code]]*1</f>
        <v>20152</v>
      </c>
      <c r="AN2364" s="71" t="str">
        <f>VLOOKUP(PlayerList[[#This Row],[NZCF ID]],$AP$2:$AQ$3850,2,FALSE)</f>
        <v>M</v>
      </c>
      <c r="AP2364" s="71">
        <v>17379</v>
      </c>
      <c r="AQ2364" s="71" t="s">
        <v>29</v>
      </c>
    </row>
    <row r="2365" spans="13:43" x14ac:dyDescent="0.3">
      <c r="M2365" s="75">
        <v>20862</v>
      </c>
      <c r="N2365" s="72" t="s">
        <v>2804</v>
      </c>
      <c r="O2365" s="72" t="s">
        <v>2805</v>
      </c>
      <c r="P2365" s="73" t="s">
        <v>167</v>
      </c>
      <c r="Q2365" s="74">
        <v>1985</v>
      </c>
      <c r="R2365" s="73" t="s">
        <v>35</v>
      </c>
      <c r="S2365" s="72"/>
      <c r="T2365" s="77">
        <v>1292</v>
      </c>
      <c r="U2365" s="76" t="s">
        <v>50</v>
      </c>
      <c r="V2365" s="77">
        <v>1</v>
      </c>
      <c r="W2365" s="77">
        <v>5</v>
      </c>
      <c r="X2365" s="77">
        <v>18</v>
      </c>
      <c r="Y2365" s="78" t="s">
        <v>4167</v>
      </c>
      <c r="Z2365" s="72"/>
      <c r="AA2365" s="77">
        <v>1057</v>
      </c>
      <c r="AB2365" s="76" t="s">
        <v>35</v>
      </c>
      <c r="AC2365" s="77">
        <v>1</v>
      </c>
      <c r="AD2365" s="77">
        <v>6</v>
      </c>
      <c r="AE2365" s="77">
        <v>21</v>
      </c>
      <c r="AF2365" s="78" t="s">
        <v>4167</v>
      </c>
      <c r="AG2365" s="72"/>
      <c r="AH2365" s="77">
        <v>4330692</v>
      </c>
      <c r="AI2365" s="76" t="s">
        <v>52</v>
      </c>
      <c r="AJ2365" s="76" t="s">
        <v>36</v>
      </c>
      <c r="AK2365" t="str">
        <f>_xlfn.CONCAT(PlayerList[[#This Row],[First Name]]," ",PlayerList[[#This Row],[Surname]])</f>
        <v>Panos Patros</v>
      </c>
      <c r="AM2365" s="71">
        <f>PlayerList[[#This Row],[Code]]*1</f>
        <v>20862</v>
      </c>
      <c r="AN2365" s="71" t="str">
        <f>VLOOKUP(PlayerList[[#This Row],[NZCF ID]],$AP$2:$AQ$3850,2,FALSE)</f>
        <v>M</v>
      </c>
      <c r="AP2365" s="71">
        <v>20152</v>
      </c>
      <c r="AQ2365" s="71" t="s">
        <v>29</v>
      </c>
    </row>
    <row r="2366" spans="13:43" x14ac:dyDescent="0.3">
      <c r="M2366" s="75">
        <v>20153</v>
      </c>
      <c r="N2366" s="72" t="s">
        <v>2806</v>
      </c>
      <c r="O2366" s="72" t="s">
        <v>139</v>
      </c>
      <c r="P2366" s="73" t="s">
        <v>426</v>
      </c>
      <c r="Q2366" s="74">
        <v>2010</v>
      </c>
      <c r="R2366" s="73" t="s">
        <v>135</v>
      </c>
      <c r="S2366" s="72"/>
      <c r="T2366" s="77" t="s">
        <v>34</v>
      </c>
      <c r="U2366" s="76" t="s">
        <v>35</v>
      </c>
      <c r="V2366" s="77" t="s">
        <v>36</v>
      </c>
      <c r="W2366" s="77" t="s">
        <v>36</v>
      </c>
      <c r="X2366" s="77" t="s">
        <v>37</v>
      </c>
      <c r="Y2366" s="78" t="s">
        <v>38</v>
      </c>
      <c r="Z2366" s="72"/>
      <c r="AA2366" s="77">
        <v>1043</v>
      </c>
      <c r="AB2366" s="76" t="s">
        <v>50</v>
      </c>
      <c r="AC2366" s="77" t="s">
        <v>36</v>
      </c>
      <c r="AD2366" s="77" t="s">
        <v>36</v>
      </c>
      <c r="AE2366" s="77">
        <v>12</v>
      </c>
      <c r="AF2366" s="78" t="s">
        <v>60</v>
      </c>
      <c r="AG2366" s="72"/>
      <c r="AH2366" s="77">
        <v>4326768</v>
      </c>
      <c r="AI2366" s="76" t="s">
        <v>52</v>
      </c>
      <c r="AJ2366" s="76" t="s">
        <v>36</v>
      </c>
      <c r="AK2366" t="str">
        <f>_xlfn.CONCAT(PlayerList[[#This Row],[First Name]]," ",PlayerList[[#This Row],[Surname]])</f>
        <v>James Patterson</v>
      </c>
      <c r="AM2366" s="71">
        <f>PlayerList[[#This Row],[Code]]*1</f>
        <v>20153</v>
      </c>
      <c r="AN2366" s="71" t="str">
        <f>VLOOKUP(PlayerList[[#This Row],[NZCF ID]],$AP$2:$AQ$3850,2,FALSE)</f>
        <v>M</v>
      </c>
      <c r="AP2366" s="71">
        <v>20862</v>
      </c>
      <c r="AQ2366" s="71" t="s">
        <v>29</v>
      </c>
    </row>
    <row r="2367" spans="13:43" x14ac:dyDescent="0.3">
      <c r="M2367" s="75">
        <v>19339</v>
      </c>
      <c r="N2367" s="72" t="s">
        <v>2806</v>
      </c>
      <c r="O2367" s="72" t="s">
        <v>685</v>
      </c>
      <c r="P2367" s="73" t="s">
        <v>161</v>
      </c>
      <c r="Q2367" s="74">
        <v>2010</v>
      </c>
      <c r="R2367" s="73" t="s">
        <v>135</v>
      </c>
      <c r="S2367" s="72"/>
      <c r="T2367" s="77">
        <v>923</v>
      </c>
      <c r="U2367" s="76" t="s">
        <v>50</v>
      </c>
      <c r="V2367" s="77" t="s">
        <v>36</v>
      </c>
      <c r="W2367" s="77" t="s">
        <v>36</v>
      </c>
      <c r="X2367" s="77">
        <v>4</v>
      </c>
      <c r="Y2367" s="78" t="s">
        <v>96</v>
      </c>
      <c r="Z2367" s="72"/>
      <c r="AA2367" s="77">
        <v>1122</v>
      </c>
      <c r="AB2367" s="76" t="s">
        <v>35</v>
      </c>
      <c r="AC2367" s="77">
        <v>1</v>
      </c>
      <c r="AD2367" s="77">
        <v>6</v>
      </c>
      <c r="AE2367" s="77">
        <v>56</v>
      </c>
      <c r="AF2367" s="78" t="s">
        <v>4167</v>
      </c>
      <c r="AG2367" s="72"/>
      <c r="AH2367" s="77" t="s">
        <v>69</v>
      </c>
      <c r="AI2367" s="76" t="s">
        <v>52</v>
      </c>
      <c r="AJ2367" s="76" t="s">
        <v>36</v>
      </c>
      <c r="AK2367" t="str">
        <f>_xlfn.CONCAT(PlayerList[[#This Row],[First Name]]," ",PlayerList[[#This Row],[Surname]])</f>
        <v>Joel Patterson</v>
      </c>
      <c r="AM2367" s="71">
        <f>PlayerList[[#This Row],[Code]]*1</f>
        <v>19339</v>
      </c>
      <c r="AN2367" s="71" t="str">
        <f>VLOOKUP(PlayerList[[#This Row],[NZCF ID]],$AP$2:$AQ$3850,2,FALSE)</f>
        <v>M</v>
      </c>
      <c r="AP2367" s="71">
        <v>20153</v>
      </c>
      <c r="AQ2367" s="71" t="s">
        <v>29</v>
      </c>
    </row>
    <row r="2368" spans="13:43" x14ac:dyDescent="0.3">
      <c r="M2368" s="75">
        <v>15750</v>
      </c>
      <c r="N2368" s="72" t="s">
        <v>4423</v>
      </c>
      <c r="O2368" s="72" t="s">
        <v>2402</v>
      </c>
      <c r="P2368" s="73" t="s">
        <v>74</v>
      </c>
      <c r="Q2368" s="74">
        <v>2005</v>
      </c>
      <c r="R2368" s="73" t="s">
        <v>135</v>
      </c>
      <c r="S2368" s="72"/>
      <c r="T2368" s="77">
        <v>692</v>
      </c>
      <c r="U2368" s="76" t="s">
        <v>35</v>
      </c>
      <c r="V2368" s="77" t="s">
        <v>36</v>
      </c>
      <c r="W2368" s="77" t="s">
        <v>36</v>
      </c>
      <c r="X2368" s="77">
        <v>28</v>
      </c>
      <c r="Y2368" s="78" t="s">
        <v>673</v>
      </c>
      <c r="Z2368" s="72"/>
      <c r="AA2368" s="77">
        <v>710</v>
      </c>
      <c r="AB2368" s="76" t="s">
        <v>35</v>
      </c>
      <c r="AC2368" s="77" t="s">
        <v>36</v>
      </c>
      <c r="AD2368" s="77" t="s">
        <v>36</v>
      </c>
      <c r="AE2368" s="77">
        <v>42</v>
      </c>
      <c r="AF2368" s="78" t="s">
        <v>673</v>
      </c>
      <c r="AG2368" s="72"/>
      <c r="AH2368" s="77">
        <v>4308093</v>
      </c>
      <c r="AI2368" s="76" t="s">
        <v>52</v>
      </c>
      <c r="AJ2368" s="76" t="s">
        <v>36</v>
      </c>
      <c r="AK2368" t="str">
        <f>_xlfn.CONCAT(PlayerList[[#This Row],[First Name]]," ",PlayerList[[#This Row],[Surname]])</f>
        <v>Anika Pattni</v>
      </c>
      <c r="AM2368" s="71">
        <f>PlayerList[[#This Row],[Code]]*1</f>
        <v>15750</v>
      </c>
      <c r="AN2368" s="71" t="str">
        <f>VLOOKUP(PlayerList[[#This Row],[NZCF ID]],$AP$2:$AQ$3850,2,FALSE)</f>
        <v>F</v>
      </c>
      <c r="AP2368" s="71">
        <v>19339</v>
      </c>
      <c r="AQ2368" s="71" t="s">
        <v>29</v>
      </c>
    </row>
    <row r="2369" spans="13:43" x14ac:dyDescent="0.3">
      <c r="M2369" s="75">
        <v>15748</v>
      </c>
      <c r="N2369" s="72" t="s">
        <v>4423</v>
      </c>
      <c r="O2369" s="72" t="s">
        <v>4424</v>
      </c>
      <c r="P2369" s="73" t="s">
        <v>354</v>
      </c>
      <c r="Q2369" s="74">
        <v>2003</v>
      </c>
      <c r="R2369" s="73" t="s">
        <v>35</v>
      </c>
      <c r="S2369" s="72"/>
      <c r="T2369" s="77">
        <v>856</v>
      </c>
      <c r="U2369" s="76" t="s">
        <v>35</v>
      </c>
      <c r="V2369" s="77" t="s">
        <v>36</v>
      </c>
      <c r="W2369" s="77" t="s">
        <v>36</v>
      </c>
      <c r="X2369" s="77">
        <v>58</v>
      </c>
      <c r="Y2369" s="78" t="s">
        <v>673</v>
      </c>
      <c r="Z2369" s="72"/>
      <c r="AA2369" s="77">
        <v>902</v>
      </c>
      <c r="AB2369" s="76" t="s">
        <v>35</v>
      </c>
      <c r="AC2369" s="77" t="s">
        <v>36</v>
      </c>
      <c r="AD2369" s="77" t="s">
        <v>36</v>
      </c>
      <c r="AE2369" s="77">
        <v>65</v>
      </c>
      <c r="AF2369" s="78" t="s">
        <v>673</v>
      </c>
      <c r="AG2369" s="72"/>
      <c r="AH2369" s="77">
        <v>4308107</v>
      </c>
      <c r="AI2369" s="76" t="s">
        <v>52</v>
      </c>
      <c r="AJ2369" s="76" t="s">
        <v>36</v>
      </c>
      <c r="AK2369" t="str">
        <f>_xlfn.CONCAT(PlayerList[[#This Row],[First Name]]," ",PlayerList[[#This Row],[Surname]])</f>
        <v>Jayti Pattni</v>
      </c>
      <c r="AM2369" s="71">
        <f>PlayerList[[#This Row],[Code]]*1</f>
        <v>15748</v>
      </c>
      <c r="AN2369" s="71" t="str">
        <f>VLOOKUP(PlayerList[[#This Row],[NZCF ID]],$AP$2:$AQ$3850,2,FALSE)</f>
        <v>F</v>
      </c>
      <c r="AP2369" s="71">
        <v>15750</v>
      </c>
      <c r="AQ2369" s="71" t="s">
        <v>45</v>
      </c>
    </row>
    <row r="2370" spans="13:43" x14ac:dyDescent="0.3">
      <c r="M2370" s="75">
        <v>20974</v>
      </c>
      <c r="N2370" s="72" t="s">
        <v>529</v>
      </c>
      <c r="O2370" s="72" t="s">
        <v>2807</v>
      </c>
      <c r="P2370" s="73" t="s">
        <v>252</v>
      </c>
      <c r="Q2370" s="74">
        <v>1986</v>
      </c>
      <c r="R2370" s="73" t="s">
        <v>35</v>
      </c>
      <c r="S2370" s="72"/>
      <c r="T2370" s="77">
        <v>901</v>
      </c>
      <c r="U2370" s="76" t="s">
        <v>50</v>
      </c>
      <c r="V2370" s="77">
        <v>1</v>
      </c>
      <c r="W2370" s="77">
        <v>7</v>
      </c>
      <c r="X2370" s="77">
        <v>16</v>
      </c>
      <c r="Y2370" s="78" t="s">
        <v>4167</v>
      </c>
      <c r="Z2370" s="72"/>
      <c r="AA2370" s="77">
        <v>982</v>
      </c>
      <c r="AB2370" s="76" t="s">
        <v>50</v>
      </c>
      <c r="AC2370" s="77">
        <v>1</v>
      </c>
      <c r="AD2370" s="77">
        <v>2</v>
      </c>
      <c r="AE2370" s="77">
        <v>6</v>
      </c>
      <c r="AF2370" s="78" t="s">
        <v>4167</v>
      </c>
      <c r="AG2370" s="72"/>
      <c r="AH2370" s="77" t="s">
        <v>69</v>
      </c>
      <c r="AI2370" s="76" t="s">
        <v>52</v>
      </c>
      <c r="AJ2370" s="76" t="s">
        <v>36</v>
      </c>
      <c r="AK2370" t="str">
        <f>_xlfn.CONCAT(PlayerList[[#This Row],[First Name]]," ",PlayerList[[#This Row],[Surname]])</f>
        <v>Binny Paul</v>
      </c>
      <c r="AM2370" s="71">
        <f>PlayerList[[#This Row],[Code]]*1</f>
        <v>20974</v>
      </c>
      <c r="AN2370" s="71" t="str">
        <f>VLOOKUP(PlayerList[[#This Row],[NZCF ID]],$AP$2:$AQ$3850,2,FALSE)</f>
        <v>M</v>
      </c>
      <c r="AP2370" s="71">
        <v>15748</v>
      </c>
      <c r="AQ2370" s="71" t="s">
        <v>45</v>
      </c>
    </row>
    <row r="2371" spans="13:43" x14ac:dyDescent="0.3">
      <c r="M2371" s="75">
        <v>12708</v>
      </c>
      <c r="N2371" s="72" t="s">
        <v>529</v>
      </c>
      <c r="O2371" s="72" t="s">
        <v>739</v>
      </c>
      <c r="P2371" s="73" t="s">
        <v>426</v>
      </c>
      <c r="Q2371" s="74">
        <v>1962</v>
      </c>
      <c r="R2371" s="73" t="s">
        <v>124</v>
      </c>
      <c r="S2371" s="72"/>
      <c r="T2371" s="77">
        <v>1728</v>
      </c>
      <c r="U2371" s="76" t="s">
        <v>35</v>
      </c>
      <c r="V2371" s="77">
        <v>1</v>
      </c>
      <c r="W2371" s="77">
        <v>8</v>
      </c>
      <c r="X2371" s="77">
        <v>287</v>
      </c>
      <c r="Y2371" s="78" t="s">
        <v>4167</v>
      </c>
      <c r="Z2371" s="72"/>
      <c r="AA2371" s="77">
        <v>1742</v>
      </c>
      <c r="AB2371" s="76" t="s">
        <v>35</v>
      </c>
      <c r="AC2371" s="77" t="s">
        <v>36</v>
      </c>
      <c r="AD2371" s="77" t="s">
        <v>36</v>
      </c>
      <c r="AE2371" s="77">
        <v>354</v>
      </c>
      <c r="AF2371" s="78" t="s">
        <v>84</v>
      </c>
      <c r="AG2371" s="72"/>
      <c r="AH2371" s="77">
        <v>4304110</v>
      </c>
      <c r="AI2371" s="76" t="s">
        <v>52</v>
      </c>
      <c r="AJ2371" s="76" t="s">
        <v>36</v>
      </c>
      <c r="AK2371" t="str">
        <f>_xlfn.CONCAT(PlayerList[[#This Row],[First Name]]," ",PlayerList[[#This Row],[Surname]])</f>
        <v>David Paul</v>
      </c>
      <c r="AM2371" s="71">
        <f>PlayerList[[#This Row],[Code]]*1</f>
        <v>12708</v>
      </c>
      <c r="AN2371" s="71" t="str">
        <f>VLOOKUP(PlayerList[[#This Row],[NZCF ID]],$AP$2:$AQ$3850,2,FALSE)</f>
        <v>M</v>
      </c>
      <c r="AP2371" s="71">
        <v>20974</v>
      </c>
      <c r="AQ2371" s="71" t="s">
        <v>29</v>
      </c>
    </row>
    <row r="2372" spans="13:43" x14ac:dyDescent="0.3">
      <c r="M2372" s="75">
        <v>22976</v>
      </c>
      <c r="N2372" s="72" t="s">
        <v>529</v>
      </c>
      <c r="O2372" s="72" t="s">
        <v>4425</v>
      </c>
      <c r="P2372" s="73" t="s">
        <v>167</v>
      </c>
      <c r="Q2372" s="74">
        <v>2018</v>
      </c>
      <c r="R2372" s="73" t="s">
        <v>135</v>
      </c>
      <c r="S2372" s="72"/>
      <c r="T2372" s="77" t="s">
        <v>34</v>
      </c>
      <c r="U2372" s="76" t="s">
        <v>35</v>
      </c>
      <c r="V2372" s="77" t="s">
        <v>36</v>
      </c>
      <c r="W2372" s="77" t="s">
        <v>36</v>
      </c>
      <c r="X2372" s="77" t="s">
        <v>37</v>
      </c>
      <c r="Y2372" s="78" t="s">
        <v>38</v>
      </c>
      <c r="Z2372" s="72"/>
      <c r="AA2372" s="77">
        <v>505</v>
      </c>
      <c r="AB2372" s="76" t="s">
        <v>50</v>
      </c>
      <c r="AC2372" s="77">
        <v>1</v>
      </c>
      <c r="AD2372" s="77">
        <v>5</v>
      </c>
      <c r="AE2372" s="77">
        <v>5</v>
      </c>
      <c r="AF2372" s="78" t="s">
        <v>4167</v>
      </c>
      <c r="AG2372" s="72"/>
      <c r="AH2372" s="77" t="s">
        <v>69</v>
      </c>
      <c r="AI2372" s="76" t="s">
        <v>52</v>
      </c>
      <c r="AJ2372" s="76" t="s">
        <v>36</v>
      </c>
      <c r="AK2372" t="str">
        <f>_xlfn.CONCAT(PlayerList[[#This Row],[First Name]]," ",PlayerList[[#This Row],[Surname]])</f>
        <v>Jonah Paul</v>
      </c>
      <c r="AM2372" s="71">
        <f>PlayerList[[#This Row],[Code]]*1</f>
        <v>22976</v>
      </c>
      <c r="AN2372" s="71" t="str">
        <f>VLOOKUP(PlayerList[[#This Row],[NZCF ID]],$AP$2:$AQ$3850,2,FALSE)</f>
        <v>M</v>
      </c>
      <c r="AP2372" s="71">
        <v>12708</v>
      </c>
      <c r="AQ2372" s="71" t="s">
        <v>29</v>
      </c>
    </row>
    <row r="2373" spans="13:43" x14ac:dyDescent="0.3">
      <c r="M2373" s="75">
        <v>17590</v>
      </c>
      <c r="N2373" s="72" t="s">
        <v>529</v>
      </c>
      <c r="O2373" s="72" t="s">
        <v>2808</v>
      </c>
      <c r="P2373" s="73" t="s">
        <v>49</v>
      </c>
      <c r="Q2373" s="74">
        <v>2006</v>
      </c>
      <c r="R2373" s="73" t="s">
        <v>135</v>
      </c>
      <c r="S2373" s="72"/>
      <c r="T2373" s="77" t="s">
        <v>34</v>
      </c>
      <c r="U2373" s="76" t="s">
        <v>35</v>
      </c>
      <c r="V2373" s="77" t="s">
        <v>36</v>
      </c>
      <c r="W2373" s="77" t="s">
        <v>36</v>
      </c>
      <c r="X2373" s="77" t="s">
        <v>37</v>
      </c>
      <c r="Y2373" s="78" t="s">
        <v>38</v>
      </c>
      <c r="Z2373" s="72"/>
      <c r="AA2373" s="77">
        <v>732</v>
      </c>
      <c r="AB2373" s="76" t="s">
        <v>50</v>
      </c>
      <c r="AC2373" s="77" t="s">
        <v>36</v>
      </c>
      <c r="AD2373" s="77" t="s">
        <v>36</v>
      </c>
      <c r="AE2373" s="77">
        <v>5</v>
      </c>
      <c r="AF2373" s="78" t="s">
        <v>232</v>
      </c>
      <c r="AG2373" s="72"/>
      <c r="AH2373" s="77">
        <v>4313224</v>
      </c>
      <c r="AI2373" s="76" t="s">
        <v>52</v>
      </c>
      <c r="AJ2373" s="76" t="s">
        <v>36</v>
      </c>
      <c r="AK2373" t="str">
        <f>_xlfn.CONCAT(PlayerList[[#This Row],[First Name]]," ",PlayerList[[#This Row],[Surname]])</f>
        <v>Tarun Dylan Paul</v>
      </c>
      <c r="AM2373" s="71">
        <f>PlayerList[[#This Row],[Code]]*1</f>
        <v>17590</v>
      </c>
      <c r="AN2373" s="71" t="str">
        <f>VLOOKUP(PlayerList[[#This Row],[NZCF ID]],$AP$2:$AQ$3850,2,FALSE)</f>
        <v>M</v>
      </c>
      <c r="AP2373" s="71">
        <v>22976</v>
      </c>
      <c r="AQ2373" s="71" t="s">
        <v>29</v>
      </c>
    </row>
    <row r="2374" spans="13:43" x14ac:dyDescent="0.3">
      <c r="M2374" s="75">
        <v>17828</v>
      </c>
      <c r="N2374" s="72" t="s">
        <v>529</v>
      </c>
      <c r="O2374" s="72" t="s">
        <v>724</v>
      </c>
      <c r="P2374" s="73" t="s">
        <v>33</v>
      </c>
      <c r="Q2374" s="74">
        <v>2014</v>
      </c>
      <c r="R2374" s="73" t="s">
        <v>135</v>
      </c>
      <c r="S2374" s="72"/>
      <c r="T2374" s="77" t="s">
        <v>34</v>
      </c>
      <c r="U2374" s="76" t="s">
        <v>35</v>
      </c>
      <c r="V2374" s="77" t="s">
        <v>36</v>
      </c>
      <c r="W2374" s="77" t="s">
        <v>36</v>
      </c>
      <c r="X2374" s="77" t="s">
        <v>37</v>
      </c>
      <c r="Y2374" s="78" t="s">
        <v>38</v>
      </c>
      <c r="Z2374" s="72"/>
      <c r="AA2374" s="77">
        <v>440</v>
      </c>
      <c r="AB2374" s="76" t="s">
        <v>50</v>
      </c>
      <c r="AC2374" s="77" t="s">
        <v>36</v>
      </c>
      <c r="AD2374" s="77" t="s">
        <v>36</v>
      </c>
      <c r="AE2374" s="77">
        <v>6</v>
      </c>
      <c r="AF2374" s="78" t="s">
        <v>105</v>
      </c>
      <c r="AG2374" s="72"/>
      <c r="AH2374" s="77" t="s">
        <v>69</v>
      </c>
      <c r="AI2374" s="76" t="s">
        <v>52</v>
      </c>
      <c r="AJ2374" s="76" t="s">
        <v>36</v>
      </c>
      <c r="AK2374" t="str">
        <f>_xlfn.CONCAT(PlayerList[[#This Row],[First Name]]," ",PlayerList[[#This Row],[Surname]])</f>
        <v>Vivaan Paul</v>
      </c>
      <c r="AM2374" s="71">
        <f>PlayerList[[#This Row],[Code]]*1</f>
        <v>17828</v>
      </c>
      <c r="AN2374" s="71" t="str">
        <f>VLOOKUP(PlayerList[[#This Row],[NZCF ID]],$AP$2:$AQ$3850,2,FALSE)</f>
        <v>M</v>
      </c>
      <c r="AP2374" s="71">
        <v>17590</v>
      </c>
      <c r="AQ2374" s="71" t="s">
        <v>29</v>
      </c>
    </row>
    <row r="2375" spans="13:43" x14ac:dyDescent="0.3">
      <c r="M2375" s="75">
        <v>17767</v>
      </c>
      <c r="N2375" s="72" t="s">
        <v>2809</v>
      </c>
      <c r="O2375" s="72" t="s">
        <v>2810</v>
      </c>
      <c r="P2375" s="73" t="s">
        <v>115</v>
      </c>
      <c r="Q2375" s="74">
        <v>1964</v>
      </c>
      <c r="R2375" s="73" t="s">
        <v>124</v>
      </c>
      <c r="S2375" s="72"/>
      <c r="T2375" s="77">
        <v>1915</v>
      </c>
      <c r="U2375" s="76" t="s">
        <v>35</v>
      </c>
      <c r="V2375" s="77" t="s">
        <v>36</v>
      </c>
      <c r="W2375" s="77" t="s">
        <v>36</v>
      </c>
      <c r="X2375" s="77">
        <v>68</v>
      </c>
      <c r="Y2375" s="78" t="s">
        <v>281</v>
      </c>
      <c r="Z2375" s="72"/>
      <c r="AA2375" s="77">
        <v>1609</v>
      </c>
      <c r="AB2375" s="76" t="s">
        <v>35</v>
      </c>
      <c r="AC2375" s="77" t="s">
        <v>36</v>
      </c>
      <c r="AD2375" s="77" t="s">
        <v>36</v>
      </c>
      <c r="AE2375" s="77">
        <v>74</v>
      </c>
      <c r="AF2375" s="78" t="s">
        <v>169</v>
      </c>
      <c r="AG2375" s="72"/>
      <c r="AH2375" s="77">
        <v>4320476</v>
      </c>
      <c r="AI2375" s="76" t="s">
        <v>52</v>
      </c>
      <c r="AJ2375" s="76" t="s">
        <v>36</v>
      </c>
      <c r="AK2375" t="str">
        <f>_xlfn.CONCAT(PlayerList[[#This Row],[First Name]]," ",PlayerList[[#This Row],[Surname]])</f>
        <v>Jens Paulsen</v>
      </c>
      <c r="AM2375" s="71">
        <f>PlayerList[[#This Row],[Code]]*1</f>
        <v>17767</v>
      </c>
      <c r="AN2375" s="71" t="str">
        <f>VLOOKUP(PlayerList[[#This Row],[NZCF ID]],$AP$2:$AQ$3850,2,FALSE)</f>
        <v>M</v>
      </c>
      <c r="AP2375" s="71">
        <v>17828</v>
      </c>
      <c r="AQ2375" s="71" t="s">
        <v>29</v>
      </c>
    </row>
    <row r="2376" spans="13:43" x14ac:dyDescent="0.3">
      <c r="M2376" s="75">
        <v>20403</v>
      </c>
      <c r="N2376" s="72" t="s">
        <v>2811</v>
      </c>
      <c r="O2376" s="72" t="s">
        <v>1940</v>
      </c>
      <c r="P2376" s="73" t="s">
        <v>33</v>
      </c>
      <c r="Q2376" s="74">
        <v>1987</v>
      </c>
      <c r="R2376" s="73" t="s">
        <v>35</v>
      </c>
      <c r="S2376" s="72"/>
      <c r="T2376" s="77" t="s">
        <v>34</v>
      </c>
      <c r="U2376" s="76" t="s">
        <v>35</v>
      </c>
      <c r="V2376" s="77" t="s">
        <v>36</v>
      </c>
      <c r="W2376" s="77" t="s">
        <v>36</v>
      </c>
      <c r="X2376" s="77" t="s">
        <v>37</v>
      </c>
      <c r="Y2376" s="78" t="s">
        <v>38</v>
      </c>
      <c r="Z2376" s="72"/>
      <c r="AA2376" s="77">
        <v>1298</v>
      </c>
      <c r="AB2376" s="76" t="s">
        <v>50</v>
      </c>
      <c r="AC2376" s="77" t="s">
        <v>36</v>
      </c>
      <c r="AD2376" s="77" t="s">
        <v>36</v>
      </c>
      <c r="AE2376" s="77">
        <v>6</v>
      </c>
      <c r="AF2376" s="78" t="s">
        <v>150</v>
      </c>
      <c r="AG2376" s="72"/>
      <c r="AH2376" s="77" t="s">
        <v>69</v>
      </c>
      <c r="AI2376" s="76" t="s">
        <v>52</v>
      </c>
      <c r="AJ2376" s="76" t="s">
        <v>36</v>
      </c>
      <c r="AK2376" t="str">
        <f>_xlfn.CONCAT(PlayerList[[#This Row],[First Name]]," ",PlayerList[[#This Row],[Surname]])</f>
        <v>Rishi Pavaskar</v>
      </c>
      <c r="AM2376" s="71">
        <f>PlayerList[[#This Row],[Code]]*1</f>
        <v>20403</v>
      </c>
      <c r="AN2376" s="71" t="str">
        <f>VLOOKUP(PlayerList[[#This Row],[NZCF ID]],$AP$2:$AQ$3850,2,FALSE)</f>
        <v>M</v>
      </c>
      <c r="AP2376" s="71">
        <v>17767</v>
      </c>
      <c r="AQ2376" s="71" t="s">
        <v>29</v>
      </c>
    </row>
    <row r="2377" spans="13:43" x14ac:dyDescent="0.3">
      <c r="M2377" s="75">
        <v>17993</v>
      </c>
      <c r="N2377" s="72" t="s">
        <v>2812</v>
      </c>
      <c r="O2377" s="72" t="s">
        <v>2687</v>
      </c>
      <c r="P2377" s="73" t="s">
        <v>426</v>
      </c>
      <c r="Q2377" s="74">
        <v>2006</v>
      </c>
      <c r="R2377" s="73" t="s">
        <v>135</v>
      </c>
      <c r="S2377" s="72"/>
      <c r="T2377" s="77">
        <v>1748</v>
      </c>
      <c r="U2377" s="76" t="s">
        <v>35</v>
      </c>
      <c r="V2377" s="77" t="s">
        <v>36</v>
      </c>
      <c r="W2377" s="77" t="s">
        <v>36</v>
      </c>
      <c r="X2377" s="77">
        <v>59</v>
      </c>
      <c r="Y2377" s="78" t="s">
        <v>150</v>
      </c>
      <c r="Z2377" s="72"/>
      <c r="AA2377" s="77">
        <v>1756</v>
      </c>
      <c r="AB2377" s="76" t="s">
        <v>35</v>
      </c>
      <c r="AC2377" s="77" t="s">
        <v>36</v>
      </c>
      <c r="AD2377" s="77" t="s">
        <v>36</v>
      </c>
      <c r="AE2377" s="77">
        <v>56</v>
      </c>
      <c r="AF2377" s="78" t="s">
        <v>96</v>
      </c>
      <c r="AG2377" s="72"/>
      <c r="AH2377" s="77">
        <v>4317211</v>
      </c>
      <c r="AI2377" s="76" t="s">
        <v>52</v>
      </c>
      <c r="AJ2377" s="76" t="s">
        <v>36</v>
      </c>
      <c r="AK2377" t="str">
        <f>_xlfn.CONCAT(PlayerList[[#This Row],[First Name]]," ",PlayerList[[#This Row],[Surname]])</f>
        <v>Levi Paxton</v>
      </c>
      <c r="AM2377" s="71">
        <f>PlayerList[[#This Row],[Code]]*1</f>
        <v>17993</v>
      </c>
      <c r="AN2377" s="71" t="str">
        <f>VLOOKUP(PlayerList[[#This Row],[NZCF ID]],$AP$2:$AQ$3850,2,FALSE)</f>
        <v>M</v>
      </c>
      <c r="AP2377" s="71">
        <v>20403</v>
      </c>
      <c r="AQ2377" s="71" t="s">
        <v>29</v>
      </c>
    </row>
    <row r="2378" spans="13:43" x14ac:dyDescent="0.3">
      <c r="M2378" s="75">
        <v>22789</v>
      </c>
      <c r="N2378" s="72" t="s">
        <v>2813</v>
      </c>
      <c r="O2378" s="72" t="s">
        <v>226</v>
      </c>
      <c r="P2378" s="73" t="s">
        <v>33</v>
      </c>
      <c r="Q2378" s="74">
        <v>2012</v>
      </c>
      <c r="R2378" s="73" t="s">
        <v>135</v>
      </c>
      <c r="S2378" s="72"/>
      <c r="T2378" s="77" t="s">
        <v>34</v>
      </c>
      <c r="U2378" s="76" t="s">
        <v>35</v>
      </c>
      <c r="V2378" s="77" t="s">
        <v>36</v>
      </c>
      <c r="W2378" s="77" t="s">
        <v>36</v>
      </c>
      <c r="X2378" s="77" t="s">
        <v>37</v>
      </c>
      <c r="Y2378" s="78" t="s">
        <v>38</v>
      </c>
      <c r="Z2378" s="72"/>
      <c r="AA2378" s="77">
        <v>1383</v>
      </c>
      <c r="AB2378" s="76" t="s">
        <v>50</v>
      </c>
      <c r="AC2378" s="77" t="s">
        <v>36</v>
      </c>
      <c r="AD2378" s="77" t="s">
        <v>36</v>
      </c>
      <c r="AE2378" s="77">
        <v>7</v>
      </c>
      <c r="AF2378" s="78" t="s">
        <v>84</v>
      </c>
      <c r="AG2378" s="72"/>
      <c r="AH2378" s="77" t="s">
        <v>69</v>
      </c>
      <c r="AI2378" s="76" t="s">
        <v>52</v>
      </c>
      <c r="AJ2378" s="76" t="s">
        <v>36</v>
      </c>
      <c r="AK2378" t="str">
        <f>_xlfn.CONCAT(PlayerList[[#This Row],[First Name]]," ",PlayerList[[#This Row],[Surname]])</f>
        <v>Matthew Payne</v>
      </c>
      <c r="AM2378" s="71">
        <f>PlayerList[[#This Row],[Code]]*1</f>
        <v>22789</v>
      </c>
      <c r="AN2378" s="71" t="str">
        <f>VLOOKUP(PlayerList[[#This Row],[NZCF ID]],$AP$2:$AQ$3850,2,FALSE)</f>
        <v>M</v>
      </c>
      <c r="AP2378" s="71">
        <v>17993</v>
      </c>
      <c r="AQ2378" s="71" t="s">
        <v>29</v>
      </c>
    </row>
    <row r="2379" spans="13:43" x14ac:dyDescent="0.3">
      <c r="M2379" s="75">
        <v>20383</v>
      </c>
      <c r="N2379" s="72" t="s">
        <v>2814</v>
      </c>
      <c r="O2379" s="72" t="s">
        <v>2815</v>
      </c>
      <c r="P2379" s="73" t="s">
        <v>74</v>
      </c>
      <c r="Q2379" s="74">
        <v>1973</v>
      </c>
      <c r="R2379" s="73" t="s">
        <v>124</v>
      </c>
      <c r="S2379" s="72"/>
      <c r="T2379" s="77">
        <v>1375</v>
      </c>
      <c r="U2379" s="76" t="s">
        <v>50</v>
      </c>
      <c r="V2379" s="77" t="s">
        <v>36</v>
      </c>
      <c r="W2379" s="77" t="s">
        <v>36</v>
      </c>
      <c r="X2379" s="77">
        <v>18</v>
      </c>
      <c r="Y2379" s="78" t="s">
        <v>61</v>
      </c>
      <c r="Z2379" s="72"/>
      <c r="AA2379" s="77">
        <v>1188</v>
      </c>
      <c r="AB2379" s="76" t="s">
        <v>35</v>
      </c>
      <c r="AC2379" s="77" t="s">
        <v>36</v>
      </c>
      <c r="AD2379" s="77" t="s">
        <v>36</v>
      </c>
      <c r="AE2379" s="77">
        <v>21</v>
      </c>
      <c r="AF2379" s="78" t="s">
        <v>61</v>
      </c>
      <c r="AG2379" s="72"/>
      <c r="AH2379" s="77">
        <v>4328841</v>
      </c>
      <c r="AI2379" s="76" t="s">
        <v>52</v>
      </c>
      <c r="AJ2379" s="76" t="s">
        <v>36</v>
      </c>
      <c r="AK2379" t="str">
        <f>_xlfn.CONCAT(PlayerList[[#This Row],[First Name]]," ",PlayerList[[#This Row],[Surname]])</f>
        <v>Rolando Paz</v>
      </c>
      <c r="AM2379" s="71">
        <f>PlayerList[[#This Row],[Code]]*1</f>
        <v>20383</v>
      </c>
      <c r="AN2379" s="71" t="str">
        <f>VLOOKUP(PlayerList[[#This Row],[NZCF ID]],$AP$2:$AQ$3850,2,FALSE)</f>
        <v>M</v>
      </c>
      <c r="AP2379" s="71">
        <v>22789</v>
      </c>
      <c r="AQ2379" s="71" t="s">
        <v>29</v>
      </c>
    </row>
    <row r="2380" spans="13:43" x14ac:dyDescent="0.3">
      <c r="M2380" s="75">
        <v>15728</v>
      </c>
      <c r="N2380" s="72" t="s">
        <v>2816</v>
      </c>
      <c r="O2380" s="72" t="s">
        <v>330</v>
      </c>
      <c r="P2380" s="73" t="s">
        <v>74</v>
      </c>
      <c r="Q2380" s="74">
        <v>1969</v>
      </c>
      <c r="R2380" s="73" t="s">
        <v>124</v>
      </c>
      <c r="S2380" s="72"/>
      <c r="T2380" s="77">
        <v>1461</v>
      </c>
      <c r="U2380" s="76" t="s">
        <v>35</v>
      </c>
      <c r="V2380" s="77" t="s">
        <v>36</v>
      </c>
      <c r="W2380" s="77" t="s">
        <v>36</v>
      </c>
      <c r="X2380" s="77">
        <v>265</v>
      </c>
      <c r="Y2380" s="78" t="s">
        <v>51</v>
      </c>
      <c r="Z2380" s="72"/>
      <c r="AA2380" s="77">
        <v>1309</v>
      </c>
      <c r="AB2380" s="76" t="s">
        <v>35</v>
      </c>
      <c r="AC2380" s="77" t="s">
        <v>36</v>
      </c>
      <c r="AD2380" s="77" t="s">
        <v>36</v>
      </c>
      <c r="AE2380" s="77">
        <v>92</v>
      </c>
      <c r="AF2380" s="78" t="s">
        <v>68</v>
      </c>
      <c r="AG2380" s="72"/>
      <c r="AH2380" s="77">
        <v>4305493</v>
      </c>
      <c r="AI2380" s="76" t="s">
        <v>52</v>
      </c>
      <c r="AJ2380" s="76" t="s">
        <v>36</v>
      </c>
      <c r="AK2380" t="str">
        <f>_xlfn.CONCAT(PlayerList[[#This Row],[First Name]]," ",PlayerList[[#This Row],[Surname]])</f>
        <v>Stephen Peak</v>
      </c>
      <c r="AM2380" s="71">
        <f>PlayerList[[#This Row],[Code]]*1</f>
        <v>15728</v>
      </c>
      <c r="AN2380" s="71" t="str">
        <f>VLOOKUP(PlayerList[[#This Row],[NZCF ID]],$AP$2:$AQ$3850,2,FALSE)</f>
        <v>M</v>
      </c>
      <c r="AP2380" s="71">
        <v>20383</v>
      </c>
      <c r="AQ2380" s="71" t="s">
        <v>29</v>
      </c>
    </row>
    <row r="2381" spans="13:43" x14ac:dyDescent="0.3">
      <c r="M2381" s="75">
        <v>19372</v>
      </c>
      <c r="N2381" s="72" t="s">
        <v>2817</v>
      </c>
      <c r="O2381" s="72" t="s">
        <v>2818</v>
      </c>
      <c r="P2381" s="73" t="s">
        <v>33</v>
      </c>
      <c r="Q2381" s="74" t="s">
        <v>37</v>
      </c>
      <c r="R2381" s="73" t="s">
        <v>35</v>
      </c>
      <c r="S2381" s="72"/>
      <c r="T2381" s="77" t="s">
        <v>34</v>
      </c>
      <c r="U2381" s="76" t="s">
        <v>35</v>
      </c>
      <c r="V2381" s="77" t="s">
        <v>36</v>
      </c>
      <c r="W2381" s="77" t="s">
        <v>36</v>
      </c>
      <c r="X2381" s="77" t="s">
        <v>37</v>
      </c>
      <c r="Y2381" s="78" t="s">
        <v>38</v>
      </c>
      <c r="Z2381" s="72"/>
      <c r="AA2381" s="77">
        <v>648</v>
      </c>
      <c r="AB2381" s="76" t="s">
        <v>50</v>
      </c>
      <c r="AC2381" s="77" t="s">
        <v>36</v>
      </c>
      <c r="AD2381" s="77" t="s">
        <v>36</v>
      </c>
      <c r="AE2381" s="77">
        <v>7</v>
      </c>
      <c r="AF2381" s="78" t="s">
        <v>96</v>
      </c>
      <c r="AG2381" s="72"/>
      <c r="AH2381" s="77" t="s">
        <v>69</v>
      </c>
      <c r="AI2381" s="76" t="s">
        <v>52</v>
      </c>
      <c r="AJ2381" s="76" t="s">
        <v>36</v>
      </c>
      <c r="AK2381" t="str">
        <f>_xlfn.CONCAT(PlayerList[[#This Row],[First Name]]," ",PlayerList[[#This Row],[Surname]])</f>
        <v>Shresta Pedda Nagir</v>
      </c>
      <c r="AM2381" s="71">
        <f>PlayerList[[#This Row],[Code]]*1</f>
        <v>19372</v>
      </c>
      <c r="AN2381" s="71" t="str">
        <f>VLOOKUP(PlayerList[[#This Row],[NZCF ID]],$AP$2:$AQ$3850,2,FALSE)</f>
        <v>F</v>
      </c>
      <c r="AP2381" s="71">
        <v>15728</v>
      </c>
      <c r="AQ2381" s="71" t="s">
        <v>29</v>
      </c>
    </row>
    <row r="2382" spans="13:43" x14ac:dyDescent="0.3">
      <c r="M2382" s="75">
        <v>22740</v>
      </c>
      <c r="N2382" s="72" t="s">
        <v>2819</v>
      </c>
      <c r="O2382" s="72" t="s">
        <v>2820</v>
      </c>
      <c r="P2382" s="73" t="s">
        <v>33</v>
      </c>
      <c r="Q2382" s="74">
        <v>2014</v>
      </c>
      <c r="R2382" s="73" t="s">
        <v>135</v>
      </c>
      <c r="S2382" s="72"/>
      <c r="T2382" s="77" t="s">
        <v>34</v>
      </c>
      <c r="U2382" s="76" t="s">
        <v>35</v>
      </c>
      <c r="V2382" s="77" t="s">
        <v>36</v>
      </c>
      <c r="W2382" s="77" t="s">
        <v>36</v>
      </c>
      <c r="X2382" s="77" t="s">
        <v>37</v>
      </c>
      <c r="Y2382" s="78" t="s">
        <v>38</v>
      </c>
      <c r="Z2382" s="72"/>
      <c r="AA2382" s="77">
        <v>441</v>
      </c>
      <c r="AB2382" s="76" t="s">
        <v>50</v>
      </c>
      <c r="AC2382" s="77" t="s">
        <v>36</v>
      </c>
      <c r="AD2382" s="77" t="s">
        <v>36</v>
      </c>
      <c r="AE2382" s="77">
        <v>6</v>
      </c>
      <c r="AF2382" s="78" t="s">
        <v>84</v>
      </c>
      <c r="AG2382" s="72"/>
      <c r="AH2382" s="77" t="s">
        <v>69</v>
      </c>
      <c r="AI2382" s="76" t="s">
        <v>52</v>
      </c>
      <c r="AJ2382" s="76" t="s">
        <v>36</v>
      </c>
      <c r="AK2382" t="str">
        <f>_xlfn.CONCAT(PlayerList[[#This Row],[First Name]]," ",PlayerList[[#This Row],[Surname]])</f>
        <v>Samuel-Tii Peeni</v>
      </c>
      <c r="AM2382" s="71">
        <f>PlayerList[[#This Row],[Code]]*1</f>
        <v>22740</v>
      </c>
      <c r="AN2382" s="71" t="str">
        <f>VLOOKUP(PlayerList[[#This Row],[NZCF ID]],$AP$2:$AQ$3850,2,FALSE)</f>
        <v>M</v>
      </c>
      <c r="AP2382" s="71">
        <v>19372</v>
      </c>
      <c r="AQ2382" s="71" t="s">
        <v>45</v>
      </c>
    </row>
    <row r="2383" spans="13:43" x14ac:dyDescent="0.3">
      <c r="M2383" s="75">
        <v>19925</v>
      </c>
      <c r="N2383" s="72" t="s">
        <v>2821</v>
      </c>
      <c r="O2383" s="72" t="s">
        <v>2041</v>
      </c>
      <c r="P2383" s="73" t="s">
        <v>161</v>
      </c>
      <c r="Q2383" s="74">
        <v>2010</v>
      </c>
      <c r="R2383" s="73" t="s">
        <v>135</v>
      </c>
      <c r="S2383" s="72"/>
      <c r="T2383" s="77" t="s">
        <v>34</v>
      </c>
      <c r="U2383" s="76" t="s">
        <v>35</v>
      </c>
      <c r="V2383" s="77" t="s">
        <v>36</v>
      </c>
      <c r="W2383" s="77" t="s">
        <v>36</v>
      </c>
      <c r="X2383" s="77" t="s">
        <v>37</v>
      </c>
      <c r="Y2383" s="78" t="s">
        <v>38</v>
      </c>
      <c r="Z2383" s="72"/>
      <c r="AA2383" s="77">
        <v>1035</v>
      </c>
      <c r="AB2383" s="76" t="s">
        <v>50</v>
      </c>
      <c r="AC2383" s="77" t="s">
        <v>36</v>
      </c>
      <c r="AD2383" s="77" t="s">
        <v>36</v>
      </c>
      <c r="AE2383" s="77">
        <v>10</v>
      </c>
      <c r="AF2383" s="78" t="s">
        <v>281</v>
      </c>
      <c r="AG2383" s="72"/>
      <c r="AH2383" s="77" t="s">
        <v>69</v>
      </c>
      <c r="AI2383" s="76" t="s">
        <v>52</v>
      </c>
      <c r="AJ2383" s="76" t="s">
        <v>36</v>
      </c>
      <c r="AK2383" t="str">
        <f>_xlfn.CONCAT(PlayerList[[#This Row],[First Name]]," ",PlayerList[[#This Row],[Surname]])</f>
        <v>Hugo Peers</v>
      </c>
      <c r="AM2383" s="71">
        <f>PlayerList[[#This Row],[Code]]*1</f>
        <v>19925</v>
      </c>
      <c r="AN2383" s="71" t="str">
        <f>VLOOKUP(PlayerList[[#This Row],[NZCF ID]],$AP$2:$AQ$3850,2,FALSE)</f>
        <v>M</v>
      </c>
      <c r="AP2383" s="71">
        <v>22740</v>
      </c>
      <c r="AQ2383" s="71" t="s">
        <v>29</v>
      </c>
    </row>
    <row r="2384" spans="13:43" x14ac:dyDescent="0.3">
      <c r="M2384" s="75">
        <v>19931</v>
      </c>
      <c r="N2384" s="72" t="s">
        <v>2821</v>
      </c>
      <c r="O2384" s="72" t="s">
        <v>1594</v>
      </c>
      <c r="P2384" s="73" t="s">
        <v>161</v>
      </c>
      <c r="Q2384" s="74">
        <v>2013</v>
      </c>
      <c r="R2384" s="73" t="s">
        <v>135</v>
      </c>
      <c r="S2384" s="72"/>
      <c r="T2384" s="77" t="s">
        <v>34</v>
      </c>
      <c r="U2384" s="76" t="s">
        <v>35</v>
      </c>
      <c r="V2384" s="77" t="s">
        <v>36</v>
      </c>
      <c r="W2384" s="77" t="s">
        <v>36</v>
      </c>
      <c r="X2384" s="77" t="s">
        <v>37</v>
      </c>
      <c r="Y2384" s="78" t="s">
        <v>38</v>
      </c>
      <c r="Z2384" s="72"/>
      <c r="AA2384" s="77">
        <v>839</v>
      </c>
      <c r="AB2384" s="76" t="s">
        <v>50</v>
      </c>
      <c r="AC2384" s="77" t="s">
        <v>36</v>
      </c>
      <c r="AD2384" s="77" t="s">
        <v>36</v>
      </c>
      <c r="AE2384" s="77">
        <v>5</v>
      </c>
      <c r="AF2384" s="78" t="s">
        <v>281</v>
      </c>
      <c r="AG2384" s="72"/>
      <c r="AH2384" s="77" t="s">
        <v>69</v>
      </c>
      <c r="AI2384" s="76" t="s">
        <v>52</v>
      </c>
      <c r="AJ2384" s="76" t="s">
        <v>36</v>
      </c>
      <c r="AK2384" t="str">
        <f>_xlfn.CONCAT(PlayerList[[#This Row],[First Name]]," ",PlayerList[[#This Row],[Surname]])</f>
        <v>Theo Peers</v>
      </c>
      <c r="AM2384" s="71">
        <f>PlayerList[[#This Row],[Code]]*1</f>
        <v>19931</v>
      </c>
      <c r="AN2384" s="71" t="str">
        <f>VLOOKUP(PlayerList[[#This Row],[NZCF ID]],$AP$2:$AQ$3850,2,FALSE)</f>
        <v>M</v>
      </c>
      <c r="AP2384" s="71">
        <v>19925</v>
      </c>
      <c r="AQ2384" s="71" t="s">
        <v>29</v>
      </c>
    </row>
    <row r="2385" spans="13:43" x14ac:dyDescent="0.3">
      <c r="M2385" s="75">
        <v>20005</v>
      </c>
      <c r="N2385" s="72" t="s">
        <v>2822</v>
      </c>
      <c r="O2385" s="72" t="s">
        <v>881</v>
      </c>
      <c r="P2385" s="73" t="s">
        <v>161</v>
      </c>
      <c r="Q2385" s="74">
        <v>2012</v>
      </c>
      <c r="R2385" s="73" t="s">
        <v>135</v>
      </c>
      <c r="S2385" s="72"/>
      <c r="T2385" s="77" t="s">
        <v>34</v>
      </c>
      <c r="U2385" s="76" t="s">
        <v>35</v>
      </c>
      <c r="V2385" s="77" t="s">
        <v>36</v>
      </c>
      <c r="W2385" s="77" t="s">
        <v>36</v>
      </c>
      <c r="X2385" s="77" t="s">
        <v>37</v>
      </c>
      <c r="Y2385" s="78" t="s">
        <v>38</v>
      </c>
      <c r="Z2385" s="72"/>
      <c r="AA2385" s="77">
        <v>884</v>
      </c>
      <c r="AB2385" s="76" t="s">
        <v>50</v>
      </c>
      <c r="AC2385" s="77" t="s">
        <v>36</v>
      </c>
      <c r="AD2385" s="77" t="s">
        <v>36</v>
      </c>
      <c r="AE2385" s="77">
        <v>9</v>
      </c>
      <c r="AF2385" s="78" t="s">
        <v>75</v>
      </c>
      <c r="AG2385" s="72"/>
      <c r="AH2385" s="77" t="s">
        <v>69</v>
      </c>
      <c r="AI2385" s="76" t="s">
        <v>52</v>
      </c>
      <c r="AJ2385" s="76" t="s">
        <v>36</v>
      </c>
      <c r="AK2385" t="str">
        <f>_xlfn.CONCAT(PlayerList[[#This Row],[First Name]]," ",PlayerList[[#This Row],[Surname]])</f>
        <v>Jamie Pegler</v>
      </c>
      <c r="AM2385" s="71">
        <f>PlayerList[[#This Row],[Code]]*1</f>
        <v>20005</v>
      </c>
      <c r="AN2385" s="71" t="str">
        <f>VLOOKUP(PlayerList[[#This Row],[NZCF ID]],$AP$2:$AQ$3850,2,FALSE)</f>
        <v>M</v>
      </c>
      <c r="AP2385" s="71">
        <v>19931</v>
      </c>
      <c r="AQ2385" s="71" t="s">
        <v>29</v>
      </c>
    </row>
    <row r="2386" spans="13:43" x14ac:dyDescent="0.3">
      <c r="M2386" s="75">
        <v>19584</v>
      </c>
      <c r="N2386" s="72" t="s">
        <v>2823</v>
      </c>
      <c r="O2386" s="72" t="s">
        <v>2824</v>
      </c>
      <c r="P2386" s="73" t="s">
        <v>258</v>
      </c>
      <c r="Q2386" s="74">
        <v>2011</v>
      </c>
      <c r="R2386" s="73" t="s">
        <v>135</v>
      </c>
      <c r="S2386" s="72"/>
      <c r="T2386" s="77">
        <v>1693</v>
      </c>
      <c r="U2386" s="76" t="s">
        <v>35</v>
      </c>
      <c r="V2386" s="77">
        <v>1</v>
      </c>
      <c r="W2386" s="77">
        <v>5</v>
      </c>
      <c r="X2386" s="77">
        <v>78</v>
      </c>
      <c r="Y2386" s="78" t="s">
        <v>4167</v>
      </c>
      <c r="Z2386" s="72"/>
      <c r="AA2386" s="77">
        <v>1525</v>
      </c>
      <c r="AB2386" s="76" t="s">
        <v>35</v>
      </c>
      <c r="AC2386" s="77">
        <v>2</v>
      </c>
      <c r="AD2386" s="77">
        <v>11</v>
      </c>
      <c r="AE2386" s="77">
        <v>118</v>
      </c>
      <c r="AF2386" s="78" t="s">
        <v>4167</v>
      </c>
      <c r="AG2386" s="72"/>
      <c r="AH2386" s="77">
        <v>4324838</v>
      </c>
      <c r="AI2386" s="76" t="s">
        <v>52</v>
      </c>
      <c r="AJ2386" s="76" t="s">
        <v>36</v>
      </c>
      <c r="AK2386" t="str">
        <f>_xlfn.CONCAT(PlayerList[[#This Row],[First Name]]," ",PlayerList[[#This Row],[Surname]])</f>
        <v>Yanshuo Pei</v>
      </c>
      <c r="AM2386" s="71">
        <f>PlayerList[[#This Row],[Code]]*1</f>
        <v>19584</v>
      </c>
      <c r="AN2386" s="71" t="str">
        <f>VLOOKUP(PlayerList[[#This Row],[NZCF ID]],$AP$2:$AQ$3850,2,FALSE)</f>
        <v>M</v>
      </c>
      <c r="AP2386" s="71">
        <v>20005</v>
      </c>
      <c r="AQ2386" s="71" t="s">
        <v>29</v>
      </c>
    </row>
    <row r="2387" spans="13:43" x14ac:dyDescent="0.3">
      <c r="M2387" s="75">
        <v>20375</v>
      </c>
      <c r="N2387" s="72" t="s">
        <v>2825</v>
      </c>
      <c r="O2387" s="72" t="s">
        <v>2826</v>
      </c>
      <c r="P2387" s="73" t="s">
        <v>161</v>
      </c>
      <c r="Q2387" s="74">
        <v>2014</v>
      </c>
      <c r="R2387" s="73" t="s">
        <v>135</v>
      </c>
      <c r="S2387" s="72"/>
      <c r="T2387" s="77" t="s">
        <v>34</v>
      </c>
      <c r="U2387" s="76" t="s">
        <v>35</v>
      </c>
      <c r="V2387" s="77" t="s">
        <v>36</v>
      </c>
      <c r="W2387" s="77" t="s">
        <v>36</v>
      </c>
      <c r="X2387" s="77" t="s">
        <v>37</v>
      </c>
      <c r="Y2387" s="78" t="s">
        <v>38</v>
      </c>
      <c r="Z2387" s="72"/>
      <c r="AA2387" s="77">
        <v>949</v>
      </c>
      <c r="AB2387" s="76" t="s">
        <v>50</v>
      </c>
      <c r="AC2387" s="77" t="s">
        <v>36</v>
      </c>
      <c r="AD2387" s="77" t="s">
        <v>36</v>
      </c>
      <c r="AE2387" s="77">
        <v>16</v>
      </c>
      <c r="AF2387" s="78" t="s">
        <v>60</v>
      </c>
      <c r="AG2387" s="72"/>
      <c r="AH2387" s="77" t="s">
        <v>69</v>
      </c>
      <c r="AI2387" s="76" t="s">
        <v>52</v>
      </c>
      <c r="AJ2387" s="76" t="s">
        <v>36</v>
      </c>
      <c r="AK2387" t="str">
        <f>_xlfn.CONCAT(PlayerList[[#This Row],[First Name]]," ",PlayerList[[#This Row],[Surname]])</f>
        <v>Van Pender</v>
      </c>
      <c r="AM2387" s="71">
        <f>PlayerList[[#This Row],[Code]]*1</f>
        <v>20375</v>
      </c>
      <c r="AN2387" s="71" t="str">
        <f>VLOOKUP(PlayerList[[#This Row],[NZCF ID]],$AP$2:$AQ$3850,2,FALSE)</f>
        <v>M</v>
      </c>
      <c r="AP2387" s="71">
        <v>19584</v>
      </c>
      <c r="AQ2387" s="71" t="s">
        <v>29</v>
      </c>
    </row>
    <row r="2388" spans="13:43" x14ac:dyDescent="0.3">
      <c r="M2388" s="75">
        <v>14987</v>
      </c>
      <c r="N2388" s="72" t="s">
        <v>2827</v>
      </c>
      <c r="O2388" s="72" t="s">
        <v>2828</v>
      </c>
      <c r="P2388" s="73" t="s">
        <v>83</v>
      </c>
      <c r="Q2388" s="74">
        <v>1960</v>
      </c>
      <c r="R2388" s="73" t="s">
        <v>119</v>
      </c>
      <c r="S2388" s="72"/>
      <c r="T2388" s="77">
        <v>1586</v>
      </c>
      <c r="U2388" s="76" t="s">
        <v>35</v>
      </c>
      <c r="V2388" s="77" t="s">
        <v>36</v>
      </c>
      <c r="W2388" s="77" t="s">
        <v>36</v>
      </c>
      <c r="X2388" s="77">
        <v>137</v>
      </c>
      <c r="Y2388" s="78" t="s">
        <v>90</v>
      </c>
      <c r="Z2388" s="72"/>
      <c r="AA2388" s="77">
        <v>1522</v>
      </c>
      <c r="AB2388" s="76" t="s">
        <v>35</v>
      </c>
      <c r="AC2388" s="77" t="s">
        <v>36</v>
      </c>
      <c r="AD2388" s="77" t="s">
        <v>36</v>
      </c>
      <c r="AE2388" s="77">
        <v>2</v>
      </c>
      <c r="AF2388" s="78" t="s">
        <v>90</v>
      </c>
      <c r="AG2388" s="72"/>
      <c r="AH2388" s="77">
        <v>4312074</v>
      </c>
      <c r="AI2388" s="76" t="s">
        <v>52</v>
      </c>
      <c r="AJ2388" s="76" t="s">
        <v>36</v>
      </c>
      <c r="AK2388" t="str">
        <f>_xlfn.CONCAT(PlayerList[[#This Row],[First Name]]," ",PlayerList[[#This Row],[Surname]])</f>
        <v>Ajit Pendharkar</v>
      </c>
      <c r="AM2388" s="71">
        <f>PlayerList[[#This Row],[Code]]*1</f>
        <v>14987</v>
      </c>
      <c r="AN2388" s="71" t="str">
        <f>VLOOKUP(PlayerList[[#This Row],[NZCF ID]],$AP$2:$AQ$3850,2,FALSE)</f>
        <v>M</v>
      </c>
      <c r="AP2388" s="71">
        <v>20375</v>
      </c>
      <c r="AQ2388" s="71" t="s">
        <v>29</v>
      </c>
    </row>
    <row r="2389" spans="13:43" x14ac:dyDescent="0.3">
      <c r="M2389" s="75">
        <v>20966</v>
      </c>
      <c r="N2389" s="72" t="s">
        <v>2829</v>
      </c>
      <c r="O2389" s="72" t="s">
        <v>529</v>
      </c>
      <c r="P2389" s="73" t="s">
        <v>354</v>
      </c>
      <c r="Q2389" s="74">
        <v>1951</v>
      </c>
      <c r="R2389" s="73" t="s">
        <v>119</v>
      </c>
      <c r="S2389" s="72"/>
      <c r="T2389" s="77">
        <v>988</v>
      </c>
      <c r="U2389" s="76" t="s">
        <v>50</v>
      </c>
      <c r="V2389" s="77" t="s">
        <v>36</v>
      </c>
      <c r="W2389" s="77" t="s">
        <v>36</v>
      </c>
      <c r="X2389" s="77">
        <v>6</v>
      </c>
      <c r="Y2389" s="78" t="s">
        <v>84</v>
      </c>
      <c r="Z2389" s="72"/>
      <c r="AA2389" s="77">
        <v>454</v>
      </c>
      <c r="AB2389" s="76" t="s">
        <v>50</v>
      </c>
      <c r="AC2389" s="77">
        <v>1</v>
      </c>
      <c r="AD2389" s="77">
        <v>3</v>
      </c>
      <c r="AE2389" s="77">
        <v>6</v>
      </c>
      <c r="AF2389" s="78" t="s">
        <v>4167</v>
      </c>
      <c r="AG2389" s="72"/>
      <c r="AH2389" s="77" t="s">
        <v>69</v>
      </c>
      <c r="AI2389" s="76" t="s">
        <v>52</v>
      </c>
      <c r="AJ2389" s="76" t="s">
        <v>36</v>
      </c>
      <c r="AK2389" t="str">
        <f>_xlfn.CONCAT(PlayerList[[#This Row],[First Name]]," ",PlayerList[[#This Row],[Surname]])</f>
        <v>Paul Pendrey</v>
      </c>
      <c r="AM2389" s="71">
        <f>PlayerList[[#This Row],[Code]]*1</f>
        <v>20966</v>
      </c>
      <c r="AN2389" s="71" t="str">
        <f>VLOOKUP(PlayerList[[#This Row],[NZCF ID]],$AP$2:$AQ$3850,2,FALSE)</f>
        <v>M</v>
      </c>
      <c r="AP2389" s="71">
        <v>14987</v>
      </c>
      <c r="AQ2389" s="71" t="s">
        <v>29</v>
      </c>
    </row>
    <row r="2390" spans="13:43" x14ac:dyDescent="0.3">
      <c r="M2390" s="75">
        <v>19995</v>
      </c>
      <c r="N2390" s="72" t="s">
        <v>2830</v>
      </c>
      <c r="O2390" s="72" t="s">
        <v>746</v>
      </c>
      <c r="P2390" s="73" t="s">
        <v>229</v>
      </c>
      <c r="Q2390" s="74">
        <v>2015</v>
      </c>
      <c r="R2390" s="73" t="s">
        <v>135</v>
      </c>
      <c r="S2390" s="72"/>
      <c r="T2390" s="77" t="s">
        <v>34</v>
      </c>
      <c r="U2390" s="76" t="s">
        <v>35</v>
      </c>
      <c r="V2390" s="77" t="s">
        <v>36</v>
      </c>
      <c r="W2390" s="77" t="s">
        <v>36</v>
      </c>
      <c r="X2390" s="77" t="s">
        <v>37</v>
      </c>
      <c r="Y2390" s="78" t="s">
        <v>38</v>
      </c>
      <c r="Z2390" s="72"/>
      <c r="AA2390" s="77">
        <v>400</v>
      </c>
      <c r="AB2390" s="76" t="s">
        <v>50</v>
      </c>
      <c r="AC2390" s="77" t="s">
        <v>36</v>
      </c>
      <c r="AD2390" s="77" t="s">
        <v>36</v>
      </c>
      <c r="AE2390" s="77">
        <v>5</v>
      </c>
      <c r="AF2390" s="78" t="s">
        <v>169</v>
      </c>
      <c r="AG2390" s="72"/>
      <c r="AH2390" s="77" t="s">
        <v>69</v>
      </c>
      <c r="AI2390" s="76" t="s">
        <v>52</v>
      </c>
      <c r="AJ2390" s="76" t="s">
        <v>36</v>
      </c>
      <c r="AK2390" t="str">
        <f>_xlfn.CONCAT(PlayerList[[#This Row],[First Name]]," ",PlayerList[[#This Row],[Surname]])</f>
        <v>Jasper Pene</v>
      </c>
      <c r="AM2390" s="71">
        <f>PlayerList[[#This Row],[Code]]*1</f>
        <v>19995</v>
      </c>
      <c r="AN2390" s="71" t="str">
        <f>VLOOKUP(PlayerList[[#This Row],[NZCF ID]],$AP$2:$AQ$3850,2,FALSE)</f>
        <v>M</v>
      </c>
      <c r="AP2390" s="71">
        <v>20966</v>
      </c>
      <c r="AQ2390" s="71" t="s">
        <v>29</v>
      </c>
    </row>
    <row r="2391" spans="13:43" x14ac:dyDescent="0.3">
      <c r="M2391" s="75">
        <v>18455</v>
      </c>
      <c r="N2391" s="72" t="s">
        <v>2830</v>
      </c>
      <c r="O2391" s="72" t="s">
        <v>2831</v>
      </c>
      <c r="P2391" s="73" t="s">
        <v>190</v>
      </c>
      <c r="Q2391" s="74">
        <v>1979</v>
      </c>
      <c r="R2391" s="73" t="s">
        <v>35</v>
      </c>
      <c r="S2391" s="72"/>
      <c r="T2391" s="77">
        <v>1335</v>
      </c>
      <c r="U2391" s="76" t="s">
        <v>35</v>
      </c>
      <c r="V2391" s="77" t="s">
        <v>36</v>
      </c>
      <c r="W2391" s="77" t="s">
        <v>36</v>
      </c>
      <c r="X2391" s="77">
        <v>20</v>
      </c>
      <c r="Y2391" s="78" t="s">
        <v>61</v>
      </c>
      <c r="Z2391" s="72"/>
      <c r="AA2391" s="77">
        <v>1332</v>
      </c>
      <c r="AB2391" s="76" t="s">
        <v>35</v>
      </c>
      <c r="AC2391" s="77" t="s">
        <v>36</v>
      </c>
      <c r="AD2391" s="77" t="s">
        <v>36</v>
      </c>
      <c r="AE2391" s="77">
        <v>28</v>
      </c>
      <c r="AF2391" s="78" t="s">
        <v>60</v>
      </c>
      <c r="AG2391" s="72"/>
      <c r="AH2391" s="77">
        <v>4319540</v>
      </c>
      <c r="AI2391" s="76" t="s">
        <v>52</v>
      </c>
      <c r="AJ2391" s="76" t="s">
        <v>36</v>
      </c>
      <c r="AK2391" t="str">
        <f>_xlfn.CONCAT(PlayerList[[#This Row],[First Name]]," ",PlayerList[[#This Row],[Surname]])</f>
        <v>Tiwa Pene</v>
      </c>
      <c r="AM2391" s="71">
        <f>PlayerList[[#This Row],[Code]]*1</f>
        <v>18455</v>
      </c>
      <c r="AN2391" s="71" t="str">
        <f>VLOOKUP(PlayerList[[#This Row],[NZCF ID]],$AP$2:$AQ$3850,2,FALSE)</f>
        <v>M</v>
      </c>
      <c r="AP2391" s="71">
        <v>19995</v>
      </c>
      <c r="AQ2391" s="71" t="s">
        <v>29</v>
      </c>
    </row>
    <row r="2392" spans="13:43" x14ac:dyDescent="0.3">
      <c r="M2392" s="75">
        <v>21168</v>
      </c>
      <c r="N2392" s="72" t="s">
        <v>2832</v>
      </c>
      <c r="O2392" s="72" t="s">
        <v>2833</v>
      </c>
      <c r="P2392" s="73" t="s">
        <v>115</v>
      </c>
      <c r="Q2392" s="74">
        <v>1958</v>
      </c>
      <c r="R2392" s="73" t="s">
        <v>119</v>
      </c>
      <c r="S2392" s="72"/>
      <c r="T2392" s="77">
        <v>1448</v>
      </c>
      <c r="U2392" s="76" t="s">
        <v>50</v>
      </c>
      <c r="V2392" s="77">
        <v>2</v>
      </c>
      <c r="W2392" s="77">
        <v>9</v>
      </c>
      <c r="X2392" s="77">
        <v>16</v>
      </c>
      <c r="Y2392" s="78" t="s">
        <v>4167</v>
      </c>
      <c r="Z2392" s="72"/>
      <c r="AA2392" s="77">
        <v>1172</v>
      </c>
      <c r="AB2392" s="76" t="s">
        <v>50</v>
      </c>
      <c r="AC2392" s="77" t="s">
        <v>36</v>
      </c>
      <c r="AD2392" s="77" t="s">
        <v>36</v>
      </c>
      <c r="AE2392" s="77">
        <v>4</v>
      </c>
      <c r="AF2392" s="78" t="s">
        <v>84</v>
      </c>
      <c r="AG2392" s="72"/>
      <c r="AH2392" s="77">
        <v>4332296</v>
      </c>
      <c r="AI2392" s="76" t="s">
        <v>52</v>
      </c>
      <c r="AJ2392" s="76" t="s">
        <v>36</v>
      </c>
      <c r="AK2392" t="str">
        <f>_xlfn.CONCAT(PlayerList[[#This Row],[First Name]]," ",PlayerList[[#This Row],[Surname]])</f>
        <v>Kerry (Haiyan) Peng</v>
      </c>
      <c r="AM2392" s="71">
        <f>PlayerList[[#This Row],[Code]]*1</f>
        <v>21168</v>
      </c>
      <c r="AN2392" s="71" t="str">
        <f>VLOOKUP(PlayerList[[#This Row],[NZCF ID]],$AP$2:$AQ$3850,2,FALSE)</f>
        <v>M</v>
      </c>
      <c r="AP2392" s="71">
        <v>18455</v>
      </c>
      <c r="AQ2392" s="71" t="s">
        <v>29</v>
      </c>
    </row>
    <row r="2393" spans="13:43" x14ac:dyDescent="0.3">
      <c r="M2393" s="75">
        <v>20992</v>
      </c>
      <c r="N2393" s="72" t="s">
        <v>2832</v>
      </c>
      <c r="O2393" s="72" t="s">
        <v>2834</v>
      </c>
      <c r="P2393" s="73" t="s">
        <v>33</v>
      </c>
      <c r="Q2393" s="74">
        <v>2013</v>
      </c>
      <c r="R2393" s="73" t="s">
        <v>135</v>
      </c>
      <c r="S2393" s="72"/>
      <c r="T2393" s="77" t="s">
        <v>34</v>
      </c>
      <c r="U2393" s="76" t="s">
        <v>35</v>
      </c>
      <c r="V2393" s="77" t="s">
        <v>36</v>
      </c>
      <c r="W2393" s="77" t="s">
        <v>36</v>
      </c>
      <c r="X2393" s="77" t="s">
        <v>37</v>
      </c>
      <c r="Y2393" s="78" t="s">
        <v>38</v>
      </c>
      <c r="Z2393" s="72"/>
      <c r="AA2393" s="77">
        <v>815</v>
      </c>
      <c r="AB2393" s="76" t="s">
        <v>50</v>
      </c>
      <c r="AC2393" s="77" t="s">
        <v>36</v>
      </c>
      <c r="AD2393" s="77" t="s">
        <v>36</v>
      </c>
      <c r="AE2393" s="77">
        <v>11</v>
      </c>
      <c r="AF2393" s="78" t="s">
        <v>84</v>
      </c>
      <c r="AG2393" s="72"/>
      <c r="AH2393" s="77">
        <v>4332016</v>
      </c>
      <c r="AI2393" s="76" t="s">
        <v>52</v>
      </c>
      <c r="AJ2393" s="76" t="s">
        <v>36</v>
      </c>
      <c r="AK2393" t="str">
        <f>_xlfn.CONCAT(PlayerList[[#This Row],[First Name]]," ",PlayerList[[#This Row],[Surname]])</f>
        <v>Shengzhou (Jayden) Peng</v>
      </c>
      <c r="AM2393" s="71">
        <f>PlayerList[[#This Row],[Code]]*1</f>
        <v>20992</v>
      </c>
      <c r="AN2393" s="71" t="str">
        <f>VLOOKUP(PlayerList[[#This Row],[NZCF ID]],$AP$2:$AQ$3850,2,FALSE)</f>
        <v>M</v>
      </c>
      <c r="AP2393" s="71">
        <v>21168</v>
      </c>
      <c r="AQ2393" s="71" t="s">
        <v>29</v>
      </c>
    </row>
    <row r="2394" spans="13:43" x14ac:dyDescent="0.3">
      <c r="M2394" s="75">
        <v>19343</v>
      </c>
      <c r="N2394" s="72" t="s">
        <v>2835</v>
      </c>
      <c r="O2394" s="72" t="s">
        <v>2836</v>
      </c>
      <c r="P2394" s="73" t="s">
        <v>33</v>
      </c>
      <c r="Q2394" s="74">
        <v>2009</v>
      </c>
      <c r="R2394" s="73" t="s">
        <v>135</v>
      </c>
      <c r="S2394" s="72"/>
      <c r="T2394" s="77" t="s">
        <v>34</v>
      </c>
      <c r="U2394" s="76" t="s">
        <v>35</v>
      </c>
      <c r="V2394" s="77" t="s">
        <v>36</v>
      </c>
      <c r="W2394" s="77" t="s">
        <v>36</v>
      </c>
      <c r="X2394" s="77" t="s">
        <v>37</v>
      </c>
      <c r="Y2394" s="78" t="s">
        <v>38</v>
      </c>
      <c r="Z2394" s="72"/>
      <c r="AA2394" s="77">
        <v>1320</v>
      </c>
      <c r="AB2394" s="76" t="s">
        <v>50</v>
      </c>
      <c r="AC2394" s="77" t="s">
        <v>36</v>
      </c>
      <c r="AD2394" s="77" t="s">
        <v>36</v>
      </c>
      <c r="AE2394" s="77">
        <v>12</v>
      </c>
      <c r="AF2394" s="78" t="s">
        <v>281</v>
      </c>
      <c r="AG2394" s="72"/>
      <c r="AH2394" s="77" t="s">
        <v>69</v>
      </c>
      <c r="AI2394" s="76" t="s">
        <v>52</v>
      </c>
      <c r="AJ2394" s="76" t="s">
        <v>36</v>
      </c>
      <c r="AK2394" t="str">
        <f>_xlfn.CONCAT(PlayerList[[#This Row],[First Name]]," ",PlayerList[[#This Row],[Surname]])</f>
        <v>Roam Penwarden</v>
      </c>
      <c r="AM2394" s="71">
        <f>PlayerList[[#This Row],[Code]]*1</f>
        <v>19343</v>
      </c>
      <c r="AN2394" s="71" t="str">
        <f>VLOOKUP(PlayerList[[#This Row],[NZCF ID]],$AP$2:$AQ$3850,2,FALSE)</f>
        <v>M</v>
      </c>
      <c r="AP2394" s="71">
        <v>20992</v>
      </c>
      <c r="AQ2394" s="71" t="s">
        <v>29</v>
      </c>
    </row>
    <row r="2395" spans="13:43" x14ac:dyDescent="0.3">
      <c r="M2395" s="75">
        <v>17103</v>
      </c>
      <c r="N2395" s="72" t="s">
        <v>2837</v>
      </c>
      <c r="O2395" s="72" t="s">
        <v>2838</v>
      </c>
      <c r="P2395" s="73" t="s">
        <v>167</v>
      </c>
      <c r="Q2395" s="74">
        <v>1968</v>
      </c>
      <c r="R2395" s="73" t="s">
        <v>124</v>
      </c>
      <c r="S2395" s="72"/>
      <c r="T2395" s="77">
        <v>978</v>
      </c>
      <c r="U2395" s="76" t="s">
        <v>35</v>
      </c>
      <c r="V2395" s="77">
        <v>1</v>
      </c>
      <c r="W2395" s="77">
        <v>6</v>
      </c>
      <c r="X2395" s="77">
        <v>58</v>
      </c>
      <c r="Y2395" s="78" t="s">
        <v>4167</v>
      </c>
      <c r="Z2395" s="72"/>
      <c r="AA2395" s="77" t="s">
        <v>37</v>
      </c>
      <c r="AB2395" s="76" t="s">
        <v>35</v>
      </c>
      <c r="AC2395" s="77" t="s">
        <v>36</v>
      </c>
      <c r="AD2395" s="77" t="s">
        <v>36</v>
      </c>
      <c r="AE2395" s="77" t="s">
        <v>37</v>
      </c>
      <c r="AF2395" s="78" t="s">
        <v>38</v>
      </c>
      <c r="AG2395" s="72"/>
      <c r="AH2395" s="77">
        <v>4326318</v>
      </c>
      <c r="AI2395" s="76" t="s">
        <v>52</v>
      </c>
      <c r="AJ2395" s="76" t="s">
        <v>36</v>
      </c>
      <c r="AK2395" t="str">
        <f>_xlfn.CONCAT(PlayerList[[#This Row],[First Name]]," ",PlayerList[[#This Row],[Surname]])</f>
        <v>Bobby Peoples</v>
      </c>
      <c r="AM2395" s="71">
        <f>PlayerList[[#This Row],[Code]]*1</f>
        <v>17103</v>
      </c>
      <c r="AN2395" s="71" t="str">
        <f>VLOOKUP(PlayerList[[#This Row],[NZCF ID]],$AP$2:$AQ$3850,2,FALSE)</f>
        <v>M</v>
      </c>
      <c r="AP2395" s="71">
        <v>19343</v>
      </c>
      <c r="AQ2395" s="71" t="s">
        <v>29</v>
      </c>
    </row>
    <row r="2396" spans="13:43" x14ac:dyDescent="0.3">
      <c r="M2396" s="75">
        <v>17584</v>
      </c>
      <c r="N2396" s="72" t="s">
        <v>2839</v>
      </c>
      <c r="O2396" s="72" t="s">
        <v>1649</v>
      </c>
      <c r="P2396" s="73" t="s">
        <v>49</v>
      </c>
      <c r="Q2396" s="74">
        <v>1985</v>
      </c>
      <c r="R2396" s="73" t="s">
        <v>35</v>
      </c>
      <c r="S2396" s="72"/>
      <c r="T2396" s="77" t="s">
        <v>34</v>
      </c>
      <c r="U2396" s="76" t="s">
        <v>35</v>
      </c>
      <c r="V2396" s="77" t="s">
        <v>36</v>
      </c>
      <c r="W2396" s="77" t="s">
        <v>36</v>
      </c>
      <c r="X2396" s="77" t="s">
        <v>37</v>
      </c>
      <c r="Y2396" s="78" t="s">
        <v>38</v>
      </c>
      <c r="Z2396" s="72"/>
      <c r="AA2396" s="77">
        <v>1430</v>
      </c>
      <c r="AB2396" s="76" t="s">
        <v>50</v>
      </c>
      <c r="AC2396" s="77" t="s">
        <v>36</v>
      </c>
      <c r="AD2396" s="77" t="s">
        <v>36</v>
      </c>
      <c r="AE2396" s="77">
        <v>6</v>
      </c>
      <c r="AF2396" s="78" t="s">
        <v>232</v>
      </c>
      <c r="AG2396" s="72"/>
      <c r="AH2396" s="77">
        <v>4314824</v>
      </c>
      <c r="AI2396" s="76" t="s">
        <v>52</v>
      </c>
      <c r="AJ2396" s="76" t="s">
        <v>36</v>
      </c>
      <c r="AK2396" t="str">
        <f>_xlfn.CONCAT(PlayerList[[#This Row],[First Name]]," ",PlayerList[[#This Row],[Surname]])</f>
        <v>Aaron Percival</v>
      </c>
      <c r="AM2396" s="71">
        <f>PlayerList[[#This Row],[Code]]*1</f>
        <v>17584</v>
      </c>
      <c r="AN2396" s="71" t="str">
        <f>VLOOKUP(PlayerList[[#This Row],[NZCF ID]],$AP$2:$AQ$3850,2,FALSE)</f>
        <v>M</v>
      </c>
      <c r="AP2396" s="71">
        <v>17103</v>
      </c>
      <c r="AQ2396" s="71" t="s">
        <v>29</v>
      </c>
    </row>
    <row r="2397" spans="13:43" x14ac:dyDescent="0.3">
      <c r="M2397" s="75">
        <v>18454</v>
      </c>
      <c r="N2397" s="72" t="s">
        <v>2840</v>
      </c>
      <c r="O2397" s="72" t="s">
        <v>2841</v>
      </c>
      <c r="P2397" s="73" t="s">
        <v>33</v>
      </c>
      <c r="Q2397" s="74">
        <v>2005</v>
      </c>
      <c r="R2397" s="73" t="s">
        <v>135</v>
      </c>
      <c r="S2397" s="72"/>
      <c r="T2397" s="77">
        <v>1218</v>
      </c>
      <c r="U2397" s="76" t="s">
        <v>50</v>
      </c>
      <c r="V2397" s="77" t="s">
        <v>36</v>
      </c>
      <c r="W2397" s="77" t="s">
        <v>36</v>
      </c>
      <c r="X2397" s="77">
        <v>8</v>
      </c>
      <c r="Y2397" s="78" t="s">
        <v>51</v>
      </c>
      <c r="Z2397" s="72"/>
      <c r="AA2397" s="77" t="s">
        <v>37</v>
      </c>
      <c r="AB2397" s="76" t="s">
        <v>35</v>
      </c>
      <c r="AC2397" s="77" t="s">
        <v>36</v>
      </c>
      <c r="AD2397" s="77" t="s">
        <v>36</v>
      </c>
      <c r="AE2397" s="77" t="s">
        <v>37</v>
      </c>
      <c r="AF2397" s="78" t="s">
        <v>38</v>
      </c>
      <c r="AG2397" s="72"/>
      <c r="AH2397" s="77">
        <v>4319559</v>
      </c>
      <c r="AI2397" s="76" t="s">
        <v>52</v>
      </c>
      <c r="AJ2397" s="76" t="s">
        <v>36</v>
      </c>
      <c r="AK2397" t="str">
        <f>_xlfn.CONCAT(PlayerList[[#This Row],[First Name]]," ",PlayerList[[#This Row],[Surname]])</f>
        <v>Oshadha Perera</v>
      </c>
      <c r="AM2397" s="71">
        <f>PlayerList[[#This Row],[Code]]*1</f>
        <v>18454</v>
      </c>
      <c r="AN2397" s="71" t="str">
        <f>VLOOKUP(PlayerList[[#This Row],[NZCF ID]],$AP$2:$AQ$3850,2,FALSE)</f>
        <v>M</v>
      </c>
      <c r="AP2397" s="71">
        <v>17584</v>
      </c>
      <c r="AQ2397" s="71" t="s">
        <v>29</v>
      </c>
    </row>
    <row r="2398" spans="13:43" x14ac:dyDescent="0.3">
      <c r="M2398" s="75">
        <v>17072</v>
      </c>
      <c r="N2398" s="72" t="s">
        <v>2840</v>
      </c>
      <c r="O2398" s="72" t="s">
        <v>2842</v>
      </c>
      <c r="P2398" s="73" t="s">
        <v>354</v>
      </c>
      <c r="Q2398" s="74">
        <v>1985</v>
      </c>
      <c r="R2398" s="73" t="s">
        <v>35</v>
      </c>
      <c r="S2398" s="72"/>
      <c r="T2398" s="77" t="s">
        <v>34</v>
      </c>
      <c r="U2398" s="76" t="s">
        <v>35</v>
      </c>
      <c r="V2398" s="77" t="s">
        <v>36</v>
      </c>
      <c r="W2398" s="77" t="s">
        <v>36</v>
      </c>
      <c r="X2398" s="77" t="s">
        <v>37</v>
      </c>
      <c r="Y2398" s="78" t="s">
        <v>38</v>
      </c>
      <c r="Z2398" s="72"/>
      <c r="AA2398" s="77">
        <v>1128</v>
      </c>
      <c r="AB2398" s="76" t="s">
        <v>50</v>
      </c>
      <c r="AC2398" s="77" t="s">
        <v>36</v>
      </c>
      <c r="AD2398" s="77" t="s">
        <v>36</v>
      </c>
      <c r="AE2398" s="77">
        <v>12</v>
      </c>
      <c r="AF2398" s="78" t="s">
        <v>96</v>
      </c>
      <c r="AG2398" s="72"/>
      <c r="AH2398" s="77">
        <v>4311388</v>
      </c>
      <c r="AI2398" s="76" t="s">
        <v>52</v>
      </c>
      <c r="AJ2398" s="76" t="s">
        <v>36</v>
      </c>
      <c r="AK2398" t="str">
        <f>_xlfn.CONCAT(PlayerList[[#This Row],[First Name]]," ",PlayerList[[#This Row],[Surname]])</f>
        <v>Rakitha Perera</v>
      </c>
      <c r="AM2398" s="71">
        <f>PlayerList[[#This Row],[Code]]*1</f>
        <v>17072</v>
      </c>
      <c r="AN2398" s="71" t="str">
        <f>VLOOKUP(PlayerList[[#This Row],[NZCF ID]],$AP$2:$AQ$3850,2,FALSE)</f>
        <v>M</v>
      </c>
      <c r="AP2398" s="71">
        <v>18454</v>
      </c>
      <c r="AQ2398" s="71" t="s">
        <v>29</v>
      </c>
    </row>
    <row r="2399" spans="13:43" x14ac:dyDescent="0.3">
      <c r="M2399" s="75">
        <v>18252</v>
      </c>
      <c r="N2399" s="72" t="s">
        <v>2840</v>
      </c>
      <c r="O2399" s="72" t="s">
        <v>2843</v>
      </c>
      <c r="P2399" s="73" t="s">
        <v>33</v>
      </c>
      <c r="Q2399" s="74">
        <v>2009</v>
      </c>
      <c r="R2399" s="73" t="s">
        <v>135</v>
      </c>
      <c r="S2399" s="72"/>
      <c r="T2399" s="77">
        <v>711</v>
      </c>
      <c r="U2399" s="76" t="s">
        <v>50</v>
      </c>
      <c r="V2399" s="77" t="s">
        <v>36</v>
      </c>
      <c r="W2399" s="77" t="s">
        <v>36</v>
      </c>
      <c r="X2399" s="77">
        <v>5</v>
      </c>
      <c r="Y2399" s="78" t="s">
        <v>219</v>
      </c>
      <c r="Z2399" s="72"/>
      <c r="AA2399" s="77">
        <v>1173</v>
      </c>
      <c r="AB2399" s="76" t="s">
        <v>50</v>
      </c>
      <c r="AC2399" s="77" t="s">
        <v>36</v>
      </c>
      <c r="AD2399" s="77" t="s">
        <v>36</v>
      </c>
      <c r="AE2399" s="77">
        <v>6</v>
      </c>
      <c r="AF2399" s="78" t="s">
        <v>281</v>
      </c>
      <c r="AG2399" s="72"/>
      <c r="AH2399" s="77">
        <v>4317769</v>
      </c>
      <c r="AI2399" s="76" t="s">
        <v>52</v>
      </c>
      <c r="AJ2399" s="76" t="s">
        <v>36</v>
      </c>
      <c r="AK2399" t="str">
        <f>_xlfn.CONCAT(PlayerList[[#This Row],[First Name]]," ",PlayerList[[#This Row],[Surname]])</f>
        <v>Ranya Perera</v>
      </c>
      <c r="AM2399" s="71">
        <f>PlayerList[[#This Row],[Code]]*1</f>
        <v>18252</v>
      </c>
      <c r="AN2399" s="71" t="str">
        <f>VLOOKUP(PlayerList[[#This Row],[NZCF ID]],$AP$2:$AQ$3850,2,FALSE)</f>
        <v>M</v>
      </c>
      <c r="AP2399" s="71">
        <v>17072</v>
      </c>
      <c r="AQ2399" s="71" t="s">
        <v>29</v>
      </c>
    </row>
    <row r="2400" spans="13:43" x14ac:dyDescent="0.3">
      <c r="M2400" s="75">
        <v>19435</v>
      </c>
      <c r="N2400" s="72" t="s">
        <v>2844</v>
      </c>
      <c r="O2400" s="72" t="s">
        <v>2845</v>
      </c>
      <c r="P2400" s="73" t="s">
        <v>33</v>
      </c>
      <c r="Q2400" s="74">
        <v>2013</v>
      </c>
      <c r="R2400" s="73" t="s">
        <v>135</v>
      </c>
      <c r="S2400" s="72"/>
      <c r="T2400" s="77" t="s">
        <v>34</v>
      </c>
      <c r="U2400" s="76" t="s">
        <v>35</v>
      </c>
      <c r="V2400" s="77" t="s">
        <v>36</v>
      </c>
      <c r="W2400" s="77" t="s">
        <v>36</v>
      </c>
      <c r="X2400" s="77" t="s">
        <v>37</v>
      </c>
      <c r="Y2400" s="78" t="s">
        <v>38</v>
      </c>
      <c r="Z2400" s="72"/>
      <c r="AA2400" s="77">
        <v>430</v>
      </c>
      <c r="AB2400" s="76" t="s">
        <v>50</v>
      </c>
      <c r="AC2400" s="77" t="s">
        <v>36</v>
      </c>
      <c r="AD2400" s="77" t="s">
        <v>36</v>
      </c>
      <c r="AE2400" s="77">
        <v>6</v>
      </c>
      <c r="AF2400" s="78" t="s">
        <v>96</v>
      </c>
      <c r="AG2400" s="72"/>
      <c r="AH2400" s="77" t="s">
        <v>69</v>
      </c>
      <c r="AI2400" s="76" t="s">
        <v>52</v>
      </c>
      <c r="AJ2400" s="76" t="s">
        <v>36</v>
      </c>
      <c r="AK2400" t="str">
        <f>_xlfn.CONCAT(PlayerList[[#This Row],[First Name]]," ",PlayerList[[#This Row],[Surname]])</f>
        <v>Tamarere Peri</v>
      </c>
      <c r="AM2400" s="71">
        <f>PlayerList[[#This Row],[Code]]*1</f>
        <v>19435</v>
      </c>
      <c r="AN2400" s="71" t="str">
        <f>VLOOKUP(PlayerList[[#This Row],[NZCF ID]],$AP$2:$AQ$3850,2,FALSE)</f>
        <v>M</v>
      </c>
      <c r="AP2400" s="71">
        <v>18252</v>
      </c>
      <c r="AQ2400" s="71" t="s">
        <v>29</v>
      </c>
    </row>
    <row r="2401" spans="13:43" x14ac:dyDescent="0.3">
      <c r="M2401" s="75">
        <v>17335</v>
      </c>
      <c r="N2401" s="72" t="s">
        <v>2846</v>
      </c>
      <c r="O2401" s="72" t="s">
        <v>2847</v>
      </c>
      <c r="P2401" s="73" t="s">
        <v>83</v>
      </c>
      <c r="Q2401" s="74">
        <v>1991</v>
      </c>
      <c r="R2401" s="73" t="s">
        <v>35</v>
      </c>
      <c r="S2401" s="72"/>
      <c r="T2401" s="77">
        <v>1758</v>
      </c>
      <c r="U2401" s="76" t="s">
        <v>35</v>
      </c>
      <c r="V2401" s="77" t="s">
        <v>36</v>
      </c>
      <c r="W2401" s="77" t="s">
        <v>36</v>
      </c>
      <c r="X2401" s="77">
        <v>92</v>
      </c>
      <c r="Y2401" s="78" t="s">
        <v>154</v>
      </c>
      <c r="Z2401" s="72"/>
      <c r="AA2401" s="77">
        <v>1793</v>
      </c>
      <c r="AB2401" s="76" t="s">
        <v>35</v>
      </c>
      <c r="AC2401" s="77" t="s">
        <v>36</v>
      </c>
      <c r="AD2401" s="77" t="s">
        <v>36</v>
      </c>
      <c r="AE2401" s="77">
        <v>90</v>
      </c>
      <c r="AF2401" s="78" t="s">
        <v>154</v>
      </c>
      <c r="AG2401" s="72"/>
      <c r="AH2401" s="77">
        <v>451380</v>
      </c>
      <c r="AI2401" s="76" t="s">
        <v>1059</v>
      </c>
      <c r="AJ2401" s="76" t="s">
        <v>36</v>
      </c>
      <c r="AK2401" t="str">
        <f>_xlfn.CONCAT(PlayerList[[#This Row],[First Name]]," ",PlayerList[[#This Row],[Surname]])</f>
        <v>Brent Perrin</v>
      </c>
      <c r="AM2401" s="71">
        <f>PlayerList[[#This Row],[Code]]*1</f>
        <v>17335</v>
      </c>
      <c r="AN2401" s="71" t="str">
        <f>VLOOKUP(PlayerList[[#This Row],[NZCF ID]],$AP$2:$AQ$3850,2,FALSE)</f>
        <v>M</v>
      </c>
      <c r="AP2401" s="71">
        <v>19435</v>
      </c>
      <c r="AQ2401" s="71" t="s">
        <v>29</v>
      </c>
    </row>
    <row r="2402" spans="13:43" x14ac:dyDescent="0.3">
      <c r="M2402" s="75">
        <v>22929</v>
      </c>
      <c r="N2402" s="72" t="s">
        <v>2848</v>
      </c>
      <c r="O2402" s="72" t="s">
        <v>2204</v>
      </c>
      <c r="P2402" s="73" t="s">
        <v>33</v>
      </c>
      <c r="Q2402" s="74">
        <v>2016</v>
      </c>
      <c r="R2402" s="73" t="s">
        <v>135</v>
      </c>
      <c r="S2402" s="72"/>
      <c r="T2402" s="77" t="s">
        <v>34</v>
      </c>
      <c r="U2402" s="76" t="s">
        <v>35</v>
      </c>
      <c r="V2402" s="77" t="s">
        <v>36</v>
      </c>
      <c r="W2402" s="77" t="s">
        <v>36</v>
      </c>
      <c r="X2402" s="77" t="s">
        <v>37</v>
      </c>
      <c r="Y2402" s="78" t="s">
        <v>38</v>
      </c>
      <c r="Z2402" s="72"/>
      <c r="AA2402" s="77">
        <v>482</v>
      </c>
      <c r="AB2402" s="76" t="s">
        <v>50</v>
      </c>
      <c r="AC2402" s="77">
        <v>1</v>
      </c>
      <c r="AD2402" s="77">
        <v>6</v>
      </c>
      <c r="AE2402" s="77">
        <v>6</v>
      </c>
      <c r="AF2402" s="78" t="s">
        <v>4167</v>
      </c>
      <c r="AG2402" s="72"/>
      <c r="AH2402" s="77">
        <v>4333438</v>
      </c>
      <c r="AI2402" s="76" t="s">
        <v>52</v>
      </c>
      <c r="AJ2402" s="76" t="s">
        <v>36</v>
      </c>
      <c r="AK2402" t="str">
        <f>_xlfn.CONCAT(PlayerList[[#This Row],[First Name]]," ",PlayerList[[#This Row],[Surname]])</f>
        <v>Raymond Peters</v>
      </c>
      <c r="AM2402" s="71">
        <f>PlayerList[[#This Row],[Code]]*1</f>
        <v>22929</v>
      </c>
      <c r="AN2402" s="71" t="str">
        <f>VLOOKUP(PlayerList[[#This Row],[NZCF ID]],$AP$2:$AQ$3850,2,FALSE)</f>
        <v>M</v>
      </c>
      <c r="AP2402" s="71">
        <v>17335</v>
      </c>
      <c r="AQ2402" s="71" t="s">
        <v>29</v>
      </c>
    </row>
    <row r="2403" spans="13:43" x14ac:dyDescent="0.3">
      <c r="M2403" s="75">
        <v>17805</v>
      </c>
      <c r="N2403" s="72" t="s">
        <v>2849</v>
      </c>
      <c r="O2403" s="72" t="s">
        <v>2850</v>
      </c>
      <c r="P2403" s="73" t="s">
        <v>167</v>
      </c>
      <c r="Q2403" s="74">
        <v>2013</v>
      </c>
      <c r="R2403" s="73" t="s">
        <v>135</v>
      </c>
      <c r="S2403" s="72"/>
      <c r="T2403" s="77">
        <v>874</v>
      </c>
      <c r="U2403" s="76" t="s">
        <v>35</v>
      </c>
      <c r="V2403" s="77" t="s">
        <v>36</v>
      </c>
      <c r="W2403" s="77" t="s">
        <v>36</v>
      </c>
      <c r="X2403" s="77">
        <v>21</v>
      </c>
      <c r="Y2403" s="78" t="s">
        <v>96</v>
      </c>
      <c r="Z2403" s="72"/>
      <c r="AA2403" s="77">
        <v>892</v>
      </c>
      <c r="AB2403" s="76" t="s">
        <v>35</v>
      </c>
      <c r="AC2403" s="77" t="s">
        <v>36</v>
      </c>
      <c r="AD2403" s="77" t="s">
        <v>36</v>
      </c>
      <c r="AE2403" s="77">
        <v>85</v>
      </c>
      <c r="AF2403" s="78" t="s">
        <v>150</v>
      </c>
      <c r="AG2403" s="72"/>
      <c r="AH2403" s="77">
        <v>4319311</v>
      </c>
      <c r="AI2403" s="76" t="s">
        <v>52</v>
      </c>
      <c r="AJ2403" s="76" t="s">
        <v>36</v>
      </c>
      <c r="AK2403" t="str">
        <f>_xlfn.CONCAT(PlayerList[[#This Row],[First Name]]," ",PlayerList[[#This Row],[Surname]])</f>
        <v>Oscar M Petersen</v>
      </c>
      <c r="AM2403" s="71">
        <f>PlayerList[[#This Row],[Code]]*1</f>
        <v>17805</v>
      </c>
      <c r="AN2403" s="71" t="str">
        <f>VLOOKUP(PlayerList[[#This Row],[NZCF ID]],$AP$2:$AQ$3850,2,FALSE)</f>
        <v>M</v>
      </c>
      <c r="AP2403" s="71">
        <v>22929</v>
      </c>
      <c r="AQ2403" s="71" t="s">
        <v>29</v>
      </c>
    </row>
    <row r="2404" spans="13:43" x14ac:dyDescent="0.3">
      <c r="M2404" s="75">
        <v>13207</v>
      </c>
      <c r="N2404" s="72" t="s">
        <v>2851</v>
      </c>
      <c r="O2404" s="72" t="s">
        <v>2852</v>
      </c>
      <c r="P2404" s="73" t="s">
        <v>167</v>
      </c>
      <c r="Q2404" s="74">
        <v>1991</v>
      </c>
      <c r="R2404" s="73" t="s">
        <v>35</v>
      </c>
      <c r="S2404" s="72"/>
      <c r="T2404" s="77">
        <v>1900</v>
      </c>
      <c r="U2404" s="76" t="s">
        <v>35</v>
      </c>
      <c r="V2404" s="77" t="s">
        <v>36</v>
      </c>
      <c r="W2404" s="77" t="s">
        <v>36</v>
      </c>
      <c r="X2404" s="77">
        <v>95</v>
      </c>
      <c r="Y2404" s="78" t="s">
        <v>2853</v>
      </c>
      <c r="Z2404" s="72"/>
      <c r="AA2404" s="77">
        <v>1936</v>
      </c>
      <c r="AB2404" s="76" t="s">
        <v>35</v>
      </c>
      <c r="AC2404" s="77" t="s">
        <v>36</v>
      </c>
      <c r="AD2404" s="77" t="s">
        <v>36</v>
      </c>
      <c r="AE2404" s="77">
        <v>122</v>
      </c>
      <c r="AF2404" s="78" t="s">
        <v>39</v>
      </c>
      <c r="AG2404" s="72"/>
      <c r="AH2404" s="77">
        <v>4302206</v>
      </c>
      <c r="AI2404" s="76" t="s">
        <v>52</v>
      </c>
      <c r="AJ2404" s="76" t="s">
        <v>36</v>
      </c>
      <c r="AK2404" t="str">
        <f>_xlfn.CONCAT(PlayerList[[#This Row],[First Name]]," ",PlayerList[[#This Row],[Surname]])</f>
        <v>Filip Petreski</v>
      </c>
      <c r="AM2404" s="71">
        <f>PlayerList[[#This Row],[Code]]*1</f>
        <v>13207</v>
      </c>
      <c r="AN2404" s="71" t="str">
        <f>VLOOKUP(PlayerList[[#This Row],[NZCF ID]],$AP$2:$AQ$3850,2,FALSE)</f>
        <v>M</v>
      </c>
      <c r="AP2404" s="71">
        <v>17805</v>
      </c>
      <c r="AQ2404" s="71" t="s">
        <v>29</v>
      </c>
    </row>
    <row r="2405" spans="13:43" x14ac:dyDescent="0.3">
      <c r="M2405" s="75">
        <v>19436</v>
      </c>
      <c r="N2405" s="72" t="s">
        <v>2854</v>
      </c>
      <c r="O2405" s="72" t="s">
        <v>517</v>
      </c>
      <c r="P2405" s="73" t="s">
        <v>127</v>
      </c>
      <c r="Q2405" s="74">
        <v>2013</v>
      </c>
      <c r="R2405" s="73" t="s">
        <v>135</v>
      </c>
      <c r="S2405" s="72"/>
      <c r="T2405" s="77" t="s">
        <v>34</v>
      </c>
      <c r="U2405" s="76" t="s">
        <v>35</v>
      </c>
      <c r="V2405" s="77" t="s">
        <v>36</v>
      </c>
      <c r="W2405" s="77" t="s">
        <v>36</v>
      </c>
      <c r="X2405" s="77" t="s">
        <v>37</v>
      </c>
      <c r="Y2405" s="78" t="s">
        <v>38</v>
      </c>
      <c r="Z2405" s="72"/>
      <c r="AA2405" s="77">
        <v>791</v>
      </c>
      <c r="AB2405" s="76" t="s">
        <v>35</v>
      </c>
      <c r="AC2405" s="77" t="s">
        <v>36</v>
      </c>
      <c r="AD2405" s="77" t="s">
        <v>36</v>
      </c>
      <c r="AE2405" s="77">
        <v>26</v>
      </c>
      <c r="AF2405" s="78" t="s">
        <v>84</v>
      </c>
      <c r="AG2405" s="72"/>
      <c r="AH2405" s="77">
        <v>4324684</v>
      </c>
      <c r="AI2405" s="76" t="s">
        <v>52</v>
      </c>
      <c r="AJ2405" s="76" t="s">
        <v>36</v>
      </c>
      <c r="AK2405" t="str">
        <f>_xlfn.CONCAT(PlayerList[[#This Row],[First Name]]," ",PlayerList[[#This Row],[Surname]])</f>
        <v>Luca Petterson</v>
      </c>
      <c r="AM2405" s="71">
        <f>PlayerList[[#This Row],[Code]]*1</f>
        <v>19436</v>
      </c>
      <c r="AN2405" s="71" t="str">
        <f>VLOOKUP(PlayerList[[#This Row],[NZCF ID]],$AP$2:$AQ$3850,2,FALSE)</f>
        <v>M</v>
      </c>
      <c r="AP2405" s="71">
        <v>13207</v>
      </c>
      <c r="AQ2405" s="71" t="s">
        <v>29</v>
      </c>
    </row>
    <row r="2406" spans="13:43" x14ac:dyDescent="0.3">
      <c r="M2406" s="75">
        <v>17826</v>
      </c>
      <c r="N2406" s="72" t="s">
        <v>2855</v>
      </c>
      <c r="O2406" s="72" t="s">
        <v>2856</v>
      </c>
      <c r="P2406" s="73" t="s">
        <v>33</v>
      </c>
      <c r="Q2406" s="74">
        <v>2010</v>
      </c>
      <c r="R2406" s="73" t="s">
        <v>135</v>
      </c>
      <c r="S2406" s="72"/>
      <c r="T2406" s="77" t="s">
        <v>34</v>
      </c>
      <c r="U2406" s="76" t="s">
        <v>35</v>
      </c>
      <c r="V2406" s="77" t="s">
        <v>36</v>
      </c>
      <c r="W2406" s="77" t="s">
        <v>36</v>
      </c>
      <c r="X2406" s="77" t="s">
        <v>37</v>
      </c>
      <c r="Y2406" s="78" t="s">
        <v>38</v>
      </c>
      <c r="Z2406" s="72"/>
      <c r="AA2406" s="77">
        <v>534</v>
      </c>
      <c r="AB2406" s="76" t="s">
        <v>50</v>
      </c>
      <c r="AC2406" s="77" t="s">
        <v>36</v>
      </c>
      <c r="AD2406" s="77" t="s">
        <v>36</v>
      </c>
      <c r="AE2406" s="77">
        <v>6</v>
      </c>
      <c r="AF2406" s="78" t="s">
        <v>105</v>
      </c>
      <c r="AG2406" s="72"/>
      <c r="AH2406" s="77">
        <v>4318781</v>
      </c>
      <c r="AI2406" s="76" t="s">
        <v>52</v>
      </c>
      <c r="AJ2406" s="76" t="s">
        <v>36</v>
      </c>
      <c r="AK2406" t="str">
        <f>_xlfn.CONCAT(PlayerList[[#This Row],[First Name]]," ",PlayerList[[#This Row],[Surname]])</f>
        <v>Ernesto Pfeiffer</v>
      </c>
      <c r="AM2406" s="71">
        <f>PlayerList[[#This Row],[Code]]*1</f>
        <v>17826</v>
      </c>
      <c r="AN2406" s="71" t="str">
        <f>VLOOKUP(PlayerList[[#This Row],[NZCF ID]],$AP$2:$AQ$3850,2,FALSE)</f>
        <v>M</v>
      </c>
      <c r="AP2406" s="71">
        <v>19436</v>
      </c>
      <c r="AQ2406" s="71" t="s">
        <v>29</v>
      </c>
    </row>
    <row r="2407" spans="13:43" x14ac:dyDescent="0.3">
      <c r="M2407" s="75">
        <v>16750</v>
      </c>
      <c r="N2407" s="72" t="s">
        <v>2857</v>
      </c>
      <c r="O2407" s="72" t="s">
        <v>2858</v>
      </c>
      <c r="P2407" s="73" t="s">
        <v>127</v>
      </c>
      <c r="Q2407" s="74">
        <v>1951</v>
      </c>
      <c r="R2407" s="73" t="s">
        <v>119</v>
      </c>
      <c r="S2407" s="72"/>
      <c r="T2407" s="77" t="s">
        <v>34</v>
      </c>
      <c r="U2407" s="76" t="s">
        <v>35</v>
      </c>
      <c r="V2407" s="77" t="s">
        <v>36</v>
      </c>
      <c r="W2407" s="77" t="s">
        <v>36</v>
      </c>
      <c r="X2407" s="77" t="s">
        <v>37</v>
      </c>
      <c r="Y2407" s="78" t="s">
        <v>38</v>
      </c>
      <c r="Z2407" s="72"/>
      <c r="AA2407" s="77">
        <v>1348</v>
      </c>
      <c r="AB2407" s="76" t="s">
        <v>35</v>
      </c>
      <c r="AC2407" s="77" t="s">
        <v>36</v>
      </c>
      <c r="AD2407" s="77" t="s">
        <v>36</v>
      </c>
      <c r="AE2407" s="77">
        <v>24</v>
      </c>
      <c r="AF2407" s="78" t="s">
        <v>281</v>
      </c>
      <c r="AG2407" s="72"/>
      <c r="AH2407" s="77">
        <v>4310470</v>
      </c>
      <c r="AI2407" s="76" t="s">
        <v>52</v>
      </c>
      <c r="AJ2407" s="76" t="s">
        <v>36</v>
      </c>
      <c r="AK2407" t="str">
        <f>_xlfn.CONCAT(PlayerList[[#This Row],[First Name]]," ",PlayerList[[#This Row],[Surname]])</f>
        <v>Bernard Pfister</v>
      </c>
      <c r="AM2407" s="71">
        <f>PlayerList[[#This Row],[Code]]*1</f>
        <v>16750</v>
      </c>
      <c r="AN2407" s="71" t="str">
        <f>VLOOKUP(PlayerList[[#This Row],[NZCF ID]],$AP$2:$AQ$3850,2,FALSE)</f>
        <v>M</v>
      </c>
      <c r="AP2407" s="71">
        <v>17826</v>
      </c>
      <c r="AQ2407" s="71" t="s">
        <v>29</v>
      </c>
    </row>
    <row r="2408" spans="13:43" x14ac:dyDescent="0.3">
      <c r="M2408" s="75">
        <v>19513</v>
      </c>
      <c r="N2408" s="72" t="s">
        <v>2859</v>
      </c>
      <c r="O2408" s="72" t="s">
        <v>277</v>
      </c>
      <c r="P2408" s="73" t="s">
        <v>83</v>
      </c>
      <c r="Q2408" s="74">
        <v>2011</v>
      </c>
      <c r="R2408" s="73" t="s">
        <v>135</v>
      </c>
      <c r="S2408" s="72"/>
      <c r="T2408" s="77">
        <v>988</v>
      </c>
      <c r="U2408" s="76" t="s">
        <v>35</v>
      </c>
      <c r="V2408" s="77" t="s">
        <v>36</v>
      </c>
      <c r="W2408" s="77" t="s">
        <v>36</v>
      </c>
      <c r="X2408" s="77">
        <v>55</v>
      </c>
      <c r="Y2408" s="78" t="s">
        <v>84</v>
      </c>
      <c r="Z2408" s="72"/>
      <c r="AA2408" s="77">
        <v>1004</v>
      </c>
      <c r="AB2408" s="76" t="s">
        <v>35</v>
      </c>
      <c r="AC2408" s="77" t="s">
        <v>36</v>
      </c>
      <c r="AD2408" s="77" t="s">
        <v>36</v>
      </c>
      <c r="AE2408" s="77">
        <v>12</v>
      </c>
      <c r="AF2408" s="78" t="s">
        <v>60</v>
      </c>
      <c r="AG2408" s="72"/>
      <c r="AH2408" s="77" t="s">
        <v>69</v>
      </c>
      <c r="AI2408" s="76" t="s">
        <v>52</v>
      </c>
      <c r="AJ2408" s="76" t="s">
        <v>36</v>
      </c>
      <c r="AK2408" t="str">
        <f>_xlfn.CONCAT(PlayerList[[#This Row],[First Name]]," ",PlayerList[[#This Row],[Surname]])</f>
        <v>Anthony Pham</v>
      </c>
      <c r="AM2408" s="71">
        <f>PlayerList[[#This Row],[Code]]*1</f>
        <v>19513</v>
      </c>
      <c r="AN2408" s="71" t="str">
        <f>VLOOKUP(PlayerList[[#This Row],[NZCF ID]],$AP$2:$AQ$3850,2,FALSE)</f>
        <v>M</v>
      </c>
      <c r="AP2408" s="71">
        <v>16750</v>
      </c>
      <c r="AQ2408" s="71" t="s">
        <v>29</v>
      </c>
    </row>
    <row r="2409" spans="13:43" x14ac:dyDescent="0.3">
      <c r="M2409" s="75">
        <v>19577</v>
      </c>
      <c r="N2409" s="72" t="s">
        <v>2859</v>
      </c>
      <c r="O2409" s="72" t="s">
        <v>2860</v>
      </c>
      <c r="P2409" s="73" t="s">
        <v>127</v>
      </c>
      <c r="Q2409" s="74">
        <v>2011</v>
      </c>
      <c r="R2409" s="73" t="s">
        <v>135</v>
      </c>
      <c r="S2409" s="72"/>
      <c r="T2409" s="77">
        <v>1460</v>
      </c>
      <c r="U2409" s="76" t="s">
        <v>50</v>
      </c>
      <c r="V2409" s="77" t="s">
        <v>36</v>
      </c>
      <c r="W2409" s="77" t="s">
        <v>36</v>
      </c>
      <c r="X2409" s="77">
        <v>8</v>
      </c>
      <c r="Y2409" s="78" t="s">
        <v>84</v>
      </c>
      <c r="Z2409" s="72"/>
      <c r="AA2409" s="77">
        <v>1021</v>
      </c>
      <c r="AB2409" s="76" t="s">
        <v>50</v>
      </c>
      <c r="AC2409" s="77" t="s">
        <v>36</v>
      </c>
      <c r="AD2409" s="77" t="s">
        <v>36</v>
      </c>
      <c r="AE2409" s="77">
        <v>13</v>
      </c>
      <c r="AF2409" s="78" t="s">
        <v>150</v>
      </c>
      <c r="AG2409" s="72"/>
      <c r="AH2409" s="77">
        <v>4324595</v>
      </c>
      <c r="AI2409" s="76" t="s">
        <v>52</v>
      </c>
      <c r="AJ2409" s="76" t="s">
        <v>36</v>
      </c>
      <c r="AK2409" t="str">
        <f>_xlfn.CONCAT(PlayerList[[#This Row],[First Name]]," ",PlayerList[[#This Row],[Surname]])</f>
        <v>Dang Khoi Pham</v>
      </c>
      <c r="AM2409" s="71">
        <f>PlayerList[[#This Row],[Code]]*1</f>
        <v>19577</v>
      </c>
      <c r="AN2409" s="71" t="str">
        <f>VLOOKUP(PlayerList[[#This Row],[NZCF ID]],$AP$2:$AQ$3850,2,FALSE)</f>
        <v>M</v>
      </c>
      <c r="AP2409" s="71">
        <v>19513</v>
      </c>
      <c r="AQ2409" s="71" t="s">
        <v>29</v>
      </c>
    </row>
    <row r="2410" spans="13:43" x14ac:dyDescent="0.3">
      <c r="M2410" s="75">
        <v>20055</v>
      </c>
      <c r="N2410" s="72" t="s">
        <v>2859</v>
      </c>
      <c r="O2410" s="72" t="s">
        <v>517</v>
      </c>
      <c r="P2410" s="73" t="s">
        <v>83</v>
      </c>
      <c r="Q2410" s="74">
        <v>2016</v>
      </c>
      <c r="R2410" s="73" t="s">
        <v>135</v>
      </c>
      <c r="S2410" s="72"/>
      <c r="T2410" s="77">
        <v>699</v>
      </c>
      <c r="U2410" s="76" t="s">
        <v>35</v>
      </c>
      <c r="V2410" s="77" t="s">
        <v>36</v>
      </c>
      <c r="W2410" s="77" t="s">
        <v>36</v>
      </c>
      <c r="X2410" s="77">
        <v>39</v>
      </c>
      <c r="Y2410" s="78" t="s">
        <v>84</v>
      </c>
      <c r="Z2410" s="72"/>
      <c r="AA2410" s="77">
        <v>1018</v>
      </c>
      <c r="AB2410" s="76" t="s">
        <v>50</v>
      </c>
      <c r="AC2410" s="77" t="s">
        <v>36</v>
      </c>
      <c r="AD2410" s="77" t="s">
        <v>36</v>
      </c>
      <c r="AE2410" s="77">
        <v>12</v>
      </c>
      <c r="AF2410" s="78" t="s">
        <v>60</v>
      </c>
      <c r="AG2410" s="72"/>
      <c r="AH2410" s="77" t="s">
        <v>69</v>
      </c>
      <c r="AI2410" s="76" t="s">
        <v>52</v>
      </c>
      <c r="AJ2410" s="76" t="s">
        <v>36</v>
      </c>
      <c r="AK2410" t="str">
        <f>_xlfn.CONCAT(PlayerList[[#This Row],[First Name]]," ",PlayerList[[#This Row],[Surname]])</f>
        <v>Luca Pham</v>
      </c>
      <c r="AM2410" s="71">
        <f>PlayerList[[#This Row],[Code]]*1</f>
        <v>20055</v>
      </c>
      <c r="AN2410" s="71" t="str">
        <f>VLOOKUP(PlayerList[[#This Row],[NZCF ID]],$AP$2:$AQ$3850,2,FALSE)</f>
        <v>M</v>
      </c>
      <c r="AP2410" s="71">
        <v>19577</v>
      </c>
      <c r="AQ2410" s="71" t="s">
        <v>29</v>
      </c>
    </row>
    <row r="2411" spans="13:43" x14ac:dyDescent="0.3">
      <c r="M2411" s="75">
        <v>18529</v>
      </c>
      <c r="N2411" s="72" t="s">
        <v>2859</v>
      </c>
      <c r="O2411" s="72" t="s">
        <v>2861</v>
      </c>
      <c r="P2411" s="73" t="s">
        <v>33</v>
      </c>
      <c r="Q2411" s="74">
        <v>2010</v>
      </c>
      <c r="R2411" s="73" t="s">
        <v>135</v>
      </c>
      <c r="S2411" s="72"/>
      <c r="T2411" s="77" t="s">
        <v>34</v>
      </c>
      <c r="U2411" s="76" t="s">
        <v>35</v>
      </c>
      <c r="V2411" s="77" t="s">
        <v>36</v>
      </c>
      <c r="W2411" s="77" t="s">
        <v>36</v>
      </c>
      <c r="X2411" s="77" t="s">
        <v>37</v>
      </c>
      <c r="Y2411" s="78" t="s">
        <v>38</v>
      </c>
      <c r="Z2411" s="72"/>
      <c r="AA2411" s="77">
        <v>675</v>
      </c>
      <c r="AB2411" s="76" t="s">
        <v>50</v>
      </c>
      <c r="AC2411" s="77" t="s">
        <v>36</v>
      </c>
      <c r="AD2411" s="77" t="s">
        <v>36</v>
      </c>
      <c r="AE2411" s="77">
        <v>7</v>
      </c>
      <c r="AF2411" s="78" t="s">
        <v>51</v>
      </c>
      <c r="AG2411" s="72"/>
      <c r="AH2411" s="77" t="s">
        <v>69</v>
      </c>
      <c r="AI2411" s="76" t="s">
        <v>52</v>
      </c>
      <c r="AJ2411" s="76" t="s">
        <v>36</v>
      </c>
      <c r="AK2411" t="str">
        <f>_xlfn.CONCAT(PlayerList[[#This Row],[First Name]]," ",PlayerList[[#This Row],[Surname]])</f>
        <v>Tuan Pham</v>
      </c>
      <c r="AM2411" s="71">
        <f>PlayerList[[#This Row],[Code]]*1</f>
        <v>18529</v>
      </c>
      <c r="AN2411" s="71" t="str">
        <f>VLOOKUP(PlayerList[[#This Row],[NZCF ID]],$AP$2:$AQ$3850,2,FALSE)</f>
        <v>M</v>
      </c>
      <c r="AP2411" s="71">
        <v>20055</v>
      </c>
      <c r="AQ2411" s="71" t="s">
        <v>29</v>
      </c>
    </row>
    <row r="2412" spans="13:43" x14ac:dyDescent="0.3">
      <c r="M2412" s="75">
        <v>19957</v>
      </c>
      <c r="N2412" s="72" t="s">
        <v>2859</v>
      </c>
      <c r="O2412" s="72" t="s">
        <v>2862</v>
      </c>
      <c r="P2412" s="73" t="s">
        <v>33</v>
      </c>
      <c r="Q2412" s="74">
        <v>2011</v>
      </c>
      <c r="R2412" s="73" t="s">
        <v>135</v>
      </c>
      <c r="S2412" s="72"/>
      <c r="T2412" s="77" t="s">
        <v>34</v>
      </c>
      <c r="U2412" s="76" t="s">
        <v>35</v>
      </c>
      <c r="V2412" s="77" t="s">
        <v>36</v>
      </c>
      <c r="W2412" s="77" t="s">
        <v>36</v>
      </c>
      <c r="X2412" s="77" t="s">
        <v>37</v>
      </c>
      <c r="Y2412" s="78" t="s">
        <v>38</v>
      </c>
      <c r="Z2412" s="72"/>
      <c r="AA2412" s="77">
        <v>637</v>
      </c>
      <c r="AB2412" s="76" t="s">
        <v>50</v>
      </c>
      <c r="AC2412" s="77" t="s">
        <v>36</v>
      </c>
      <c r="AD2412" s="77" t="s">
        <v>36</v>
      </c>
      <c r="AE2412" s="77">
        <v>11</v>
      </c>
      <c r="AF2412" s="78" t="s">
        <v>39</v>
      </c>
      <c r="AG2412" s="72"/>
      <c r="AH2412" s="77">
        <v>4330552</v>
      </c>
      <c r="AI2412" s="76" t="s">
        <v>52</v>
      </c>
      <c r="AJ2412" s="76" t="s">
        <v>36</v>
      </c>
      <c r="AK2412" t="str">
        <f>_xlfn.CONCAT(PlayerList[[#This Row],[First Name]]," ",PlayerList[[#This Row],[Surname]])</f>
        <v>Vu Pham</v>
      </c>
      <c r="AM2412" s="71">
        <f>PlayerList[[#This Row],[Code]]*1</f>
        <v>19957</v>
      </c>
      <c r="AN2412" s="71" t="str">
        <f>VLOOKUP(PlayerList[[#This Row],[NZCF ID]],$AP$2:$AQ$3850,2,FALSE)</f>
        <v>M</v>
      </c>
      <c r="AP2412" s="71">
        <v>18529</v>
      </c>
      <c r="AQ2412" s="71" t="s">
        <v>29</v>
      </c>
    </row>
    <row r="2413" spans="13:43" x14ac:dyDescent="0.3">
      <c r="M2413" s="75">
        <v>19447</v>
      </c>
      <c r="N2413" s="72" t="s">
        <v>2863</v>
      </c>
      <c r="O2413" s="72" t="s">
        <v>2864</v>
      </c>
      <c r="P2413" s="73" t="s">
        <v>33</v>
      </c>
      <c r="Q2413" s="74">
        <v>2013</v>
      </c>
      <c r="R2413" s="73" t="s">
        <v>135</v>
      </c>
      <c r="S2413" s="72"/>
      <c r="T2413" s="77" t="s">
        <v>34</v>
      </c>
      <c r="U2413" s="76" t="s">
        <v>35</v>
      </c>
      <c r="V2413" s="77" t="s">
        <v>36</v>
      </c>
      <c r="W2413" s="77" t="s">
        <v>36</v>
      </c>
      <c r="X2413" s="77" t="s">
        <v>37</v>
      </c>
      <c r="Y2413" s="78" t="s">
        <v>38</v>
      </c>
      <c r="Z2413" s="72"/>
      <c r="AA2413" s="77">
        <v>428</v>
      </c>
      <c r="AB2413" s="76" t="s">
        <v>50</v>
      </c>
      <c r="AC2413" s="77" t="s">
        <v>36</v>
      </c>
      <c r="AD2413" s="77" t="s">
        <v>36</v>
      </c>
      <c r="AE2413" s="77">
        <v>10</v>
      </c>
      <c r="AF2413" s="78" t="s">
        <v>39</v>
      </c>
      <c r="AG2413" s="72"/>
      <c r="AH2413" s="77">
        <v>4330544</v>
      </c>
      <c r="AI2413" s="76" t="s">
        <v>52</v>
      </c>
      <c r="AJ2413" s="76" t="s">
        <v>36</v>
      </c>
      <c r="AK2413" t="str">
        <f>_xlfn.CONCAT(PlayerList[[#This Row],[First Name]]," ",PlayerList[[#This Row],[Surname]])</f>
        <v>Lena May Pham Watson</v>
      </c>
      <c r="AM2413" s="71">
        <f>PlayerList[[#This Row],[Code]]*1</f>
        <v>19447</v>
      </c>
      <c r="AN2413" s="71" t="str">
        <f>VLOOKUP(PlayerList[[#This Row],[NZCF ID]],$AP$2:$AQ$3850,2,FALSE)</f>
        <v>F</v>
      </c>
      <c r="AP2413" s="71">
        <v>19957</v>
      </c>
      <c r="AQ2413" s="71" t="s">
        <v>29</v>
      </c>
    </row>
    <row r="2414" spans="13:43" x14ac:dyDescent="0.3">
      <c r="M2414" s="75">
        <v>19892</v>
      </c>
      <c r="N2414" s="72" t="s">
        <v>2863</v>
      </c>
      <c r="O2414" s="72" t="s">
        <v>2865</v>
      </c>
      <c r="P2414" s="73" t="s">
        <v>33</v>
      </c>
      <c r="Q2414" s="74">
        <v>2013</v>
      </c>
      <c r="R2414" s="73" t="s">
        <v>135</v>
      </c>
      <c r="S2414" s="72"/>
      <c r="T2414" s="77" t="s">
        <v>34</v>
      </c>
      <c r="U2414" s="76" t="s">
        <v>35</v>
      </c>
      <c r="V2414" s="77" t="s">
        <v>36</v>
      </c>
      <c r="W2414" s="77" t="s">
        <v>36</v>
      </c>
      <c r="X2414" s="77" t="s">
        <v>37</v>
      </c>
      <c r="Y2414" s="78" t="s">
        <v>38</v>
      </c>
      <c r="Z2414" s="72"/>
      <c r="AA2414" s="77">
        <v>687</v>
      </c>
      <c r="AB2414" s="76" t="s">
        <v>50</v>
      </c>
      <c r="AC2414" s="77" t="s">
        <v>36</v>
      </c>
      <c r="AD2414" s="77" t="s">
        <v>36</v>
      </c>
      <c r="AE2414" s="77">
        <v>10</v>
      </c>
      <c r="AF2414" s="78" t="s">
        <v>39</v>
      </c>
      <c r="AG2414" s="72"/>
      <c r="AH2414" s="77">
        <v>4330536</v>
      </c>
      <c r="AI2414" s="76" t="s">
        <v>52</v>
      </c>
      <c r="AJ2414" s="76" t="s">
        <v>36</v>
      </c>
      <c r="AK2414" t="str">
        <f>_xlfn.CONCAT(PlayerList[[#This Row],[First Name]]," ",PlayerList[[#This Row],[Surname]])</f>
        <v>Liam Richard Pham Watson</v>
      </c>
      <c r="AM2414" s="71">
        <f>PlayerList[[#This Row],[Code]]*1</f>
        <v>19892</v>
      </c>
      <c r="AN2414" s="71" t="str">
        <f>VLOOKUP(PlayerList[[#This Row],[NZCF ID]],$AP$2:$AQ$3850,2,FALSE)</f>
        <v>M</v>
      </c>
      <c r="AP2414" s="71">
        <v>19447</v>
      </c>
      <c r="AQ2414" s="71" t="s">
        <v>45</v>
      </c>
    </row>
    <row r="2415" spans="13:43" x14ac:dyDescent="0.3">
      <c r="M2415" s="75">
        <v>19956</v>
      </c>
      <c r="N2415" s="72" t="s">
        <v>2863</v>
      </c>
      <c r="O2415" s="72" t="s">
        <v>2866</v>
      </c>
      <c r="P2415" s="73" t="s">
        <v>33</v>
      </c>
      <c r="Q2415" s="74">
        <v>2011</v>
      </c>
      <c r="R2415" s="73" t="s">
        <v>135</v>
      </c>
      <c r="S2415" s="72"/>
      <c r="T2415" s="77" t="s">
        <v>34</v>
      </c>
      <c r="U2415" s="76" t="s">
        <v>35</v>
      </c>
      <c r="V2415" s="77" t="s">
        <v>36</v>
      </c>
      <c r="W2415" s="77" t="s">
        <v>36</v>
      </c>
      <c r="X2415" s="77" t="s">
        <v>37</v>
      </c>
      <c r="Y2415" s="78" t="s">
        <v>38</v>
      </c>
      <c r="Z2415" s="72"/>
      <c r="AA2415" s="77">
        <v>511</v>
      </c>
      <c r="AB2415" s="76" t="s">
        <v>50</v>
      </c>
      <c r="AC2415" s="77" t="s">
        <v>36</v>
      </c>
      <c r="AD2415" s="77" t="s">
        <v>36</v>
      </c>
      <c r="AE2415" s="77">
        <v>5</v>
      </c>
      <c r="AF2415" s="78" t="s">
        <v>169</v>
      </c>
      <c r="AG2415" s="72"/>
      <c r="AH2415" s="77" t="s">
        <v>69</v>
      </c>
      <c r="AI2415" s="76" t="s">
        <v>52</v>
      </c>
      <c r="AJ2415" s="76" t="s">
        <v>36</v>
      </c>
      <c r="AK2415" t="str">
        <f>_xlfn.CONCAT(PlayerList[[#This Row],[First Name]]," ",PlayerList[[#This Row],[Surname]])</f>
        <v>Maya An Pham Watson</v>
      </c>
      <c r="AM2415" s="71">
        <f>PlayerList[[#This Row],[Code]]*1</f>
        <v>19956</v>
      </c>
      <c r="AN2415" s="71" t="str">
        <f>VLOOKUP(PlayerList[[#This Row],[NZCF ID]],$AP$2:$AQ$3850,2,FALSE)</f>
        <v>F</v>
      </c>
      <c r="AP2415" s="71">
        <v>19892</v>
      </c>
      <c r="AQ2415" s="71" t="s">
        <v>29</v>
      </c>
    </row>
    <row r="2416" spans="13:43" x14ac:dyDescent="0.3">
      <c r="M2416" s="75">
        <v>19958</v>
      </c>
      <c r="N2416" s="72" t="s">
        <v>2863</v>
      </c>
      <c r="O2416" s="72" t="s">
        <v>2867</v>
      </c>
      <c r="P2416" s="73" t="s">
        <v>33</v>
      </c>
      <c r="Q2416" s="74">
        <v>2011</v>
      </c>
      <c r="R2416" s="73" t="s">
        <v>135</v>
      </c>
      <c r="S2416" s="72"/>
      <c r="T2416" s="77" t="s">
        <v>34</v>
      </c>
      <c r="U2416" s="76" t="s">
        <v>35</v>
      </c>
      <c r="V2416" s="77" t="s">
        <v>36</v>
      </c>
      <c r="W2416" s="77" t="s">
        <v>36</v>
      </c>
      <c r="X2416" s="77" t="s">
        <v>37</v>
      </c>
      <c r="Y2416" s="78" t="s">
        <v>38</v>
      </c>
      <c r="Z2416" s="72"/>
      <c r="AA2416" s="77">
        <v>506</v>
      </c>
      <c r="AB2416" s="76" t="s">
        <v>50</v>
      </c>
      <c r="AC2416" s="77" t="s">
        <v>36</v>
      </c>
      <c r="AD2416" s="77" t="s">
        <v>36</v>
      </c>
      <c r="AE2416" s="77">
        <v>5</v>
      </c>
      <c r="AF2416" s="78" t="s">
        <v>169</v>
      </c>
      <c r="AG2416" s="72"/>
      <c r="AH2416" s="77" t="s">
        <v>69</v>
      </c>
      <c r="AI2416" s="76" t="s">
        <v>52</v>
      </c>
      <c r="AJ2416" s="76" t="s">
        <v>36</v>
      </c>
      <c r="AK2416" t="str">
        <f>_xlfn.CONCAT(PlayerList[[#This Row],[First Name]]," ",PlayerList[[#This Row],[Surname]])</f>
        <v>Sara An Pham Watson</v>
      </c>
      <c r="AM2416" s="71">
        <f>PlayerList[[#This Row],[Code]]*1</f>
        <v>19958</v>
      </c>
      <c r="AN2416" s="71" t="str">
        <f>VLOOKUP(PlayerList[[#This Row],[NZCF ID]],$AP$2:$AQ$3850,2,FALSE)</f>
        <v>F</v>
      </c>
      <c r="AP2416" s="71">
        <v>19956</v>
      </c>
      <c r="AQ2416" s="71" t="s">
        <v>45</v>
      </c>
    </row>
    <row r="2417" spans="13:43" x14ac:dyDescent="0.3">
      <c r="M2417" s="75">
        <v>17747</v>
      </c>
      <c r="N2417" s="72" t="s">
        <v>2868</v>
      </c>
      <c r="O2417" s="72" t="s">
        <v>2869</v>
      </c>
      <c r="P2417" s="73" t="s">
        <v>252</v>
      </c>
      <c r="Q2417" s="74">
        <v>2012</v>
      </c>
      <c r="R2417" s="73" t="s">
        <v>135</v>
      </c>
      <c r="S2417" s="72"/>
      <c r="T2417" s="77">
        <v>811</v>
      </c>
      <c r="U2417" s="76" t="s">
        <v>50</v>
      </c>
      <c r="V2417" s="77" t="s">
        <v>36</v>
      </c>
      <c r="W2417" s="77" t="s">
        <v>36</v>
      </c>
      <c r="X2417" s="77">
        <v>11</v>
      </c>
      <c r="Y2417" s="78" t="s">
        <v>90</v>
      </c>
      <c r="Z2417" s="72"/>
      <c r="AA2417" s="77">
        <v>400</v>
      </c>
      <c r="AB2417" s="76" t="s">
        <v>50</v>
      </c>
      <c r="AC2417" s="77" t="s">
        <v>36</v>
      </c>
      <c r="AD2417" s="77" t="s">
        <v>36</v>
      </c>
      <c r="AE2417" s="77">
        <v>4</v>
      </c>
      <c r="AF2417" s="78" t="s">
        <v>105</v>
      </c>
      <c r="AG2417" s="72"/>
      <c r="AH2417" s="77" t="s">
        <v>69</v>
      </c>
      <c r="AI2417" s="76" t="s">
        <v>52</v>
      </c>
      <c r="AJ2417" s="76" t="s">
        <v>36</v>
      </c>
      <c r="AK2417" t="str">
        <f>_xlfn.CONCAT(PlayerList[[#This Row],[First Name]]," ",PlayerList[[#This Row],[Surname]])</f>
        <v>Ivanka Phan</v>
      </c>
      <c r="AM2417" s="71">
        <f>PlayerList[[#This Row],[Code]]*1</f>
        <v>17747</v>
      </c>
      <c r="AN2417" s="71" t="str">
        <f>VLOOKUP(PlayerList[[#This Row],[NZCF ID]],$AP$2:$AQ$3850,2,FALSE)</f>
        <v>F</v>
      </c>
      <c r="AP2417" s="71">
        <v>19958</v>
      </c>
      <c r="AQ2417" s="71" t="s">
        <v>45</v>
      </c>
    </row>
    <row r="2418" spans="13:43" x14ac:dyDescent="0.3">
      <c r="M2418" s="75">
        <v>18614</v>
      </c>
      <c r="N2418" s="72" t="s">
        <v>2868</v>
      </c>
      <c r="O2418" s="72" t="s">
        <v>400</v>
      </c>
      <c r="P2418" s="73" t="s">
        <v>33</v>
      </c>
      <c r="Q2418" s="74">
        <v>2012</v>
      </c>
      <c r="R2418" s="73" t="s">
        <v>135</v>
      </c>
      <c r="S2418" s="72"/>
      <c r="T2418" s="77" t="s">
        <v>34</v>
      </c>
      <c r="U2418" s="76" t="s">
        <v>35</v>
      </c>
      <c r="V2418" s="77" t="s">
        <v>36</v>
      </c>
      <c r="W2418" s="77" t="s">
        <v>36</v>
      </c>
      <c r="X2418" s="77" t="s">
        <v>37</v>
      </c>
      <c r="Y2418" s="78" t="s">
        <v>38</v>
      </c>
      <c r="Z2418" s="72"/>
      <c r="AA2418" s="77">
        <v>400</v>
      </c>
      <c r="AB2418" s="76" t="s">
        <v>50</v>
      </c>
      <c r="AC2418" s="77" t="s">
        <v>36</v>
      </c>
      <c r="AD2418" s="77" t="s">
        <v>36</v>
      </c>
      <c r="AE2418" s="77">
        <v>7</v>
      </c>
      <c r="AF2418" s="78" t="s">
        <v>51</v>
      </c>
      <c r="AG2418" s="72"/>
      <c r="AH2418" s="77" t="s">
        <v>69</v>
      </c>
      <c r="AI2418" s="76" t="s">
        <v>52</v>
      </c>
      <c r="AJ2418" s="76" t="s">
        <v>36</v>
      </c>
      <c r="AK2418" t="str">
        <f>_xlfn.CONCAT(PlayerList[[#This Row],[First Name]]," ",PlayerList[[#This Row],[Surname]])</f>
        <v>Lucas Phan</v>
      </c>
      <c r="AM2418" s="71">
        <f>PlayerList[[#This Row],[Code]]*1</f>
        <v>18614</v>
      </c>
      <c r="AN2418" s="71" t="str">
        <f>VLOOKUP(PlayerList[[#This Row],[NZCF ID]],$AP$2:$AQ$3850,2,FALSE)</f>
        <v>M</v>
      </c>
      <c r="AP2418" s="71">
        <v>17747</v>
      </c>
      <c r="AQ2418" s="71" t="s">
        <v>45</v>
      </c>
    </row>
    <row r="2419" spans="13:43" x14ac:dyDescent="0.3">
      <c r="M2419" s="75">
        <v>18577</v>
      </c>
      <c r="N2419" s="72" t="s">
        <v>2870</v>
      </c>
      <c r="O2419" s="72" t="s">
        <v>247</v>
      </c>
      <c r="P2419" s="73" t="s">
        <v>167</v>
      </c>
      <c r="Q2419" s="74">
        <v>1973</v>
      </c>
      <c r="R2419" s="73" t="s">
        <v>124</v>
      </c>
      <c r="S2419" s="72"/>
      <c r="T2419" s="77" t="s">
        <v>34</v>
      </c>
      <c r="U2419" s="76" t="s">
        <v>35</v>
      </c>
      <c r="V2419" s="77" t="s">
        <v>36</v>
      </c>
      <c r="W2419" s="77" t="s">
        <v>36</v>
      </c>
      <c r="X2419" s="77" t="s">
        <v>37</v>
      </c>
      <c r="Y2419" s="78" t="s">
        <v>38</v>
      </c>
      <c r="Z2419" s="72"/>
      <c r="AA2419" s="77">
        <v>1022</v>
      </c>
      <c r="AB2419" s="76" t="s">
        <v>50</v>
      </c>
      <c r="AC2419" s="77" t="s">
        <v>36</v>
      </c>
      <c r="AD2419" s="77" t="s">
        <v>36</v>
      </c>
      <c r="AE2419" s="77">
        <v>18</v>
      </c>
      <c r="AF2419" s="78" t="s">
        <v>61</v>
      </c>
      <c r="AG2419" s="72"/>
      <c r="AH2419" s="77">
        <v>4319699</v>
      </c>
      <c r="AI2419" s="76" t="s">
        <v>52</v>
      </c>
      <c r="AJ2419" s="76" t="s">
        <v>36</v>
      </c>
      <c r="AK2419" t="str">
        <f>_xlfn.CONCAT(PlayerList[[#This Row],[First Name]]," ",PlayerList[[#This Row],[Surname]])</f>
        <v>Andrew Phillips</v>
      </c>
      <c r="AM2419" s="71">
        <f>PlayerList[[#This Row],[Code]]*1</f>
        <v>18577</v>
      </c>
      <c r="AN2419" s="71" t="str">
        <f>VLOOKUP(PlayerList[[#This Row],[NZCF ID]],$AP$2:$AQ$3850,2,FALSE)</f>
        <v>M</v>
      </c>
      <c r="AP2419" s="71">
        <v>18614</v>
      </c>
      <c r="AQ2419" s="71" t="s">
        <v>29</v>
      </c>
    </row>
    <row r="2420" spans="13:43" x14ac:dyDescent="0.3">
      <c r="M2420" s="75">
        <v>18000</v>
      </c>
      <c r="N2420" s="72" t="s">
        <v>2870</v>
      </c>
      <c r="O2420" s="72" t="s">
        <v>2871</v>
      </c>
      <c r="P2420" s="73" t="s">
        <v>252</v>
      </c>
      <c r="Q2420" s="74">
        <v>2011</v>
      </c>
      <c r="R2420" s="73" t="s">
        <v>135</v>
      </c>
      <c r="S2420" s="72"/>
      <c r="T2420" s="77">
        <v>746</v>
      </c>
      <c r="U2420" s="76" t="s">
        <v>50</v>
      </c>
      <c r="V2420" s="77" t="s">
        <v>36</v>
      </c>
      <c r="W2420" s="77" t="s">
        <v>36</v>
      </c>
      <c r="X2420" s="77">
        <v>5</v>
      </c>
      <c r="Y2420" s="78" t="s">
        <v>90</v>
      </c>
      <c r="Z2420" s="72"/>
      <c r="AA2420" s="77">
        <v>450</v>
      </c>
      <c r="AB2420" s="76" t="s">
        <v>50</v>
      </c>
      <c r="AC2420" s="77" t="s">
        <v>36</v>
      </c>
      <c r="AD2420" s="77" t="s">
        <v>36</v>
      </c>
      <c r="AE2420" s="77">
        <v>7</v>
      </c>
      <c r="AF2420" s="78" t="s">
        <v>90</v>
      </c>
      <c r="AG2420" s="72"/>
      <c r="AH2420" s="77" t="s">
        <v>69</v>
      </c>
      <c r="AI2420" s="76" t="s">
        <v>52</v>
      </c>
      <c r="AJ2420" s="76" t="s">
        <v>36</v>
      </c>
      <c r="AK2420" t="str">
        <f>_xlfn.CONCAT(PlayerList[[#This Row],[First Name]]," ",PlayerList[[#This Row],[Surname]])</f>
        <v>Brooke Phillips</v>
      </c>
      <c r="AM2420" s="71">
        <f>PlayerList[[#This Row],[Code]]*1</f>
        <v>18000</v>
      </c>
      <c r="AN2420" s="71" t="str">
        <f>VLOOKUP(PlayerList[[#This Row],[NZCF ID]],$AP$2:$AQ$3850,2,FALSE)</f>
        <v>F</v>
      </c>
      <c r="AP2420" s="71">
        <v>18577</v>
      </c>
      <c r="AQ2420" s="71" t="s">
        <v>29</v>
      </c>
    </row>
    <row r="2421" spans="13:43" x14ac:dyDescent="0.3">
      <c r="M2421" s="75">
        <v>12533</v>
      </c>
      <c r="N2421" s="72" t="s">
        <v>2870</v>
      </c>
      <c r="O2421" s="72" t="s">
        <v>603</v>
      </c>
      <c r="P2421" s="73" t="s">
        <v>442</v>
      </c>
      <c r="Q2421" s="74">
        <v>1988</v>
      </c>
      <c r="R2421" s="73" t="s">
        <v>35</v>
      </c>
      <c r="S2421" s="72"/>
      <c r="T2421" s="77" t="s">
        <v>34</v>
      </c>
      <c r="U2421" s="76" t="s">
        <v>35</v>
      </c>
      <c r="V2421" s="77" t="s">
        <v>36</v>
      </c>
      <c r="W2421" s="77" t="s">
        <v>36</v>
      </c>
      <c r="X2421" s="77" t="s">
        <v>37</v>
      </c>
      <c r="Y2421" s="78" t="s">
        <v>38</v>
      </c>
      <c r="Z2421" s="72"/>
      <c r="AA2421" s="77">
        <v>1282</v>
      </c>
      <c r="AB2421" s="76" t="s">
        <v>35</v>
      </c>
      <c r="AC2421" s="77" t="s">
        <v>36</v>
      </c>
      <c r="AD2421" s="77" t="s">
        <v>36</v>
      </c>
      <c r="AE2421" s="77">
        <v>38</v>
      </c>
      <c r="AF2421" s="78" t="s">
        <v>232</v>
      </c>
      <c r="AG2421" s="72"/>
      <c r="AH2421" s="77">
        <v>4308832</v>
      </c>
      <c r="AI2421" s="76" t="s">
        <v>52</v>
      </c>
      <c r="AJ2421" s="76" t="s">
        <v>36</v>
      </c>
      <c r="AK2421" t="str">
        <f>_xlfn.CONCAT(PlayerList[[#This Row],[First Name]]," ",PlayerList[[#This Row],[Surname]])</f>
        <v>Christopher J Phillips</v>
      </c>
      <c r="AM2421" s="71">
        <f>PlayerList[[#This Row],[Code]]*1</f>
        <v>12533</v>
      </c>
      <c r="AN2421" s="71" t="str">
        <f>VLOOKUP(PlayerList[[#This Row],[NZCF ID]],$AP$2:$AQ$3850,2,FALSE)</f>
        <v>M</v>
      </c>
      <c r="AP2421" s="71">
        <v>18000</v>
      </c>
      <c r="AQ2421" s="71" t="s">
        <v>45</v>
      </c>
    </row>
    <row r="2422" spans="13:43" x14ac:dyDescent="0.3">
      <c r="M2422" s="75">
        <v>17999</v>
      </c>
      <c r="N2422" s="72" t="s">
        <v>2870</v>
      </c>
      <c r="O2422" s="72" t="s">
        <v>986</v>
      </c>
      <c r="P2422" s="73" t="s">
        <v>252</v>
      </c>
      <c r="Q2422" s="74">
        <v>2008</v>
      </c>
      <c r="R2422" s="73" t="s">
        <v>135</v>
      </c>
      <c r="S2422" s="72"/>
      <c r="T2422" s="77">
        <v>997</v>
      </c>
      <c r="U2422" s="76" t="s">
        <v>50</v>
      </c>
      <c r="V2422" s="77" t="s">
        <v>36</v>
      </c>
      <c r="W2422" s="77" t="s">
        <v>36</v>
      </c>
      <c r="X2422" s="77">
        <v>4</v>
      </c>
      <c r="Y2422" s="78" t="s">
        <v>90</v>
      </c>
      <c r="Z2422" s="72"/>
      <c r="AA2422" s="77">
        <v>548</v>
      </c>
      <c r="AB2422" s="76" t="s">
        <v>50</v>
      </c>
      <c r="AC2422" s="77" t="s">
        <v>36</v>
      </c>
      <c r="AD2422" s="77" t="s">
        <v>36</v>
      </c>
      <c r="AE2422" s="77">
        <v>7</v>
      </c>
      <c r="AF2422" s="78" t="s">
        <v>90</v>
      </c>
      <c r="AG2422" s="72"/>
      <c r="AH2422" s="77" t="s">
        <v>69</v>
      </c>
      <c r="AI2422" s="76" t="s">
        <v>52</v>
      </c>
      <c r="AJ2422" s="76" t="s">
        <v>36</v>
      </c>
      <c r="AK2422" t="str">
        <f>_xlfn.CONCAT(PlayerList[[#This Row],[First Name]]," ",PlayerList[[#This Row],[Surname]])</f>
        <v>Claire Phillips</v>
      </c>
      <c r="AM2422" s="71">
        <f>PlayerList[[#This Row],[Code]]*1</f>
        <v>17999</v>
      </c>
      <c r="AN2422" s="71" t="str">
        <f>VLOOKUP(PlayerList[[#This Row],[NZCF ID]],$AP$2:$AQ$3850,2,FALSE)</f>
        <v>F</v>
      </c>
      <c r="AP2422" s="71">
        <v>12533</v>
      </c>
      <c r="AQ2422" s="71" t="s">
        <v>29</v>
      </c>
    </row>
    <row r="2423" spans="13:43" x14ac:dyDescent="0.3">
      <c r="M2423" s="75">
        <v>11371</v>
      </c>
      <c r="N2423" s="72" t="s">
        <v>2870</v>
      </c>
      <c r="O2423" s="72" t="s">
        <v>589</v>
      </c>
      <c r="P2423" s="73" t="s">
        <v>252</v>
      </c>
      <c r="Q2423" s="74">
        <v>1972</v>
      </c>
      <c r="R2423" s="73" t="s">
        <v>124</v>
      </c>
      <c r="S2423" s="72"/>
      <c r="T2423" s="77">
        <v>1672</v>
      </c>
      <c r="U2423" s="76" t="s">
        <v>35</v>
      </c>
      <c r="V2423" s="77" t="s">
        <v>36</v>
      </c>
      <c r="W2423" s="77" t="s">
        <v>36</v>
      </c>
      <c r="X2423" s="77">
        <v>109</v>
      </c>
      <c r="Y2423" s="78" t="s">
        <v>90</v>
      </c>
      <c r="Z2423" s="72"/>
      <c r="AA2423" s="77">
        <v>1763</v>
      </c>
      <c r="AB2423" s="76" t="s">
        <v>35</v>
      </c>
      <c r="AC2423" s="77" t="s">
        <v>36</v>
      </c>
      <c r="AD2423" s="77" t="s">
        <v>36</v>
      </c>
      <c r="AE2423" s="77">
        <v>86</v>
      </c>
      <c r="AF2423" s="78" t="s">
        <v>2872</v>
      </c>
      <c r="AG2423" s="72"/>
      <c r="AH2423" s="77">
        <v>4315359</v>
      </c>
      <c r="AI2423" s="76" t="s">
        <v>52</v>
      </c>
      <c r="AJ2423" s="76" t="s">
        <v>36</v>
      </c>
      <c r="AK2423" t="str">
        <f>_xlfn.CONCAT(PlayerList[[#This Row],[First Name]]," ",PlayerList[[#This Row],[Surname]])</f>
        <v>Robert Phillips</v>
      </c>
      <c r="AM2423" s="71">
        <f>PlayerList[[#This Row],[Code]]*1</f>
        <v>11371</v>
      </c>
      <c r="AN2423" s="71" t="str">
        <f>VLOOKUP(PlayerList[[#This Row],[NZCF ID]],$AP$2:$AQ$3850,2,FALSE)</f>
        <v>M</v>
      </c>
      <c r="AP2423" s="71">
        <v>17999</v>
      </c>
      <c r="AQ2423" s="71" t="s">
        <v>45</v>
      </c>
    </row>
    <row r="2424" spans="13:43" x14ac:dyDescent="0.3">
      <c r="M2424" s="75">
        <v>17839</v>
      </c>
      <c r="N2424" s="72" t="s">
        <v>2870</v>
      </c>
      <c r="O2424" s="72" t="s">
        <v>2399</v>
      </c>
      <c r="P2424" s="73" t="s">
        <v>252</v>
      </c>
      <c r="Q2424" s="74">
        <v>2006</v>
      </c>
      <c r="R2424" s="73" t="s">
        <v>135</v>
      </c>
      <c r="S2424" s="72"/>
      <c r="T2424" s="77">
        <v>1347</v>
      </c>
      <c r="U2424" s="76" t="s">
        <v>50</v>
      </c>
      <c r="V2424" s="77" t="s">
        <v>36</v>
      </c>
      <c r="W2424" s="77" t="s">
        <v>36</v>
      </c>
      <c r="X2424" s="77">
        <v>12</v>
      </c>
      <c r="Y2424" s="78" t="s">
        <v>90</v>
      </c>
      <c r="Z2424" s="72"/>
      <c r="AA2424" s="77">
        <v>984</v>
      </c>
      <c r="AB2424" s="76" t="s">
        <v>50</v>
      </c>
      <c r="AC2424" s="77" t="s">
        <v>36</v>
      </c>
      <c r="AD2424" s="77" t="s">
        <v>36</v>
      </c>
      <c r="AE2424" s="77">
        <v>17</v>
      </c>
      <c r="AF2424" s="78" t="s">
        <v>90</v>
      </c>
      <c r="AG2424" s="72"/>
      <c r="AH2424" s="77">
        <v>4315421</v>
      </c>
      <c r="AI2424" s="76" t="s">
        <v>52</v>
      </c>
      <c r="AJ2424" s="76" t="s">
        <v>36</v>
      </c>
      <c r="AK2424" t="str">
        <f>_xlfn.CONCAT(PlayerList[[#This Row],[First Name]]," ",PlayerList[[#This Row],[Surname]])</f>
        <v>Troy Phillips</v>
      </c>
      <c r="AM2424" s="71">
        <f>PlayerList[[#This Row],[Code]]*1</f>
        <v>17839</v>
      </c>
      <c r="AN2424" s="71" t="str">
        <f>VLOOKUP(PlayerList[[#This Row],[NZCF ID]],$AP$2:$AQ$3850,2,FALSE)</f>
        <v>M</v>
      </c>
      <c r="AP2424" s="71">
        <v>11371</v>
      </c>
      <c r="AQ2424" s="71" t="s">
        <v>29</v>
      </c>
    </row>
    <row r="2425" spans="13:43" x14ac:dyDescent="0.3">
      <c r="M2425" s="75">
        <v>17032</v>
      </c>
      <c r="N2425" s="72" t="s">
        <v>2873</v>
      </c>
      <c r="O2425" s="72" t="s">
        <v>1052</v>
      </c>
      <c r="P2425" s="73" t="s">
        <v>167</v>
      </c>
      <c r="Q2425" s="74">
        <v>2008</v>
      </c>
      <c r="R2425" s="73" t="s">
        <v>135</v>
      </c>
      <c r="S2425" s="72"/>
      <c r="T2425" s="77" t="s">
        <v>34</v>
      </c>
      <c r="U2425" s="76" t="s">
        <v>35</v>
      </c>
      <c r="V2425" s="77" t="s">
        <v>36</v>
      </c>
      <c r="W2425" s="77" t="s">
        <v>36</v>
      </c>
      <c r="X2425" s="77" t="s">
        <v>37</v>
      </c>
      <c r="Y2425" s="78" t="s">
        <v>38</v>
      </c>
      <c r="Z2425" s="72"/>
      <c r="AA2425" s="77">
        <v>693</v>
      </c>
      <c r="AB2425" s="76" t="s">
        <v>35</v>
      </c>
      <c r="AC2425" s="77" t="s">
        <v>36</v>
      </c>
      <c r="AD2425" s="77" t="s">
        <v>36</v>
      </c>
      <c r="AE2425" s="77">
        <v>41</v>
      </c>
      <c r="AF2425" s="78" t="s">
        <v>105</v>
      </c>
      <c r="AG2425" s="72"/>
      <c r="AH2425" s="77">
        <v>4316118</v>
      </c>
      <c r="AI2425" s="76" t="s">
        <v>52</v>
      </c>
      <c r="AJ2425" s="76" t="s">
        <v>36</v>
      </c>
      <c r="AK2425" t="str">
        <f>_xlfn.CONCAT(PlayerList[[#This Row],[First Name]]," ",PlayerList[[#This Row],[Surname]])</f>
        <v>Austin Picard</v>
      </c>
      <c r="AM2425" s="71">
        <f>PlayerList[[#This Row],[Code]]*1</f>
        <v>17032</v>
      </c>
      <c r="AN2425" s="71" t="str">
        <f>VLOOKUP(PlayerList[[#This Row],[NZCF ID]],$AP$2:$AQ$3850,2,FALSE)</f>
        <v>M</v>
      </c>
      <c r="AP2425" s="71">
        <v>17839</v>
      </c>
      <c r="AQ2425" s="71" t="s">
        <v>29</v>
      </c>
    </row>
    <row r="2426" spans="13:43" x14ac:dyDescent="0.3">
      <c r="M2426" s="75">
        <v>15737</v>
      </c>
      <c r="N2426" s="72" t="s">
        <v>2874</v>
      </c>
      <c r="O2426" s="72" t="s">
        <v>826</v>
      </c>
      <c r="P2426" s="73" t="s">
        <v>252</v>
      </c>
      <c r="Q2426" s="74">
        <v>2003</v>
      </c>
      <c r="R2426" s="73" t="s">
        <v>35</v>
      </c>
      <c r="S2426" s="72"/>
      <c r="T2426" s="77">
        <v>1834</v>
      </c>
      <c r="U2426" s="76" t="s">
        <v>35</v>
      </c>
      <c r="V2426" s="77" t="s">
        <v>36</v>
      </c>
      <c r="W2426" s="77" t="s">
        <v>36</v>
      </c>
      <c r="X2426" s="77">
        <v>297</v>
      </c>
      <c r="Y2426" s="78" t="s">
        <v>212</v>
      </c>
      <c r="Z2426" s="72"/>
      <c r="AA2426" s="77">
        <v>1961</v>
      </c>
      <c r="AB2426" s="76" t="s">
        <v>35</v>
      </c>
      <c r="AC2426" s="77" t="s">
        <v>36</v>
      </c>
      <c r="AD2426" s="77" t="s">
        <v>36</v>
      </c>
      <c r="AE2426" s="77">
        <v>385</v>
      </c>
      <c r="AF2426" s="78" t="s">
        <v>39</v>
      </c>
      <c r="AG2426" s="72"/>
      <c r="AH2426" s="77">
        <v>4304764</v>
      </c>
      <c r="AI2426" s="76" t="s">
        <v>52</v>
      </c>
      <c r="AJ2426" s="76" t="s">
        <v>364</v>
      </c>
      <c r="AK2426" t="str">
        <f>_xlfn.CONCAT(PlayerList[[#This Row],[First Name]]," ",PlayerList[[#This Row],[Surname]])</f>
        <v>Oliver Picken</v>
      </c>
      <c r="AM2426" s="71">
        <f>PlayerList[[#This Row],[Code]]*1</f>
        <v>15737</v>
      </c>
      <c r="AN2426" s="71" t="str">
        <f>VLOOKUP(PlayerList[[#This Row],[NZCF ID]],$AP$2:$AQ$3850,2,FALSE)</f>
        <v>M</v>
      </c>
      <c r="AP2426" s="71">
        <v>17032</v>
      </c>
      <c r="AQ2426" s="71" t="s">
        <v>29</v>
      </c>
    </row>
    <row r="2427" spans="13:43" x14ac:dyDescent="0.3">
      <c r="M2427" s="75">
        <v>20047</v>
      </c>
      <c r="N2427" s="72" t="s">
        <v>2875</v>
      </c>
      <c r="O2427" s="72" t="s">
        <v>661</v>
      </c>
      <c r="P2427" s="73" t="s">
        <v>83</v>
      </c>
      <c r="Q2427" s="74">
        <v>1994</v>
      </c>
      <c r="R2427" s="73" t="s">
        <v>35</v>
      </c>
      <c r="S2427" s="72"/>
      <c r="T2427" s="77">
        <v>1414</v>
      </c>
      <c r="U2427" s="76" t="s">
        <v>35</v>
      </c>
      <c r="V2427" s="77" t="s">
        <v>36</v>
      </c>
      <c r="W2427" s="77" t="s">
        <v>36</v>
      </c>
      <c r="X2427" s="77">
        <v>24</v>
      </c>
      <c r="Y2427" s="78" t="s">
        <v>61</v>
      </c>
      <c r="Z2427" s="72"/>
      <c r="AA2427" s="77">
        <v>1429</v>
      </c>
      <c r="AB2427" s="76" t="s">
        <v>50</v>
      </c>
      <c r="AC2427" s="77" t="s">
        <v>36</v>
      </c>
      <c r="AD2427" s="77" t="s">
        <v>36</v>
      </c>
      <c r="AE2427" s="77">
        <v>10</v>
      </c>
      <c r="AF2427" s="78" t="s">
        <v>75</v>
      </c>
      <c r="AG2427" s="72"/>
      <c r="AH2427" s="77" t="s">
        <v>69</v>
      </c>
      <c r="AI2427" s="76" t="s">
        <v>52</v>
      </c>
      <c r="AJ2427" s="76" t="s">
        <v>36</v>
      </c>
      <c r="AK2427" t="str">
        <f>_xlfn.CONCAT(PlayerList[[#This Row],[First Name]]," ",PlayerList[[#This Row],[Surname]])</f>
        <v>Dean Pickering</v>
      </c>
      <c r="AM2427" s="71">
        <f>PlayerList[[#This Row],[Code]]*1</f>
        <v>20047</v>
      </c>
      <c r="AN2427" s="71" t="str">
        <f>VLOOKUP(PlayerList[[#This Row],[NZCF ID]],$AP$2:$AQ$3850,2,FALSE)</f>
        <v>M</v>
      </c>
      <c r="AP2427" s="71">
        <v>15737</v>
      </c>
      <c r="AQ2427" s="71" t="s">
        <v>29</v>
      </c>
    </row>
    <row r="2428" spans="13:43" x14ac:dyDescent="0.3">
      <c r="M2428" s="75">
        <v>19684</v>
      </c>
      <c r="N2428" s="72" t="s">
        <v>2876</v>
      </c>
      <c r="O2428" s="72" t="s">
        <v>2877</v>
      </c>
      <c r="P2428" s="73" t="s">
        <v>252</v>
      </c>
      <c r="Q2428" s="74">
        <v>2008</v>
      </c>
      <c r="R2428" s="73" t="s">
        <v>135</v>
      </c>
      <c r="S2428" s="72"/>
      <c r="T2428" s="77">
        <v>1035</v>
      </c>
      <c r="U2428" s="76" t="s">
        <v>35</v>
      </c>
      <c r="V2428" s="77" t="s">
        <v>36</v>
      </c>
      <c r="W2428" s="77" t="s">
        <v>36</v>
      </c>
      <c r="X2428" s="77">
        <v>28</v>
      </c>
      <c r="Y2428" s="78" t="s">
        <v>61</v>
      </c>
      <c r="Z2428" s="72"/>
      <c r="AA2428" s="77">
        <v>1076</v>
      </c>
      <c r="AB2428" s="76" t="s">
        <v>50</v>
      </c>
      <c r="AC2428" s="77" t="s">
        <v>36</v>
      </c>
      <c r="AD2428" s="77" t="s">
        <v>36</v>
      </c>
      <c r="AE2428" s="77">
        <v>12</v>
      </c>
      <c r="AF2428" s="78" t="s">
        <v>61</v>
      </c>
      <c r="AG2428" s="72"/>
      <c r="AH2428" s="77" t="s">
        <v>69</v>
      </c>
      <c r="AI2428" s="76" t="s">
        <v>52</v>
      </c>
      <c r="AJ2428" s="76" t="s">
        <v>36</v>
      </c>
      <c r="AK2428" t="str">
        <f>_xlfn.CONCAT(PlayerList[[#This Row],[First Name]]," ",PlayerList[[#This Row],[Surname]])</f>
        <v>Austen Piggott</v>
      </c>
      <c r="AM2428" s="71">
        <f>PlayerList[[#This Row],[Code]]*1</f>
        <v>19684</v>
      </c>
      <c r="AN2428" s="71" t="str">
        <f>VLOOKUP(PlayerList[[#This Row],[NZCF ID]],$AP$2:$AQ$3850,2,FALSE)</f>
        <v>M</v>
      </c>
      <c r="AP2428" s="71">
        <v>20047</v>
      </c>
      <c r="AQ2428" s="71" t="s">
        <v>29</v>
      </c>
    </row>
    <row r="2429" spans="13:43" x14ac:dyDescent="0.3">
      <c r="M2429" s="75">
        <v>18682</v>
      </c>
      <c r="N2429" s="72" t="s">
        <v>2878</v>
      </c>
      <c r="O2429" s="72" t="s">
        <v>2879</v>
      </c>
      <c r="P2429" s="73" t="s">
        <v>252</v>
      </c>
      <c r="Q2429" s="74">
        <v>2013</v>
      </c>
      <c r="R2429" s="73" t="s">
        <v>135</v>
      </c>
      <c r="S2429" s="72"/>
      <c r="T2429" s="77" t="s">
        <v>34</v>
      </c>
      <c r="U2429" s="76" t="s">
        <v>35</v>
      </c>
      <c r="V2429" s="77" t="s">
        <v>36</v>
      </c>
      <c r="W2429" s="77" t="s">
        <v>36</v>
      </c>
      <c r="X2429" s="77" t="s">
        <v>37</v>
      </c>
      <c r="Y2429" s="78" t="s">
        <v>38</v>
      </c>
      <c r="Z2429" s="72"/>
      <c r="AA2429" s="77">
        <v>646</v>
      </c>
      <c r="AB2429" s="76" t="s">
        <v>50</v>
      </c>
      <c r="AC2429" s="77" t="s">
        <v>36</v>
      </c>
      <c r="AD2429" s="77" t="s">
        <v>36</v>
      </c>
      <c r="AE2429" s="77">
        <v>6</v>
      </c>
      <c r="AF2429" s="78" t="s">
        <v>51</v>
      </c>
      <c r="AG2429" s="72"/>
      <c r="AH2429" s="77">
        <v>4320751</v>
      </c>
      <c r="AI2429" s="76" t="s">
        <v>52</v>
      </c>
      <c r="AJ2429" s="76" t="s">
        <v>36</v>
      </c>
      <c r="AK2429" t="str">
        <f>_xlfn.CONCAT(PlayerList[[#This Row],[First Name]]," ",PlayerList[[#This Row],[Surname]])</f>
        <v>Mahidhar Pilaka</v>
      </c>
      <c r="AM2429" s="71">
        <f>PlayerList[[#This Row],[Code]]*1</f>
        <v>18682</v>
      </c>
      <c r="AN2429" s="71" t="str">
        <f>VLOOKUP(PlayerList[[#This Row],[NZCF ID]],$AP$2:$AQ$3850,2,FALSE)</f>
        <v>M</v>
      </c>
      <c r="AP2429" s="71">
        <v>19684</v>
      </c>
      <c r="AQ2429" s="71" t="s">
        <v>29</v>
      </c>
    </row>
    <row r="2430" spans="13:43" x14ac:dyDescent="0.3">
      <c r="M2430" s="75">
        <v>20096</v>
      </c>
      <c r="N2430" s="72" t="s">
        <v>2880</v>
      </c>
      <c r="O2430" s="72" t="s">
        <v>247</v>
      </c>
      <c r="P2430" s="73" t="s">
        <v>354</v>
      </c>
      <c r="Q2430" s="74">
        <v>1985</v>
      </c>
      <c r="R2430" s="73" t="s">
        <v>35</v>
      </c>
      <c r="S2430" s="72"/>
      <c r="T2430" s="77">
        <v>1237</v>
      </c>
      <c r="U2430" s="76" t="s">
        <v>35</v>
      </c>
      <c r="V2430" s="77" t="s">
        <v>36</v>
      </c>
      <c r="W2430" s="77" t="s">
        <v>36</v>
      </c>
      <c r="X2430" s="77">
        <v>21</v>
      </c>
      <c r="Y2430" s="78" t="s">
        <v>61</v>
      </c>
      <c r="Z2430" s="72"/>
      <c r="AA2430" s="77" t="s">
        <v>37</v>
      </c>
      <c r="AB2430" s="76" t="s">
        <v>35</v>
      </c>
      <c r="AC2430" s="77" t="s">
        <v>36</v>
      </c>
      <c r="AD2430" s="77" t="s">
        <v>36</v>
      </c>
      <c r="AE2430" s="77" t="s">
        <v>37</v>
      </c>
      <c r="AF2430" s="78" t="s">
        <v>38</v>
      </c>
      <c r="AG2430" s="72"/>
      <c r="AH2430" s="77" t="s">
        <v>69</v>
      </c>
      <c r="AI2430" s="76" t="s">
        <v>52</v>
      </c>
      <c r="AJ2430" s="76" t="s">
        <v>36</v>
      </c>
      <c r="AK2430" t="str">
        <f>_xlfn.CONCAT(PlayerList[[#This Row],[First Name]]," ",PlayerList[[#This Row],[Surname]])</f>
        <v>Andrew Piner</v>
      </c>
      <c r="AM2430" s="71">
        <f>PlayerList[[#This Row],[Code]]*1</f>
        <v>20096</v>
      </c>
      <c r="AN2430" s="71" t="str">
        <f>VLOOKUP(PlayerList[[#This Row],[NZCF ID]],$AP$2:$AQ$3850,2,FALSE)</f>
        <v>M</v>
      </c>
      <c r="AP2430" s="71">
        <v>18682</v>
      </c>
      <c r="AQ2430" s="71" t="s">
        <v>29</v>
      </c>
    </row>
    <row r="2431" spans="13:43" x14ac:dyDescent="0.3">
      <c r="M2431" s="75">
        <v>14311</v>
      </c>
      <c r="N2431" s="72" t="s">
        <v>2881</v>
      </c>
      <c r="O2431" s="72" t="s">
        <v>2882</v>
      </c>
      <c r="P2431" s="73" t="s">
        <v>178</v>
      </c>
      <c r="Q2431" s="74">
        <v>1970</v>
      </c>
      <c r="R2431" s="73" t="s">
        <v>124</v>
      </c>
      <c r="S2431" s="72"/>
      <c r="T2431" s="77">
        <v>2034</v>
      </c>
      <c r="U2431" s="76" t="s">
        <v>35</v>
      </c>
      <c r="V2431" s="77">
        <v>1</v>
      </c>
      <c r="W2431" s="77">
        <v>6</v>
      </c>
      <c r="X2431" s="77">
        <v>293</v>
      </c>
      <c r="Y2431" s="78" t="s">
        <v>4167</v>
      </c>
      <c r="Z2431" s="72"/>
      <c r="AA2431" s="77">
        <v>2062</v>
      </c>
      <c r="AB2431" s="76" t="s">
        <v>35</v>
      </c>
      <c r="AC2431" s="77" t="s">
        <v>36</v>
      </c>
      <c r="AD2431" s="77" t="s">
        <v>36</v>
      </c>
      <c r="AE2431" s="77">
        <v>326</v>
      </c>
      <c r="AF2431" s="78" t="s">
        <v>39</v>
      </c>
      <c r="AG2431" s="72"/>
      <c r="AH2431" s="77">
        <v>15800016</v>
      </c>
      <c r="AI2431" s="76" t="s">
        <v>52</v>
      </c>
      <c r="AJ2431" s="76" t="s">
        <v>36</v>
      </c>
      <c r="AK2431" t="str">
        <f>_xlfn.CONCAT(PlayerList[[#This Row],[First Name]]," ",PlayerList[[#This Row],[Surname]])</f>
        <v>Noel Pinic</v>
      </c>
      <c r="AM2431" s="71">
        <f>PlayerList[[#This Row],[Code]]*1</f>
        <v>14311</v>
      </c>
      <c r="AN2431" s="71" t="str">
        <f>VLOOKUP(PlayerList[[#This Row],[NZCF ID]],$AP$2:$AQ$3850,2,FALSE)</f>
        <v>M</v>
      </c>
      <c r="AP2431" s="71">
        <v>20096</v>
      </c>
      <c r="AQ2431" s="71" t="s">
        <v>29</v>
      </c>
    </row>
    <row r="2432" spans="13:43" x14ac:dyDescent="0.3">
      <c r="M2432" s="75">
        <v>18041</v>
      </c>
      <c r="N2432" s="72" t="s">
        <v>2883</v>
      </c>
      <c r="O2432" s="72" t="s">
        <v>2884</v>
      </c>
      <c r="P2432" s="73" t="s">
        <v>115</v>
      </c>
      <c r="Q2432" s="74">
        <v>2005</v>
      </c>
      <c r="R2432" s="73" t="s">
        <v>135</v>
      </c>
      <c r="S2432" s="72"/>
      <c r="T2432" s="77">
        <v>950</v>
      </c>
      <c r="U2432" s="76" t="s">
        <v>50</v>
      </c>
      <c r="V2432" s="77" t="s">
        <v>36</v>
      </c>
      <c r="W2432" s="77" t="s">
        <v>36</v>
      </c>
      <c r="X2432" s="77">
        <v>4</v>
      </c>
      <c r="Y2432" s="78" t="s">
        <v>90</v>
      </c>
      <c r="Z2432" s="72"/>
      <c r="AA2432" s="77" t="s">
        <v>37</v>
      </c>
      <c r="AB2432" s="76" t="s">
        <v>35</v>
      </c>
      <c r="AC2432" s="77" t="s">
        <v>36</v>
      </c>
      <c r="AD2432" s="77" t="s">
        <v>36</v>
      </c>
      <c r="AE2432" s="77" t="s">
        <v>37</v>
      </c>
      <c r="AF2432" s="78" t="s">
        <v>38</v>
      </c>
      <c r="AG2432" s="72"/>
      <c r="AH2432" s="77" t="s">
        <v>69</v>
      </c>
      <c r="AI2432" s="76" t="s">
        <v>52</v>
      </c>
      <c r="AJ2432" s="76" t="s">
        <v>36</v>
      </c>
      <c r="AK2432" t="str">
        <f>_xlfn.CONCAT(PlayerList[[#This Row],[First Name]]," ",PlayerList[[#This Row],[Surname]])</f>
        <v>Michael D T Pitt</v>
      </c>
      <c r="AM2432" s="71">
        <f>PlayerList[[#This Row],[Code]]*1</f>
        <v>18041</v>
      </c>
      <c r="AN2432" s="71" t="str">
        <f>VLOOKUP(PlayerList[[#This Row],[NZCF ID]],$AP$2:$AQ$3850,2,FALSE)</f>
        <v>M</v>
      </c>
      <c r="AP2432" s="71">
        <v>14311</v>
      </c>
      <c r="AQ2432" s="71" t="s">
        <v>29</v>
      </c>
    </row>
    <row r="2433" spans="13:43" x14ac:dyDescent="0.3">
      <c r="M2433" s="75">
        <v>14600</v>
      </c>
      <c r="N2433" s="72" t="s">
        <v>2885</v>
      </c>
      <c r="O2433" s="72" t="s">
        <v>2886</v>
      </c>
      <c r="P2433" s="73" t="s">
        <v>187</v>
      </c>
      <c r="Q2433" s="74">
        <v>1993</v>
      </c>
      <c r="R2433" s="73" t="s">
        <v>35</v>
      </c>
      <c r="S2433" s="72"/>
      <c r="T2433" s="77">
        <v>1888</v>
      </c>
      <c r="U2433" s="76" t="s">
        <v>35</v>
      </c>
      <c r="V2433" s="77">
        <v>1</v>
      </c>
      <c r="W2433" s="77">
        <v>5</v>
      </c>
      <c r="X2433" s="77">
        <v>44</v>
      </c>
      <c r="Y2433" s="78" t="s">
        <v>4167</v>
      </c>
      <c r="Z2433" s="72"/>
      <c r="AA2433" s="77">
        <v>1913</v>
      </c>
      <c r="AB2433" s="76" t="s">
        <v>35</v>
      </c>
      <c r="AC2433" s="77">
        <v>1</v>
      </c>
      <c r="AD2433" s="77">
        <v>6</v>
      </c>
      <c r="AE2433" s="77">
        <v>27</v>
      </c>
      <c r="AF2433" s="78" t="s">
        <v>4167</v>
      </c>
      <c r="AG2433" s="72"/>
      <c r="AH2433" s="77">
        <v>4312988</v>
      </c>
      <c r="AI2433" s="76" t="s">
        <v>52</v>
      </c>
      <c r="AJ2433" s="76" t="s">
        <v>36</v>
      </c>
      <c r="AK2433" t="str">
        <f>_xlfn.CONCAT(PlayerList[[#This Row],[First Name]]," ",PlayerList[[#This Row],[Surname]])</f>
        <v>Dylan Tama Piwari</v>
      </c>
      <c r="AM2433" s="71">
        <f>PlayerList[[#This Row],[Code]]*1</f>
        <v>14600</v>
      </c>
      <c r="AN2433" s="71" t="str">
        <f>VLOOKUP(PlayerList[[#This Row],[NZCF ID]],$AP$2:$AQ$3850,2,FALSE)</f>
        <v>M</v>
      </c>
      <c r="AP2433" s="71">
        <v>18041</v>
      </c>
      <c r="AQ2433" s="71" t="s">
        <v>29</v>
      </c>
    </row>
    <row r="2434" spans="13:43" x14ac:dyDescent="0.3">
      <c r="M2434" s="75">
        <v>20411</v>
      </c>
      <c r="N2434" s="72" t="s">
        <v>2887</v>
      </c>
      <c r="O2434" s="72" t="s">
        <v>2888</v>
      </c>
      <c r="P2434" s="73" t="s">
        <v>121</v>
      </c>
      <c r="Q2434" s="74">
        <v>1994</v>
      </c>
      <c r="R2434" s="73" t="s">
        <v>35</v>
      </c>
      <c r="S2434" s="72"/>
      <c r="T2434" s="77">
        <v>1358</v>
      </c>
      <c r="U2434" s="76" t="s">
        <v>50</v>
      </c>
      <c r="V2434" s="77" t="s">
        <v>36</v>
      </c>
      <c r="W2434" s="77" t="s">
        <v>36</v>
      </c>
      <c r="X2434" s="77">
        <v>4</v>
      </c>
      <c r="Y2434" s="78" t="s">
        <v>150</v>
      </c>
      <c r="Z2434" s="72"/>
      <c r="AA2434" s="77" t="s">
        <v>37</v>
      </c>
      <c r="AB2434" s="76" t="s">
        <v>35</v>
      </c>
      <c r="AC2434" s="77" t="s">
        <v>36</v>
      </c>
      <c r="AD2434" s="77" t="s">
        <v>36</v>
      </c>
      <c r="AE2434" s="77" t="s">
        <v>37</v>
      </c>
      <c r="AF2434" s="78" t="s">
        <v>38</v>
      </c>
      <c r="AG2434" s="72"/>
      <c r="AH2434" s="77" t="s">
        <v>69</v>
      </c>
      <c r="AI2434" s="76" t="s">
        <v>52</v>
      </c>
      <c r="AJ2434" s="76" t="s">
        <v>36</v>
      </c>
      <c r="AK2434" t="str">
        <f>_xlfn.CONCAT(PlayerList[[#This Row],[First Name]]," ",PlayerList[[#This Row],[Surname]])</f>
        <v>Dario Pizzi</v>
      </c>
      <c r="AM2434" s="71">
        <f>PlayerList[[#This Row],[Code]]*1</f>
        <v>20411</v>
      </c>
      <c r="AN2434" s="71" t="str">
        <f>VLOOKUP(PlayerList[[#This Row],[NZCF ID]],$AP$2:$AQ$3850,2,FALSE)</f>
        <v>M</v>
      </c>
      <c r="AP2434" s="71">
        <v>14600</v>
      </c>
      <c r="AQ2434" s="71" t="s">
        <v>29</v>
      </c>
    </row>
    <row r="2435" spans="13:43" x14ac:dyDescent="0.3">
      <c r="M2435" s="75">
        <v>20429</v>
      </c>
      <c r="N2435" s="72" t="s">
        <v>2889</v>
      </c>
      <c r="O2435" s="72" t="s">
        <v>322</v>
      </c>
      <c r="P2435" s="73" t="s">
        <v>33</v>
      </c>
      <c r="Q2435" s="74">
        <v>2007</v>
      </c>
      <c r="R2435" s="73" t="s">
        <v>135</v>
      </c>
      <c r="S2435" s="72"/>
      <c r="T2435" s="77" t="s">
        <v>34</v>
      </c>
      <c r="U2435" s="76" t="s">
        <v>35</v>
      </c>
      <c r="V2435" s="77" t="s">
        <v>36</v>
      </c>
      <c r="W2435" s="77" t="s">
        <v>36</v>
      </c>
      <c r="X2435" s="77" t="s">
        <v>37</v>
      </c>
      <c r="Y2435" s="78" t="s">
        <v>38</v>
      </c>
      <c r="Z2435" s="72"/>
      <c r="AA2435" s="77">
        <v>983</v>
      </c>
      <c r="AB2435" s="76" t="s">
        <v>50</v>
      </c>
      <c r="AC2435" s="77" t="s">
        <v>36</v>
      </c>
      <c r="AD2435" s="77" t="s">
        <v>36</v>
      </c>
      <c r="AE2435" s="77">
        <v>7</v>
      </c>
      <c r="AF2435" s="78" t="s">
        <v>150</v>
      </c>
      <c r="AG2435" s="72"/>
      <c r="AH2435" s="77" t="s">
        <v>69</v>
      </c>
      <c r="AI2435" s="76" t="s">
        <v>52</v>
      </c>
      <c r="AJ2435" s="76" t="s">
        <v>36</v>
      </c>
      <c r="AK2435" t="str">
        <f>_xlfn.CONCAT(PlayerList[[#This Row],[First Name]]," ",PlayerList[[#This Row],[Surname]])</f>
        <v>Ashton Plapp</v>
      </c>
      <c r="AM2435" s="71">
        <f>PlayerList[[#This Row],[Code]]*1</f>
        <v>20429</v>
      </c>
      <c r="AN2435" s="71" t="str">
        <f>VLOOKUP(PlayerList[[#This Row],[NZCF ID]],$AP$2:$AQ$3850,2,FALSE)</f>
        <v>M</v>
      </c>
      <c r="AP2435" s="71">
        <v>20411</v>
      </c>
      <c r="AQ2435" s="71" t="s">
        <v>29</v>
      </c>
    </row>
    <row r="2436" spans="13:43" x14ac:dyDescent="0.3">
      <c r="M2436" s="75">
        <v>17167</v>
      </c>
      <c r="N2436" s="72" t="s">
        <v>2890</v>
      </c>
      <c r="O2436" s="72" t="s">
        <v>2891</v>
      </c>
      <c r="P2436" s="73" t="s">
        <v>74</v>
      </c>
      <c r="Q2436" s="74">
        <v>2011</v>
      </c>
      <c r="R2436" s="73" t="s">
        <v>135</v>
      </c>
      <c r="S2436" s="72"/>
      <c r="T2436" s="77">
        <v>1715</v>
      </c>
      <c r="U2436" s="76" t="s">
        <v>35</v>
      </c>
      <c r="V2436" s="77">
        <v>2</v>
      </c>
      <c r="W2436" s="77">
        <v>12</v>
      </c>
      <c r="X2436" s="77">
        <v>255</v>
      </c>
      <c r="Y2436" s="78" t="s">
        <v>4167</v>
      </c>
      <c r="Z2436" s="72"/>
      <c r="AA2436" s="77">
        <v>1645</v>
      </c>
      <c r="AB2436" s="76" t="s">
        <v>35</v>
      </c>
      <c r="AC2436" s="77">
        <v>2</v>
      </c>
      <c r="AD2436" s="77">
        <v>12</v>
      </c>
      <c r="AE2436" s="77">
        <v>252</v>
      </c>
      <c r="AF2436" s="78" t="s">
        <v>4167</v>
      </c>
      <c r="AG2436" s="72"/>
      <c r="AH2436" s="77">
        <v>4312082</v>
      </c>
      <c r="AI2436" s="76" t="s">
        <v>52</v>
      </c>
      <c r="AJ2436" s="76" t="s">
        <v>36</v>
      </c>
      <c r="AK2436" t="str">
        <f>_xlfn.CONCAT(PlayerList[[#This Row],[First Name]]," ",PlayerList[[#This Row],[Surname]])</f>
        <v>Grayson Po'e-Tofaeono</v>
      </c>
      <c r="AM2436" s="71">
        <f>PlayerList[[#This Row],[Code]]*1</f>
        <v>17167</v>
      </c>
      <c r="AN2436" s="71" t="str">
        <f>VLOOKUP(PlayerList[[#This Row],[NZCF ID]],$AP$2:$AQ$3850,2,FALSE)</f>
        <v>M</v>
      </c>
      <c r="AP2436" s="71">
        <v>20429</v>
      </c>
      <c r="AQ2436" s="71" t="s">
        <v>29</v>
      </c>
    </row>
    <row r="2437" spans="13:43" x14ac:dyDescent="0.3">
      <c r="M2437" s="75">
        <v>17105</v>
      </c>
      <c r="N2437" s="72" t="s">
        <v>2890</v>
      </c>
      <c r="O2437" s="72" t="s">
        <v>1231</v>
      </c>
      <c r="P2437" s="73" t="s">
        <v>74</v>
      </c>
      <c r="Q2437" s="74">
        <v>2009</v>
      </c>
      <c r="R2437" s="73" t="s">
        <v>135</v>
      </c>
      <c r="S2437" s="72"/>
      <c r="T2437" s="77">
        <v>1663</v>
      </c>
      <c r="U2437" s="76" t="s">
        <v>35</v>
      </c>
      <c r="V2437" s="77">
        <v>2</v>
      </c>
      <c r="W2437" s="77">
        <v>12</v>
      </c>
      <c r="X2437" s="77">
        <v>255</v>
      </c>
      <c r="Y2437" s="78" t="s">
        <v>4167</v>
      </c>
      <c r="Z2437" s="72"/>
      <c r="AA2437" s="77">
        <v>1588</v>
      </c>
      <c r="AB2437" s="76" t="s">
        <v>35</v>
      </c>
      <c r="AC2437" s="77">
        <v>2</v>
      </c>
      <c r="AD2437" s="77">
        <v>12</v>
      </c>
      <c r="AE2437" s="77">
        <v>256</v>
      </c>
      <c r="AF2437" s="78" t="s">
        <v>4167</v>
      </c>
      <c r="AG2437" s="72"/>
      <c r="AH2437" s="77">
        <v>4312090</v>
      </c>
      <c r="AI2437" s="76" t="s">
        <v>52</v>
      </c>
      <c r="AJ2437" s="76" t="s">
        <v>36</v>
      </c>
      <c r="AK2437" t="str">
        <f>_xlfn.CONCAT(PlayerList[[#This Row],[First Name]]," ",PlayerList[[#This Row],[Surname]])</f>
        <v>Hunter Po'e-Tofaeono</v>
      </c>
      <c r="AM2437" s="71">
        <f>PlayerList[[#This Row],[Code]]*1</f>
        <v>17105</v>
      </c>
      <c r="AN2437" s="71" t="str">
        <f>VLOOKUP(PlayerList[[#This Row],[NZCF ID]],$AP$2:$AQ$3850,2,FALSE)</f>
        <v>M</v>
      </c>
      <c r="AP2437" s="71">
        <v>17167</v>
      </c>
      <c r="AQ2437" s="71" t="s">
        <v>29</v>
      </c>
    </row>
    <row r="2438" spans="13:43" x14ac:dyDescent="0.3">
      <c r="M2438" s="75">
        <v>17106</v>
      </c>
      <c r="N2438" s="72" t="s">
        <v>2890</v>
      </c>
      <c r="O2438" s="72" t="s">
        <v>2892</v>
      </c>
      <c r="P2438" s="73" t="s">
        <v>74</v>
      </c>
      <c r="Q2438" s="74">
        <v>2008</v>
      </c>
      <c r="R2438" s="73" t="s">
        <v>135</v>
      </c>
      <c r="S2438" s="72"/>
      <c r="T2438" s="77">
        <v>1282</v>
      </c>
      <c r="U2438" s="76" t="s">
        <v>35</v>
      </c>
      <c r="V2438" s="77" t="s">
        <v>36</v>
      </c>
      <c r="W2438" s="77" t="s">
        <v>36</v>
      </c>
      <c r="X2438" s="77">
        <v>91</v>
      </c>
      <c r="Y2438" s="78" t="s">
        <v>51</v>
      </c>
      <c r="Z2438" s="72"/>
      <c r="AA2438" s="77">
        <v>1262</v>
      </c>
      <c r="AB2438" s="76" t="s">
        <v>35</v>
      </c>
      <c r="AC2438" s="77">
        <v>1</v>
      </c>
      <c r="AD2438" s="77">
        <v>6</v>
      </c>
      <c r="AE2438" s="77">
        <v>81</v>
      </c>
      <c r="AF2438" s="78" t="s">
        <v>4167</v>
      </c>
      <c r="AG2438" s="72"/>
      <c r="AH2438" s="77">
        <v>4312104</v>
      </c>
      <c r="AI2438" s="76" t="s">
        <v>52</v>
      </c>
      <c r="AJ2438" s="76" t="s">
        <v>36</v>
      </c>
      <c r="AK2438" t="str">
        <f>_xlfn.CONCAT(PlayerList[[#This Row],[First Name]]," ",PlayerList[[#This Row],[Surname]])</f>
        <v>Tyleah Po'e-Tofaeono</v>
      </c>
      <c r="AM2438" s="71">
        <f>PlayerList[[#This Row],[Code]]*1</f>
        <v>17106</v>
      </c>
      <c r="AN2438" s="71" t="str">
        <f>VLOOKUP(PlayerList[[#This Row],[NZCF ID]],$AP$2:$AQ$3850,2,FALSE)</f>
        <v>F</v>
      </c>
      <c r="AP2438" s="71">
        <v>17105</v>
      </c>
      <c r="AQ2438" s="71" t="s">
        <v>29</v>
      </c>
    </row>
    <row r="2439" spans="13:43" x14ac:dyDescent="0.3">
      <c r="M2439" s="75">
        <v>15833</v>
      </c>
      <c r="N2439" s="72" t="s">
        <v>4426</v>
      </c>
      <c r="O2439" s="72" t="s">
        <v>4380</v>
      </c>
      <c r="P2439" s="73" t="s">
        <v>178</v>
      </c>
      <c r="Q2439" s="74">
        <v>1983</v>
      </c>
      <c r="R2439" s="73" t="s">
        <v>35</v>
      </c>
      <c r="S2439" s="72"/>
      <c r="T2439" s="77">
        <v>2199</v>
      </c>
      <c r="U2439" s="76" t="s">
        <v>35</v>
      </c>
      <c r="V2439" s="77" t="s">
        <v>36</v>
      </c>
      <c r="W2439" s="77" t="s">
        <v>36</v>
      </c>
      <c r="X2439" s="77">
        <v>110</v>
      </c>
      <c r="Y2439" s="78" t="s">
        <v>902</v>
      </c>
      <c r="Z2439" s="72"/>
      <c r="AA2439" s="77">
        <v>2106</v>
      </c>
      <c r="AB2439" s="76" t="s">
        <v>35</v>
      </c>
      <c r="AC2439" s="77" t="s">
        <v>36</v>
      </c>
      <c r="AD2439" s="77" t="s">
        <v>36</v>
      </c>
      <c r="AE2439" s="77">
        <v>156</v>
      </c>
      <c r="AF2439" s="78" t="s">
        <v>902</v>
      </c>
      <c r="AG2439" s="72"/>
      <c r="AH2439" s="77">
        <v>4304780</v>
      </c>
      <c r="AI2439" s="76" t="s">
        <v>52</v>
      </c>
      <c r="AJ2439" s="76" t="s">
        <v>36</v>
      </c>
      <c r="AK2439" t="str">
        <f>_xlfn.CONCAT(PlayerList[[#This Row],[First Name]]," ",PlayerList[[#This Row],[Surname]])</f>
        <v>Kirill Polishchuk</v>
      </c>
      <c r="AM2439" s="71">
        <f>PlayerList[[#This Row],[Code]]*1</f>
        <v>15833</v>
      </c>
      <c r="AN2439" s="71" t="str">
        <f>VLOOKUP(PlayerList[[#This Row],[NZCF ID]],$AP$2:$AQ$3850,2,FALSE)</f>
        <v>M</v>
      </c>
      <c r="AP2439" s="71">
        <v>17106</v>
      </c>
      <c r="AQ2439" s="71" t="s">
        <v>45</v>
      </c>
    </row>
    <row r="2440" spans="13:43" x14ac:dyDescent="0.3">
      <c r="M2440" s="75">
        <v>11723</v>
      </c>
      <c r="N2440" s="72" t="s">
        <v>2893</v>
      </c>
      <c r="O2440" s="72" t="s">
        <v>318</v>
      </c>
      <c r="P2440" s="73" t="s">
        <v>335</v>
      </c>
      <c r="Q2440" s="74">
        <v>1957</v>
      </c>
      <c r="R2440" s="73" t="s">
        <v>119</v>
      </c>
      <c r="S2440" s="72"/>
      <c r="T2440" s="77">
        <v>1498</v>
      </c>
      <c r="U2440" s="76" t="s">
        <v>35</v>
      </c>
      <c r="V2440" s="77" t="s">
        <v>36</v>
      </c>
      <c r="W2440" s="77" t="s">
        <v>36</v>
      </c>
      <c r="X2440" s="77">
        <v>706</v>
      </c>
      <c r="Y2440" s="78" t="s">
        <v>232</v>
      </c>
      <c r="Z2440" s="72"/>
      <c r="AA2440" s="77">
        <v>1471</v>
      </c>
      <c r="AB2440" s="76" t="s">
        <v>35</v>
      </c>
      <c r="AC2440" s="77" t="s">
        <v>36</v>
      </c>
      <c r="AD2440" s="77" t="s">
        <v>36</v>
      </c>
      <c r="AE2440" s="77">
        <v>150</v>
      </c>
      <c r="AF2440" s="78" t="s">
        <v>68</v>
      </c>
      <c r="AG2440" s="72"/>
      <c r="AH2440" s="77">
        <v>4303164</v>
      </c>
      <c r="AI2440" s="76" t="s">
        <v>52</v>
      </c>
      <c r="AJ2440" s="76" t="s">
        <v>36</v>
      </c>
      <c r="AK2440" t="str">
        <f>_xlfn.CONCAT(PlayerList[[#This Row],[First Name]]," ",PlayerList[[#This Row],[Surname]])</f>
        <v>Bruce Pollard</v>
      </c>
      <c r="AM2440" s="71">
        <f>PlayerList[[#This Row],[Code]]*1</f>
        <v>11723</v>
      </c>
      <c r="AN2440" s="71" t="str">
        <f>VLOOKUP(PlayerList[[#This Row],[NZCF ID]],$AP$2:$AQ$3850,2,FALSE)</f>
        <v>M</v>
      </c>
      <c r="AP2440" s="71">
        <v>15833</v>
      </c>
      <c r="AQ2440" s="71" t="s">
        <v>29</v>
      </c>
    </row>
    <row r="2441" spans="13:43" x14ac:dyDescent="0.3">
      <c r="M2441" s="75">
        <v>19023</v>
      </c>
      <c r="N2441" s="72" t="s">
        <v>2894</v>
      </c>
      <c r="O2441" s="72" t="s">
        <v>2895</v>
      </c>
      <c r="P2441" s="73" t="s">
        <v>83</v>
      </c>
      <c r="Q2441" s="74">
        <v>1996</v>
      </c>
      <c r="R2441" s="73" t="s">
        <v>35</v>
      </c>
      <c r="S2441" s="72"/>
      <c r="T2441" s="77">
        <v>1431</v>
      </c>
      <c r="U2441" s="76" t="s">
        <v>50</v>
      </c>
      <c r="V2441" s="77" t="s">
        <v>36</v>
      </c>
      <c r="W2441" s="77" t="s">
        <v>36</v>
      </c>
      <c r="X2441" s="77">
        <v>18</v>
      </c>
      <c r="Y2441" s="78" t="s">
        <v>281</v>
      </c>
      <c r="Z2441" s="72"/>
      <c r="AA2441" s="77">
        <v>1355</v>
      </c>
      <c r="AB2441" s="76" t="s">
        <v>50</v>
      </c>
      <c r="AC2441" s="77" t="s">
        <v>36</v>
      </c>
      <c r="AD2441" s="77" t="s">
        <v>36</v>
      </c>
      <c r="AE2441" s="77">
        <v>13</v>
      </c>
      <c r="AF2441" s="78" t="s">
        <v>154</v>
      </c>
      <c r="AG2441" s="72"/>
      <c r="AH2441" s="77">
        <v>4322185</v>
      </c>
      <c r="AI2441" s="76" t="s">
        <v>52</v>
      </c>
      <c r="AJ2441" s="76" t="s">
        <v>36</v>
      </c>
      <c r="AK2441" t="str">
        <f>_xlfn.CONCAT(PlayerList[[#This Row],[First Name]]," ",PlayerList[[#This Row],[Surname]])</f>
        <v>Gavin Pollock</v>
      </c>
      <c r="AM2441" s="71">
        <f>PlayerList[[#This Row],[Code]]*1</f>
        <v>19023</v>
      </c>
      <c r="AN2441" s="71" t="str">
        <f>VLOOKUP(PlayerList[[#This Row],[NZCF ID]],$AP$2:$AQ$3850,2,FALSE)</f>
        <v>M</v>
      </c>
      <c r="AP2441" s="71">
        <v>11723</v>
      </c>
      <c r="AQ2441" s="71" t="s">
        <v>29</v>
      </c>
    </row>
    <row r="2442" spans="13:43" x14ac:dyDescent="0.3">
      <c r="M2442" s="75">
        <v>18730</v>
      </c>
      <c r="N2442" s="72" t="s">
        <v>2896</v>
      </c>
      <c r="O2442" s="72" t="s">
        <v>100</v>
      </c>
      <c r="P2442" s="73" t="s">
        <v>74</v>
      </c>
      <c r="Q2442" s="74">
        <v>1999</v>
      </c>
      <c r="R2442" s="73" t="s">
        <v>35</v>
      </c>
      <c r="S2442" s="72"/>
      <c r="T2442" s="77">
        <v>400</v>
      </c>
      <c r="U2442" s="76" t="s">
        <v>50</v>
      </c>
      <c r="V2442" s="77" t="s">
        <v>36</v>
      </c>
      <c r="W2442" s="77" t="s">
        <v>36</v>
      </c>
      <c r="X2442" s="77">
        <v>3</v>
      </c>
      <c r="Y2442" s="78" t="s">
        <v>51</v>
      </c>
      <c r="Z2442" s="72"/>
      <c r="AA2442" s="77" t="s">
        <v>37</v>
      </c>
      <c r="AB2442" s="76" t="s">
        <v>35</v>
      </c>
      <c r="AC2442" s="77" t="s">
        <v>36</v>
      </c>
      <c r="AD2442" s="77" t="s">
        <v>36</v>
      </c>
      <c r="AE2442" s="77" t="s">
        <v>37</v>
      </c>
      <c r="AF2442" s="78" t="s">
        <v>38</v>
      </c>
      <c r="AG2442" s="72"/>
      <c r="AH2442" s="77" t="s">
        <v>69</v>
      </c>
      <c r="AI2442" s="76" t="s">
        <v>52</v>
      </c>
      <c r="AJ2442" s="76" t="s">
        <v>36</v>
      </c>
      <c r="AK2442" t="str">
        <f>_xlfn.CONCAT(PlayerList[[#This Row],[First Name]]," ",PlayerList[[#This Row],[Surname]])</f>
        <v>Ivan Polyntcev</v>
      </c>
      <c r="AM2442" s="71">
        <f>PlayerList[[#This Row],[Code]]*1</f>
        <v>18730</v>
      </c>
      <c r="AN2442" s="71" t="str">
        <f>VLOOKUP(PlayerList[[#This Row],[NZCF ID]],$AP$2:$AQ$3850,2,FALSE)</f>
        <v>M</v>
      </c>
      <c r="AP2442" s="71">
        <v>19023</v>
      </c>
      <c r="AQ2442" s="71" t="s">
        <v>29</v>
      </c>
    </row>
    <row r="2443" spans="13:43" x14ac:dyDescent="0.3">
      <c r="M2443" s="75">
        <v>22734</v>
      </c>
      <c r="N2443" s="72" t="s">
        <v>2897</v>
      </c>
      <c r="O2443" s="72" t="s">
        <v>2898</v>
      </c>
      <c r="P2443" s="73" t="s">
        <v>33</v>
      </c>
      <c r="Q2443" s="74">
        <v>2013</v>
      </c>
      <c r="R2443" s="73" t="s">
        <v>135</v>
      </c>
      <c r="S2443" s="72"/>
      <c r="T2443" s="77" t="s">
        <v>34</v>
      </c>
      <c r="U2443" s="76" t="s">
        <v>35</v>
      </c>
      <c r="V2443" s="77" t="s">
        <v>36</v>
      </c>
      <c r="W2443" s="77" t="s">
        <v>36</v>
      </c>
      <c r="X2443" s="77" t="s">
        <v>37</v>
      </c>
      <c r="Y2443" s="78" t="s">
        <v>38</v>
      </c>
      <c r="Z2443" s="72"/>
      <c r="AA2443" s="77">
        <v>615</v>
      </c>
      <c r="AB2443" s="76" t="s">
        <v>50</v>
      </c>
      <c r="AC2443" s="77" t="s">
        <v>36</v>
      </c>
      <c r="AD2443" s="77" t="s">
        <v>36</v>
      </c>
      <c r="AE2443" s="77">
        <v>7</v>
      </c>
      <c r="AF2443" s="78" t="s">
        <v>84</v>
      </c>
      <c r="AG2443" s="72"/>
      <c r="AH2443" s="77" t="s">
        <v>69</v>
      </c>
      <c r="AI2443" s="76" t="s">
        <v>52</v>
      </c>
      <c r="AJ2443" s="76" t="s">
        <v>36</v>
      </c>
      <c r="AK2443" t="str">
        <f>_xlfn.CONCAT(PlayerList[[#This Row],[First Name]]," ",PlayerList[[#This Row],[Surname]])</f>
        <v>Amit Ponczek</v>
      </c>
      <c r="AM2443" s="71">
        <f>PlayerList[[#This Row],[Code]]*1</f>
        <v>22734</v>
      </c>
      <c r="AN2443" s="71" t="str">
        <f>VLOOKUP(PlayerList[[#This Row],[NZCF ID]],$AP$2:$AQ$3850,2,FALSE)</f>
        <v>M</v>
      </c>
      <c r="AP2443" s="71">
        <v>18730</v>
      </c>
      <c r="AQ2443" s="71" t="s">
        <v>29</v>
      </c>
    </row>
    <row r="2444" spans="13:43" x14ac:dyDescent="0.3">
      <c r="M2444" s="75">
        <v>22735</v>
      </c>
      <c r="N2444" s="72" t="s">
        <v>2897</v>
      </c>
      <c r="O2444" s="72" t="s">
        <v>2899</v>
      </c>
      <c r="P2444" s="73" t="s">
        <v>33</v>
      </c>
      <c r="Q2444" s="74">
        <v>2015</v>
      </c>
      <c r="R2444" s="73" t="s">
        <v>135</v>
      </c>
      <c r="S2444" s="72"/>
      <c r="T2444" s="77" t="s">
        <v>34</v>
      </c>
      <c r="U2444" s="76" t="s">
        <v>35</v>
      </c>
      <c r="V2444" s="77" t="s">
        <v>36</v>
      </c>
      <c r="W2444" s="77" t="s">
        <v>36</v>
      </c>
      <c r="X2444" s="77" t="s">
        <v>37</v>
      </c>
      <c r="Y2444" s="78" t="s">
        <v>38</v>
      </c>
      <c r="Z2444" s="72"/>
      <c r="AA2444" s="77">
        <v>816</v>
      </c>
      <c r="AB2444" s="76" t="s">
        <v>50</v>
      </c>
      <c r="AC2444" s="77" t="s">
        <v>36</v>
      </c>
      <c r="AD2444" s="77" t="s">
        <v>36</v>
      </c>
      <c r="AE2444" s="77">
        <v>7</v>
      </c>
      <c r="AF2444" s="78" t="s">
        <v>84</v>
      </c>
      <c r="AG2444" s="72"/>
      <c r="AH2444" s="77" t="s">
        <v>69</v>
      </c>
      <c r="AI2444" s="76" t="s">
        <v>52</v>
      </c>
      <c r="AJ2444" s="76" t="s">
        <v>36</v>
      </c>
      <c r="AK2444" t="str">
        <f>_xlfn.CONCAT(PlayerList[[#This Row],[First Name]]," ",PlayerList[[#This Row],[Surname]])</f>
        <v>Yonatan Ponczek</v>
      </c>
      <c r="AM2444" s="71">
        <f>PlayerList[[#This Row],[Code]]*1</f>
        <v>22735</v>
      </c>
      <c r="AN2444" s="71" t="str">
        <f>VLOOKUP(PlayerList[[#This Row],[NZCF ID]],$AP$2:$AQ$3850,2,FALSE)</f>
        <v>M</v>
      </c>
      <c r="AP2444" s="71">
        <v>22734</v>
      </c>
      <c r="AQ2444" s="71" t="s">
        <v>29</v>
      </c>
    </row>
    <row r="2445" spans="13:43" x14ac:dyDescent="0.3">
      <c r="M2445" s="75">
        <v>22727</v>
      </c>
      <c r="N2445" s="72" t="s">
        <v>2900</v>
      </c>
      <c r="O2445" s="72" t="s">
        <v>2901</v>
      </c>
      <c r="P2445" s="73" t="s">
        <v>33</v>
      </c>
      <c r="Q2445" s="74">
        <v>2014</v>
      </c>
      <c r="R2445" s="73" t="s">
        <v>135</v>
      </c>
      <c r="S2445" s="72"/>
      <c r="T2445" s="77" t="s">
        <v>34</v>
      </c>
      <c r="U2445" s="76" t="s">
        <v>35</v>
      </c>
      <c r="V2445" s="77" t="s">
        <v>36</v>
      </c>
      <c r="W2445" s="77" t="s">
        <v>36</v>
      </c>
      <c r="X2445" s="77" t="s">
        <v>37</v>
      </c>
      <c r="Y2445" s="78" t="s">
        <v>38</v>
      </c>
      <c r="Z2445" s="72"/>
      <c r="AA2445" s="77">
        <v>548</v>
      </c>
      <c r="AB2445" s="76" t="s">
        <v>50</v>
      </c>
      <c r="AC2445" s="77" t="s">
        <v>36</v>
      </c>
      <c r="AD2445" s="77" t="s">
        <v>36</v>
      </c>
      <c r="AE2445" s="77">
        <v>6</v>
      </c>
      <c r="AF2445" s="78" t="s">
        <v>84</v>
      </c>
      <c r="AG2445" s="72"/>
      <c r="AH2445" s="77" t="s">
        <v>69</v>
      </c>
      <c r="AI2445" s="76" t="s">
        <v>52</v>
      </c>
      <c r="AJ2445" s="76" t="s">
        <v>36</v>
      </c>
      <c r="AK2445" t="str">
        <f>_xlfn.CONCAT(PlayerList[[#This Row],[First Name]]," ",PlayerList[[#This Row],[Surname]])</f>
        <v>Ronav Poojary</v>
      </c>
      <c r="AM2445" s="71">
        <f>PlayerList[[#This Row],[Code]]*1</f>
        <v>22727</v>
      </c>
      <c r="AN2445" s="71" t="str">
        <f>VLOOKUP(PlayerList[[#This Row],[NZCF ID]],$AP$2:$AQ$3850,2,FALSE)</f>
        <v>M</v>
      </c>
      <c r="AP2445" s="71">
        <v>22735</v>
      </c>
      <c r="AQ2445" s="71" t="s">
        <v>29</v>
      </c>
    </row>
    <row r="2446" spans="13:43" x14ac:dyDescent="0.3">
      <c r="M2446" s="75">
        <v>18895</v>
      </c>
      <c r="N2446" s="72" t="s">
        <v>2902</v>
      </c>
      <c r="O2446" s="72" t="s">
        <v>4427</v>
      </c>
      <c r="P2446" s="73" t="s">
        <v>178</v>
      </c>
      <c r="Q2446" s="74">
        <v>2014</v>
      </c>
      <c r="R2446" s="73" t="s">
        <v>135</v>
      </c>
      <c r="S2446" s="72"/>
      <c r="T2446" s="77">
        <v>1049</v>
      </c>
      <c r="U2446" s="76" t="s">
        <v>50</v>
      </c>
      <c r="V2446" s="77">
        <v>1</v>
      </c>
      <c r="W2446" s="77">
        <v>5</v>
      </c>
      <c r="X2446" s="77">
        <v>19</v>
      </c>
      <c r="Y2446" s="78" t="s">
        <v>4167</v>
      </c>
      <c r="Z2446" s="72"/>
      <c r="AA2446" s="77" t="s">
        <v>37</v>
      </c>
      <c r="AB2446" s="76" t="s">
        <v>35</v>
      </c>
      <c r="AC2446" s="77" t="s">
        <v>36</v>
      </c>
      <c r="AD2446" s="77" t="s">
        <v>36</v>
      </c>
      <c r="AE2446" s="77" t="s">
        <v>37</v>
      </c>
      <c r="AF2446" s="78" t="s">
        <v>38</v>
      </c>
      <c r="AG2446" s="72"/>
      <c r="AH2446" s="77" t="s">
        <v>69</v>
      </c>
      <c r="AI2446" s="76" t="s">
        <v>52</v>
      </c>
      <c r="AJ2446" s="76" t="s">
        <v>36</v>
      </c>
      <c r="AK2446" t="str">
        <f>_xlfn.CONCAT(PlayerList[[#This Row],[First Name]]," ",PlayerList[[#This Row],[Surname]])</f>
        <v>Jaxyn Popata</v>
      </c>
      <c r="AM2446" s="71">
        <f>PlayerList[[#This Row],[Code]]*1</f>
        <v>18895</v>
      </c>
      <c r="AN2446" s="71" t="str">
        <f>VLOOKUP(PlayerList[[#This Row],[NZCF ID]],$AP$2:$AQ$3850,2,FALSE)</f>
        <v>M</v>
      </c>
      <c r="AP2446" s="71">
        <v>22727</v>
      </c>
      <c r="AQ2446" s="71" t="s">
        <v>29</v>
      </c>
    </row>
    <row r="2447" spans="13:43" x14ac:dyDescent="0.3">
      <c r="M2447" s="75">
        <v>18890</v>
      </c>
      <c r="N2447" s="72" t="s">
        <v>2902</v>
      </c>
      <c r="O2447" s="72" t="s">
        <v>2903</v>
      </c>
      <c r="P2447" s="73" t="s">
        <v>178</v>
      </c>
      <c r="Q2447" s="74">
        <v>1989</v>
      </c>
      <c r="R2447" s="73" t="s">
        <v>35</v>
      </c>
      <c r="S2447" s="72"/>
      <c r="T2447" s="77">
        <v>1066</v>
      </c>
      <c r="U2447" s="76" t="s">
        <v>50</v>
      </c>
      <c r="V2447" s="77" t="s">
        <v>36</v>
      </c>
      <c r="W2447" s="77" t="s">
        <v>36</v>
      </c>
      <c r="X2447" s="77">
        <v>10</v>
      </c>
      <c r="Y2447" s="78" t="s">
        <v>96</v>
      </c>
      <c r="Z2447" s="72"/>
      <c r="AA2447" s="77" t="s">
        <v>37</v>
      </c>
      <c r="AB2447" s="76" t="s">
        <v>35</v>
      </c>
      <c r="AC2447" s="77" t="s">
        <v>36</v>
      </c>
      <c r="AD2447" s="77" t="s">
        <v>36</v>
      </c>
      <c r="AE2447" s="77" t="s">
        <v>37</v>
      </c>
      <c r="AF2447" s="78" t="s">
        <v>38</v>
      </c>
      <c r="AG2447" s="72"/>
      <c r="AH2447" s="77" t="s">
        <v>69</v>
      </c>
      <c r="AI2447" s="76" t="s">
        <v>52</v>
      </c>
      <c r="AJ2447" s="76" t="s">
        <v>36</v>
      </c>
      <c r="AK2447" t="str">
        <f>_xlfn.CONCAT(PlayerList[[#This Row],[First Name]]," ",PlayerList[[#This Row],[Surname]])</f>
        <v>Wiremu Popata</v>
      </c>
      <c r="AM2447" s="71">
        <f>PlayerList[[#This Row],[Code]]*1</f>
        <v>18890</v>
      </c>
      <c r="AN2447" s="71" t="str">
        <f>VLOOKUP(PlayerList[[#This Row],[NZCF ID]],$AP$2:$AQ$3850,2,FALSE)</f>
        <v>M</v>
      </c>
      <c r="AP2447" s="71">
        <v>18895</v>
      </c>
      <c r="AQ2447" s="71" t="s">
        <v>29</v>
      </c>
    </row>
    <row r="2448" spans="13:43" x14ac:dyDescent="0.3">
      <c r="M2448" s="75">
        <v>18506</v>
      </c>
      <c r="N2448" s="72" t="s">
        <v>2904</v>
      </c>
      <c r="O2448" s="72" t="s">
        <v>408</v>
      </c>
      <c r="P2448" s="73" t="s">
        <v>33</v>
      </c>
      <c r="Q2448" s="74">
        <v>2012</v>
      </c>
      <c r="R2448" s="73" t="s">
        <v>135</v>
      </c>
      <c r="S2448" s="72"/>
      <c r="T2448" s="77" t="s">
        <v>34</v>
      </c>
      <c r="U2448" s="76" t="s">
        <v>35</v>
      </c>
      <c r="V2448" s="77" t="s">
        <v>36</v>
      </c>
      <c r="W2448" s="77" t="s">
        <v>36</v>
      </c>
      <c r="X2448" s="77" t="s">
        <v>37</v>
      </c>
      <c r="Y2448" s="78" t="s">
        <v>38</v>
      </c>
      <c r="Z2448" s="72"/>
      <c r="AA2448" s="77">
        <v>400</v>
      </c>
      <c r="AB2448" s="76" t="s">
        <v>50</v>
      </c>
      <c r="AC2448" s="77" t="s">
        <v>36</v>
      </c>
      <c r="AD2448" s="77" t="s">
        <v>36</v>
      </c>
      <c r="AE2448" s="77">
        <v>5</v>
      </c>
      <c r="AF2448" s="78" t="s">
        <v>51</v>
      </c>
      <c r="AG2448" s="72"/>
      <c r="AH2448" s="77" t="s">
        <v>69</v>
      </c>
      <c r="AI2448" s="76" t="s">
        <v>52</v>
      </c>
      <c r="AJ2448" s="76" t="s">
        <v>36</v>
      </c>
      <c r="AK2448" t="str">
        <f>_xlfn.CONCAT(PlayerList[[#This Row],[First Name]]," ",PlayerList[[#This Row],[Surname]])</f>
        <v>Sophie Pope</v>
      </c>
      <c r="AM2448" s="71">
        <f>PlayerList[[#This Row],[Code]]*1</f>
        <v>18506</v>
      </c>
      <c r="AN2448" s="71" t="str">
        <f>VLOOKUP(PlayerList[[#This Row],[NZCF ID]],$AP$2:$AQ$3850,2,FALSE)</f>
        <v>F</v>
      </c>
      <c r="AP2448" s="71">
        <v>18890</v>
      </c>
      <c r="AQ2448" s="71" t="s">
        <v>29</v>
      </c>
    </row>
    <row r="2449" spans="13:43" x14ac:dyDescent="0.3">
      <c r="M2449" s="75">
        <v>22886</v>
      </c>
      <c r="N2449" s="72" t="s">
        <v>4428</v>
      </c>
      <c r="O2449" s="72" t="s">
        <v>4429</v>
      </c>
      <c r="P2449" s="73" t="s">
        <v>3204</v>
      </c>
      <c r="Q2449" s="74">
        <v>2011</v>
      </c>
      <c r="R2449" s="73" t="s">
        <v>135</v>
      </c>
      <c r="S2449" s="72"/>
      <c r="T2449" s="77">
        <v>723</v>
      </c>
      <c r="U2449" s="76" t="s">
        <v>50</v>
      </c>
      <c r="V2449" s="77">
        <v>1</v>
      </c>
      <c r="W2449" s="77">
        <v>4</v>
      </c>
      <c r="X2449" s="77">
        <v>4</v>
      </c>
      <c r="Y2449" s="78" t="s">
        <v>4167</v>
      </c>
      <c r="Z2449" s="72"/>
      <c r="AA2449" s="77" t="s">
        <v>37</v>
      </c>
      <c r="AB2449" s="76" t="s">
        <v>35</v>
      </c>
      <c r="AC2449" s="77" t="s">
        <v>36</v>
      </c>
      <c r="AD2449" s="77" t="s">
        <v>36</v>
      </c>
      <c r="AE2449" s="77" t="s">
        <v>37</v>
      </c>
      <c r="AF2449" s="78" t="s">
        <v>38</v>
      </c>
      <c r="AG2449" s="72"/>
      <c r="AH2449" s="77" t="s">
        <v>69</v>
      </c>
      <c r="AI2449" s="76" t="s">
        <v>52</v>
      </c>
      <c r="AJ2449" s="76" t="s">
        <v>36</v>
      </c>
      <c r="AK2449" t="str">
        <f>_xlfn.CONCAT(PlayerList[[#This Row],[First Name]]," ",PlayerList[[#This Row],[Surname]])</f>
        <v>Lucinda Porter</v>
      </c>
      <c r="AM2449" s="71">
        <f>PlayerList[[#This Row],[Code]]*1</f>
        <v>22886</v>
      </c>
      <c r="AN2449" s="71" t="str">
        <f>VLOOKUP(PlayerList[[#This Row],[NZCF ID]],$AP$2:$AQ$3850,2,FALSE)</f>
        <v>F</v>
      </c>
      <c r="AP2449" s="71">
        <v>18506</v>
      </c>
      <c r="AQ2449" s="71" t="s">
        <v>45</v>
      </c>
    </row>
    <row r="2450" spans="13:43" x14ac:dyDescent="0.3">
      <c r="M2450" s="75">
        <v>10393</v>
      </c>
      <c r="N2450" s="72" t="s">
        <v>4430</v>
      </c>
      <c r="O2450" s="72" t="s">
        <v>4431</v>
      </c>
      <c r="P2450" s="73" t="s">
        <v>4229</v>
      </c>
      <c r="Q2450" s="74">
        <v>1957</v>
      </c>
      <c r="R2450" s="73" t="s">
        <v>119</v>
      </c>
      <c r="S2450" s="72"/>
      <c r="T2450" s="77">
        <v>1747</v>
      </c>
      <c r="U2450" s="76" t="s">
        <v>35</v>
      </c>
      <c r="V2450" s="77" t="s">
        <v>36</v>
      </c>
      <c r="W2450" s="77" t="s">
        <v>36</v>
      </c>
      <c r="X2450" s="77">
        <v>481</v>
      </c>
      <c r="Y2450" s="78" t="s">
        <v>673</v>
      </c>
      <c r="Z2450" s="72"/>
      <c r="AA2450" s="77">
        <v>1752</v>
      </c>
      <c r="AB2450" s="76" t="s">
        <v>35</v>
      </c>
      <c r="AC2450" s="77" t="s">
        <v>36</v>
      </c>
      <c r="AD2450" s="77" t="s">
        <v>36</v>
      </c>
      <c r="AE2450" s="77">
        <v>300</v>
      </c>
      <c r="AF2450" s="78" t="s">
        <v>530</v>
      </c>
      <c r="AG2450" s="72"/>
      <c r="AH2450" s="77">
        <v>4300696</v>
      </c>
      <c r="AI2450" s="76" t="s">
        <v>52</v>
      </c>
      <c r="AJ2450" s="76" t="s">
        <v>36</v>
      </c>
      <c r="AK2450" t="str">
        <f>_xlfn.CONCAT(PlayerList[[#This Row],[First Name]]," ",PlayerList[[#This Row],[Surname]])</f>
        <v>Martin J Post</v>
      </c>
      <c r="AM2450" s="71">
        <f>PlayerList[[#This Row],[Code]]*1</f>
        <v>10393</v>
      </c>
      <c r="AN2450" s="71" t="str">
        <f>VLOOKUP(PlayerList[[#This Row],[NZCF ID]],$AP$2:$AQ$3850,2,FALSE)</f>
        <v>M</v>
      </c>
      <c r="AP2450" s="71">
        <v>22886</v>
      </c>
      <c r="AQ2450" s="71" t="s">
        <v>45</v>
      </c>
    </row>
    <row r="2451" spans="13:43" x14ac:dyDescent="0.3">
      <c r="M2451" s="75">
        <v>15601</v>
      </c>
      <c r="N2451" s="72" t="s">
        <v>2905</v>
      </c>
      <c r="O2451" s="72" t="s">
        <v>529</v>
      </c>
      <c r="P2451" s="73" t="s">
        <v>252</v>
      </c>
      <c r="Q2451" s="74">
        <v>1949</v>
      </c>
      <c r="R2451" s="73" t="s">
        <v>119</v>
      </c>
      <c r="S2451" s="72"/>
      <c r="T2451" s="77">
        <v>1063</v>
      </c>
      <c r="U2451" s="76" t="s">
        <v>35</v>
      </c>
      <c r="V2451" s="77">
        <v>1</v>
      </c>
      <c r="W2451" s="77">
        <v>8</v>
      </c>
      <c r="X2451" s="77">
        <v>140</v>
      </c>
      <c r="Y2451" s="78" t="s">
        <v>4167</v>
      </c>
      <c r="Z2451" s="72"/>
      <c r="AA2451" s="77">
        <v>866</v>
      </c>
      <c r="AB2451" s="76" t="s">
        <v>35</v>
      </c>
      <c r="AC2451" s="77">
        <v>2</v>
      </c>
      <c r="AD2451" s="77">
        <v>10</v>
      </c>
      <c r="AE2451" s="77">
        <v>167</v>
      </c>
      <c r="AF2451" s="78" t="s">
        <v>4167</v>
      </c>
      <c r="AG2451" s="72"/>
      <c r="AH2451" s="77">
        <v>4305841</v>
      </c>
      <c r="AI2451" s="76" t="s">
        <v>52</v>
      </c>
      <c r="AJ2451" s="76" t="s">
        <v>36</v>
      </c>
      <c r="AK2451" t="str">
        <f>_xlfn.CONCAT(PlayerList[[#This Row],[First Name]]," ",PlayerList[[#This Row],[Surname]])</f>
        <v>Paul Postma</v>
      </c>
      <c r="AM2451" s="71">
        <f>PlayerList[[#This Row],[Code]]*1</f>
        <v>15601</v>
      </c>
      <c r="AN2451" s="71" t="str">
        <f>VLOOKUP(PlayerList[[#This Row],[NZCF ID]],$AP$2:$AQ$3850,2,FALSE)</f>
        <v>M</v>
      </c>
      <c r="AP2451" s="71">
        <v>10393</v>
      </c>
      <c r="AQ2451" s="71" t="s">
        <v>29</v>
      </c>
    </row>
    <row r="2452" spans="13:43" x14ac:dyDescent="0.3">
      <c r="M2452" s="75">
        <v>17591</v>
      </c>
      <c r="N2452" s="72" t="s">
        <v>2906</v>
      </c>
      <c r="O2452" s="72" t="s">
        <v>1679</v>
      </c>
      <c r="P2452" s="73" t="s">
        <v>49</v>
      </c>
      <c r="Q2452" s="74">
        <v>2008</v>
      </c>
      <c r="R2452" s="73" t="s">
        <v>135</v>
      </c>
      <c r="S2452" s="72"/>
      <c r="T2452" s="77" t="s">
        <v>34</v>
      </c>
      <c r="U2452" s="76" t="s">
        <v>35</v>
      </c>
      <c r="V2452" s="77" t="s">
        <v>36</v>
      </c>
      <c r="W2452" s="77" t="s">
        <v>36</v>
      </c>
      <c r="X2452" s="77" t="s">
        <v>37</v>
      </c>
      <c r="Y2452" s="78" t="s">
        <v>38</v>
      </c>
      <c r="Z2452" s="72"/>
      <c r="AA2452" s="77">
        <v>771</v>
      </c>
      <c r="AB2452" s="76" t="s">
        <v>50</v>
      </c>
      <c r="AC2452" s="77" t="s">
        <v>36</v>
      </c>
      <c r="AD2452" s="77" t="s">
        <v>36</v>
      </c>
      <c r="AE2452" s="77">
        <v>6</v>
      </c>
      <c r="AF2452" s="78" t="s">
        <v>232</v>
      </c>
      <c r="AG2452" s="72"/>
      <c r="AH2452" s="77">
        <v>4313232</v>
      </c>
      <c r="AI2452" s="76" t="s">
        <v>52</v>
      </c>
      <c r="AJ2452" s="76" t="s">
        <v>36</v>
      </c>
      <c r="AK2452" t="str">
        <f>_xlfn.CONCAT(PlayerList[[#This Row],[First Name]]," ",PlayerList[[#This Row],[Surname]])</f>
        <v>Angus Potter</v>
      </c>
      <c r="AM2452" s="71">
        <f>PlayerList[[#This Row],[Code]]*1</f>
        <v>17591</v>
      </c>
      <c r="AN2452" s="71" t="str">
        <f>VLOOKUP(PlayerList[[#This Row],[NZCF ID]],$AP$2:$AQ$3850,2,FALSE)</f>
        <v>M</v>
      </c>
      <c r="AP2452" s="71">
        <v>15601</v>
      </c>
      <c r="AQ2452" s="71" t="s">
        <v>29</v>
      </c>
    </row>
    <row r="2453" spans="13:43" x14ac:dyDescent="0.3">
      <c r="M2453" s="75">
        <v>18587</v>
      </c>
      <c r="N2453" s="72" t="s">
        <v>2906</v>
      </c>
      <c r="O2453" s="72" t="s">
        <v>1587</v>
      </c>
      <c r="P2453" s="73" t="s">
        <v>190</v>
      </c>
      <c r="Q2453" s="74" t="s">
        <v>37</v>
      </c>
      <c r="R2453" s="73" t="s">
        <v>35</v>
      </c>
      <c r="S2453" s="72"/>
      <c r="T2453" s="77" t="s">
        <v>34</v>
      </c>
      <c r="U2453" s="76" t="s">
        <v>35</v>
      </c>
      <c r="V2453" s="77" t="s">
        <v>36</v>
      </c>
      <c r="W2453" s="77" t="s">
        <v>36</v>
      </c>
      <c r="X2453" s="77" t="s">
        <v>37</v>
      </c>
      <c r="Y2453" s="78" t="s">
        <v>38</v>
      </c>
      <c r="Z2453" s="72"/>
      <c r="AA2453" s="77">
        <v>762</v>
      </c>
      <c r="AB2453" s="76" t="s">
        <v>50</v>
      </c>
      <c r="AC2453" s="77" t="s">
        <v>36</v>
      </c>
      <c r="AD2453" s="77" t="s">
        <v>36</v>
      </c>
      <c r="AE2453" s="77">
        <v>3</v>
      </c>
      <c r="AF2453" s="78" t="s">
        <v>68</v>
      </c>
      <c r="AG2453" s="72"/>
      <c r="AH2453" s="77" t="s">
        <v>69</v>
      </c>
      <c r="AI2453" s="76" t="s">
        <v>52</v>
      </c>
      <c r="AJ2453" s="76" t="s">
        <v>36</v>
      </c>
      <c r="AK2453" t="str">
        <f>_xlfn.CONCAT(PlayerList[[#This Row],[First Name]]," ",PlayerList[[#This Row],[Surname]])</f>
        <v>Christopher Potter</v>
      </c>
      <c r="AM2453" s="71">
        <f>PlayerList[[#This Row],[Code]]*1</f>
        <v>18587</v>
      </c>
      <c r="AN2453" s="71" t="str">
        <f>VLOOKUP(PlayerList[[#This Row],[NZCF ID]],$AP$2:$AQ$3850,2,FALSE)</f>
        <v>M</v>
      </c>
      <c r="AP2453" s="71">
        <v>17591</v>
      </c>
      <c r="AQ2453" s="71" t="s">
        <v>29</v>
      </c>
    </row>
    <row r="2454" spans="13:43" x14ac:dyDescent="0.3">
      <c r="M2454" s="75">
        <v>22948</v>
      </c>
      <c r="N2454" s="72" t="s">
        <v>4432</v>
      </c>
      <c r="O2454" s="72" t="s">
        <v>317</v>
      </c>
      <c r="P2454" s="73" t="s">
        <v>161</v>
      </c>
      <c r="Q2454" s="74">
        <v>2012</v>
      </c>
      <c r="R2454" s="73" t="s">
        <v>135</v>
      </c>
      <c r="S2454" s="72"/>
      <c r="T2454" s="77" t="s">
        <v>34</v>
      </c>
      <c r="U2454" s="76" t="s">
        <v>35</v>
      </c>
      <c r="V2454" s="77" t="s">
        <v>36</v>
      </c>
      <c r="W2454" s="77" t="s">
        <v>36</v>
      </c>
      <c r="X2454" s="77" t="s">
        <v>37</v>
      </c>
      <c r="Y2454" s="78" t="s">
        <v>38</v>
      </c>
      <c r="Z2454" s="72"/>
      <c r="AA2454" s="77">
        <v>898</v>
      </c>
      <c r="AB2454" s="76" t="s">
        <v>50</v>
      </c>
      <c r="AC2454" s="77">
        <v>1</v>
      </c>
      <c r="AD2454" s="77">
        <v>6</v>
      </c>
      <c r="AE2454" s="77">
        <v>6</v>
      </c>
      <c r="AF2454" s="78" t="s">
        <v>4167</v>
      </c>
      <c r="AG2454" s="72"/>
      <c r="AH2454" s="77" t="s">
        <v>69</v>
      </c>
      <c r="AI2454" s="76" t="s">
        <v>52</v>
      </c>
      <c r="AJ2454" s="76" t="s">
        <v>36</v>
      </c>
      <c r="AK2454" t="str">
        <f>_xlfn.CONCAT(PlayerList[[#This Row],[First Name]]," ",PlayerList[[#This Row],[Surname]])</f>
        <v>Asher Potter-Butler</v>
      </c>
      <c r="AM2454" s="71">
        <f>PlayerList[[#This Row],[Code]]*1</f>
        <v>22948</v>
      </c>
      <c r="AN2454" s="71" t="str">
        <f>VLOOKUP(PlayerList[[#This Row],[NZCF ID]],$AP$2:$AQ$3850,2,FALSE)</f>
        <v>M</v>
      </c>
      <c r="AP2454" s="71">
        <v>18587</v>
      </c>
      <c r="AQ2454" s="71" t="s">
        <v>29</v>
      </c>
    </row>
    <row r="2455" spans="13:43" x14ac:dyDescent="0.3">
      <c r="M2455" s="75">
        <v>22813</v>
      </c>
      <c r="N2455" s="72" t="s">
        <v>2907</v>
      </c>
      <c r="O2455" s="72" t="s">
        <v>2098</v>
      </c>
      <c r="P2455" s="73" t="s">
        <v>178</v>
      </c>
      <c r="Q2455" s="74">
        <v>1951</v>
      </c>
      <c r="R2455" s="73" t="s">
        <v>119</v>
      </c>
      <c r="S2455" s="72"/>
      <c r="T2455" s="77">
        <v>997</v>
      </c>
      <c r="U2455" s="76" t="s">
        <v>50</v>
      </c>
      <c r="V2455" s="77">
        <v>1</v>
      </c>
      <c r="W2455" s="77">
        <v>3</v>
      </c>
      <c r="X2455" s="77">
        <v>6</v>
      </c>
      <c r="Y2455" s="78" t="s">
        <v>4167</v>
      </c>
      <c r="Z2455" s="72"/>
      <c r="AA2455" s="77" t="s">
        <v>37</v>
      </c>
      <c r="AB2455" s="76" t="s">
        <v>35</v>
      </c>
      <c r="AC2455" s="77" t="s">
        <v>36</v>
      </c>
      <c r="AD2455" s="77" t="s">
        <v>36</v>
      </c>
      <c r="AE2455" s="77" t="s">
        <v>37</v>
      </c>
      <c r="AF2455" s="78" t="s">
        <v>38</v>
      </c>
      <c r="AG2455" s="72"/>
      <c r="AH2455" s="77" t="s">
        <v>69</v>
      </c>
      <c r="AI2455" s="76" t="s">
        <v>52</v>
      </c>
      <c r="AJ2455" s="76" t="s">
        <v>36</v>
      </c>
      <c r="AK2455" t="str">
        <f>_xlfn.CONCAT(PlayerList[[#This Row],[First Name]]," ",PlayerList[[#This Row],[Surname]])</f>
        <v>Bill Potze</v>
      </c>
      <c r="AM2455" s="71">
        <f>PlayerList[[#This Row],[Code]]*1</f>
        <v>22813</v>
      </c>
      <c r="AN2455" s="71" t="str">
        <f>VLOOKUP(PlayerList[[#This Row],[NZCF ID]],$AP$2:$AQ$3850,2,FALSE)</f>
        <v>M</v>
      </c>
      <c r="AP2455" s="71">
        <v>22948</v>
      </c>
      <c r="AQ2455" s="71" t="s">
        <v>29</v>
      </c>
    </row>
    <row r="2456" spans="13:43" x14ac:dyDescent="0.3">
      <c r="M2456" s="75">
        <v>20479</v>
      </c>
      <c r="N2456" s="72" t="s">
        <v>2908</v>
      </c>
      <c r="O2456" s="72" t="s">
        <v>2909</v>
      </c>
      <c r="P2456" s="73" t="s">
        <v>33</v>
      </c>
      <c r="Q2456" s="74">
        <v>2014</v>
      </c>
      <c r="R2456" s="73" t="s">
        <v>135</v>
      </c>
      <c r="S2456" s="72"/>
      <c r="T2456" s="77" t="s">
        <v>34</v>
      </c>
      <c r="U2456" s="76" t="s">
        <v>35</v>
      </c>
      <c r="V2456" s="77" t="s">
        <v>36</v>
      </c>
      <c r="W2456" s="77" t="s">
        <v>36</v>
      </c>
      <c r="X2456" s="77" t="s">
        <v>37</v>
      </c>
      <c r="Y2456" s="78" t="s">
        <v>38</v>
      </c>
      <c r="Z2456" s="72"/>
      <c r="AA2456" s="77">
        <v>477</v>
      </c>
      <c r="AB2456" s="76" t="s">
        <v>50</v>
      </c>
      <c r="AC2456" s="77" t="s">
        <v>36</v>
      </c>
      <c r="AD2456" s="77" t="s">
        <v>36</v>
      </c>
      <c r="AE2456" s="77">
        <v>7</v>
      </c>
      <c r="AF2456" s="78" t="s">
        <v>150</v>
      </c>
      <c r="AG2456" s="72"/>
      <c r="AH2456" s="77" t="s">
        <v>69</v>
      </c>
      <c r="AI2456" s="76" t="s">
        <v>52</v>
      </c>
      <c r="AJ2456" s="76" t="s">
        <v>36</v>
      </c>
      <c r="AK2456" t="str">
        <f>_xlfn.CONCAT(PlayerList[[#This Row],[First Name]]," ",PlayerList[[#This Row],[Surname]])</f>
        <v>Jaziah Pou</v>
      </c>
      <c r="AM2456" s="71">
        <f>PlayerList[[#This Row],[Code]]*1</f>
        <v>20479</v>
      </c>
      <c r="AN2456" s="71" t="str">
        <f>VLOOKUP(PlayerList[[#This Row],[NZCF ID]],$AP$2:$AQ$3850,2,FALSE)</f>
        <v>M</v>
      </c>
      <c r="AP2456" s="71">
        <v>22813</v>
      </c>
      <c r="AQ2456" s="71" t="s">
        <v>29</v>
      </c>
    </row>
    <row r="2457" spans="13:43" x14ac:dyDescent="0.3">
      <c r="M2457" s="75">
        <v>19971</v>
      </c>
      <c r="N2457" s="72" t="s">
        <v>2910</v>
      </c>
      <c r="O2457" s="72" t="s">
        <v>705</v>
      </c>
      <c r="P2457" s="73" t="s">
        <v>83</v>
      </c>
      <c r="Q2457" s="74">
        <v>2009</v>
      </c>
      <c r="R2457" s="73" t="s">
        <v>135</v>
      </c>
      <c r="S2457" s="72"/>
      <c r="T2457" s="77">
        <v>1104</v>
      </c>
      <c r="U2457" s="76" t="s">
        <v>50</v>
      </c>
      <c r="V2457" s="77" t="s">
        <v>36</v>
      </c>
      <c r="W2457" s="77" t="s">
        <v>36</v>
      </c>
      <c r="X2457" s="77">
        <v>16</v>
      </c>
      <c r="Y2457" s="78" t="s">
        <v>169</v>
      </c>
      <c r="Z2457" s="72"/>
      <c r="AA2457" s="77" t="s">
        <v>37</v>
      </c>
      <c r="AB2457" s="76" t="s">
        <v>35</v>
      </c>
      <c r="AC2457" s="77" t="s">
        <v>36</v>
      </c>
      <c r="AD2457" s="77" t="s">
        <v>36</v>
      </c>
      <c r="AE2457" s="77" t="s">
        <v>37</v>
      </c>
      <c r="AF2457" s="78" t="s">
        <v>38</v>
      </c>
      <c r="AG2457" s="72"/>
      <c r="AH2457" s="77" t="s">
        <v>69</v>
      </c>
      <c r="AI2457" s="76" t="s">
        <v>52</v>
      </c>
      <c r="AJ2457" s="76" t="s">
        <v>36</v>
      </c>
      <c r="AK2457" t="str">
        <f>_xlfn.CONCAT(PlayerList[[#This Row],[First Name]]," ",PlayerList[[#This Row],[Surname]])</f>
        <v>Luke Poulton</v>
      </c>
      <c r="AM2457" s="71">
        <f>PlayerList[[#This Row],[Code]]*1</f>
        <v>19971</v>
      </c>
      <c r="AN2457" s="71" t="str">
        <f>VLOOKUP(PlayerList[[#This Row],[NZCF ID]],$AP$2:$AQ$3850,2,FALSE)</f>
        <v>M</v>
      </c>
      <c r="AP2457" s="71">
        <v>20479</v>
      </c>
      <c r="AQ2457" s="71" t="s">
        <v>29</v>
      </c>
    </row>
    <row r="2458" spans="13:43" x14ac:dyDescent="0.3">
      <c r="M2458" s="75">
        <v>16900</v>
      </c>
      <c r="N2458" s="72" t="s">
        <v>2911</v>
      </c>
      <c r="O2458" s="72" t="s">
        <v>1322</v>
      </c>
      <c r="P2458" s="73" t="s">
        <v>178</v>
      </c>
      <c r="Q2458" s="74">
        <v>1954</v>
      </c>
      <c r="R2458" s="73" t="s">
        <v>119</v>
      </c>
      <c r="S2458" s="72"/>
      <c r="T2458" s="77">
        <v>976</v>
      </c>
      <c r="U2458" s="76" t="s">
        <v>50</v>
      </c>
      <c r="V2458" s="77" t="s">
        <v>36</v>
      </c>
      <c r="W2458" s="77" t="s">
        <v>36</v>
      </c>
      <c r="X2458" s="77">
        <v>6</v>
      </c>
      <c r="Y2458" s="78" t="s">
        <v>232</v>
      </c>
      <c r="Z2458" s="72"/>
      <c r="AA2458" s="77">
        <v>567</v>
      </c>
      <c r="AB2458" s="76" t="s">
        <v>35</v>
      </c>
      <c r="AC2458" s="77">
        <v>1</v>
      </c>
      <c r="AD2458" s="77">
        <v>5</v>
      </c>
      <c r="AE2458" s="77">
        <v>115</v>
      </c>
      <c r="AF2458" s="78" t="s">
        <v>4167</v>
      </c>
      <c r="AG2458" s="72"/>
      <c r="AH2458" s="77">
        <v>4310870</v>
      </c>
      <c r="AI2458" s="76" t="s">
        <v>52</v>
      </c>
      <c r="AJ2458" s="76" t="s">
        <v>36</v>
      </c>
      <c r="AK2458" t="str">
        <f>_xlfn.CONCAT(PlayerList[[#This Row],[First Name]]," ",PlayerList[[#This Row],[Surname]])</f>
        <v>Brian Powell</v>
      </c>
      <c r="AM2458" s="71">
        <f>PlayerList[[#This Row],[Code]]*1</f>
        <v>16900</v>
      </c>
      <c r="AN2458" s="71" t="str">
        <f>VLOOKUP(PlayerList[[#This Row],[NZCF ID]],$AP$2:$AQ$3850,2,FALSE)</f>
        <v>M</v>
      </c>
      <c r="AP2458" s="71">
        <v>19971</v>
      </c>
      <c r="AQ2458" s="71" t="s">
        <v>29</v>
      </c>
    </row>
    <row r="2459" spans="13:43" x14ac:dyDescent="0.3">
      <c r="M2459" s="75">
        <v>22741</v>
      </c>
      <c r="N2459" s="72" t="s">
        <v>2911</v>
      </c>
      <c r="O2459" s="72" t="s">
        <v>2912</v>
      </c>
      <c r="P2459" s="73" t="s">
        <v>33</v>
      </c>
      <c r="Q2459" s="74">
        <v>2014</v>
      </c>
      <c r="R2459" s="73" t="s">
        <v>135</v>
      </c>
      <c r="S2459" s="72"/>
      <c r="T2459" s="77" t="s">
        <v>34</v>
      </c>
      <c r="U2459" s="76" t="s">
        <v>35</v>
      </c>
      <c r="V2459" s="77" t="s">
        <v>36</v>
      </c>
      <c r="W2459" s="77" t="s">
        <v>36</v>
      </c>
      <c r="X2459" s="77" t="s">
        <v>37</v>
      </c>
      <c r="Y2459" s="78" t="s">
        <v>38</v>
      </c>
      <c r="Z2459" s="72"/>
      <c r="AA2459" s="77">
        <v>929</v>
      </c>
      <c r="AB2459" s="76" t="s">
        <v>50</v>
      </c>
      <c r="AC2459" s="77" t="s">
        <v>36</v>
      </c>
      <c r="AD2459" s="77" t="s">
        <v>36</v>
      </c>
      <c r="AE2459" s="77">
        <v>6</v>
      </c>
      <c r="AF2459" s="78" t="s">
        <v>84</v>
      </c>
      <c r="AG2459" s="72"/>
      <c r="AH2459" s="77" t="s">
        <v>69</v>
      </c>
      <c r="AI2459" s="76" t="s">
        <v>52</v>
      </c>
      <c r="AJ2459" s="76" t="s">
        <v>36</v>
      </c>
      <c r="AK2459" t="str">
        <f>_xlfn.CONCAT(PlayerList[[#This Row],[First Name]]," ",PlayerList[[#This Row],[Surname]])</f>
        <v>Darwin Powell</v>
      </c>
      <c r="AM2459" s="71">
        <f>PlayerList[[#This Row],[Code]]*1</f>
        <v>22741</v>
      </c>
      <c r="AN2459" s="71" t="str">
        <f>VLOOKUP(PlayerList[[#This Row],[NZCF ID]],$AP$2:$AQ$3850,2,FALSE)</f>
        <v>M</v>
      </c>
      <c r="AP2459" s="71">
        <v>16900</v>
      </c>
      <c r="AQ2459" s="71" t="s">
        <v>29</v>
      </c>
    </row>
    <row r="2460" spans="13:43" x14ac:dyDescent="0.3">
      <c r="M2460" s="75">
        <v>20084</v>
      </c>
      <c r="N2460" s="72" t="s">
        <v>2911</v>
      </c>
      <c r="O2460" s="72" t="s">
        <v>947</v>
      </c>
      <c r="P2460" s="73" t="s">
        <v>178</v>
      </c>
      <c r="Q2460" s="74">
        <v>1953</v>
      </c>
      <c r="R2460" s="73" t="s">
        <v>119</v>
      </c>
      <c r="S2460" s="72"/>
      <c r="T2460" s="77">
        <v>997</v>
      </c>
      <c r="U2460" s="76" t="s">
        <v>50</v>
      </c>
      <c r="V2460" s="77" t="s">
        <v>36</v>
      </c>
      <c r="W2460" s="77" t="s">
        <v>36</v>
      </c>
      <c r="X2460" s="77">
        <v>16</v>
      </c>
      <c r="Y2460" s="78" t="s">
        <v>61</v>
      </c>
      <c r="Z2460" s="72"/>
      <c r="AA2460" s="77" t="s">
        <v>37</v>
      </c>
      <c r="AB2460" s="76" t="s">
        <v>35</v>
      </c>
      <c r="AC2460" s="77" t="s">
        <v>36</v>
      </c>
      <c r="AD2460" s="77" t="s">
        <v>36</v>
      </c>
      <c r="AE2460" s="77" t="s">
        <v>37</v>
      </c>
      <c r="AF2460" s="78" t="s">
        <v>38</v>
      </c>
      <c r="AG2460" s="72"/>
      <c r="AH2460" s="77" t="s">
        <v>69</v>
      </c>
      <c r="AI2460" s="76" t="s">
        <v>52</v>
      </c>
      <c r="AJ2460" s="76" t="s">
        <v>36</v>
      </c>
      <c r="AK2460" t="str">
        <f>_xlfn.CONCAT(PlayerList[[#This Row],[First Name]]," ",PlayerList[[#This Row],[Surname]])</f>
        <v>Geoff Powell</v>
      </c>
      <c r="AM2460" s="71">
        <f>PlayerList[[#This Row],[Code]]*1</f>
        <v>20084</v>
      </c>
      <c r="AN2460" s="71" t="str">
        <f>VLOOKUP(PlayerList[[#This Row],[NZCF ID]],$AP$2:$AQ$3850,2,FALSE)</f>
        <v>M</v>
      </c>
      <c r="AP2460" s="71">
        <v>22741</v>
      </c>
      <c r="AQ2460" s="71" t="s">
        <v>29</v>
      </c>
    </row>
    <row r="2461" spans="13:43" x14ac:dyDescent="0.3">
      <c r="M2461" s="75">
        <v>13556</v>
      </c>
      <c r="N2461" s="72" t="s">
        <v>2913</v>
      </c>
      <c r="O2461" s="72" t="s">
        <v>277</v>
      </c>
      <c r="P2461" s="73" t="s">
        <v>354</v>
      </c>
      <c r="Q2461" s="74">
        <v>1955</v>
      </c>
      <c r="R2461" s="73" t="s">
        <v>119</v>
      </c>
      <c r="S2461" s="72"/>
      <c r="T2461" s="77" t="s">
        <v>34</v>
      </c>
      <c r="U2461" s="76" t="s">
        <v>35</v>
      </c>
      <c r="V2461" s="77" t="s">
        <v>36</v>
      </c>
      <c r="W2461" s="77" t="s">
        <v>36</v>
      </c>
      <c r="X2461" s="77" t="s">
        <v>37</v>
      </c>
      <c r="Y2461" s="78" t="s">
        <v>38</v>
      </c>
      <c r="Z2461" s="72"/>
      <c r="AA2461" s="77">
        <v>1062</v>
      </c>
      <c r="AB2461" s="76" t="s">
        <v>35</v>
      </c>
      <c r="AC2461" s="77" t="s">
        <v>36</v>
      </c>
      <c r="AD2461" s="77" t="s">
        <v>36</v>
      </c>
      <c r="AE2461" s="77">
        <v>31</v>
      </c>
      <c r="AF2461" s="78" t="s">
        <v>39</v>
      </c>
      <c r="AG2461" s="72"/>
      <c r="AH2461" s="77">
        <v>4310250</v>
      </c>
      <c r="AI2461" s="76" t="s">
        <v>52</v>
      </c>
      <c r="AJ2461" s="76" t="s">
        <v>36</v>
      </c>
      <c r="AK2461" t="str">
        <f>_xlfn.CONCAT(PlayerList[[#This Row],[First Name]]," ",PlayerList[[#This Row],[Surname]])</f>
        <v>Anthony Power</v>
      </c>
      <c r="AM2461" s="71">
        <f>PlayerList[[#This Row],[Code]]*1</f>
        <v>13556</v>
      </c>
      <c r="AN2461" s="71" t="str">
        <f>VLOOKUP(PlayerList[[#This Row],[NZCF ID]],$AP$2:$AQ$3850,2,FALSE)</f>
        <v>M</v>
      </c>
      <c r="AP2461" s="71">
        <v>20084</v>
      </c>
      <c r="AQ2461" s="71" t="s">
        <v>29</v>
      </c>
    </row>
    <row r="2462" spans="13:43" x14ac:dyDescent="0.3">
      <c r="M2462" s="75">
        <v>10027</v>
      </c>
      <c r="N2462" s="72" t="s">
        <v>2913</v>
      </c>
      <c r="O2462" s="72" t="s">
        <v>4433</v>
      </c>
      <c r="P2462" s="73" t="s">
        <v>167</v>
      </c>
      <c r="Q2462" s="74">
        <v>1946</v>
      </c>
      <c r="R2462" s="73" t="s">
        <v>119</v>
      </c>
      <c r="S2462" s="72"/>
      <c r="T2462" s="77">
        <v>1714</v>
      </c>
      <c r="U2462" s="76" t="s">
        <v>35</v>
      </c>
      <c r="V2462" s="77" t="s">
        <v>36</v>
      </c>
      <c r="W2462" s="77" t="s">
        <v>36</v>
      </c>
      <c r="X2462" s="77">
        <v>375</v>
      </c>
      <c r="Y2462" s="78" t="s">
        <v>583</v>
      </c>
      <c r="Z2462" s="72"/>
      <c r="AA2462" s="77">
        <v>1549</v>
      </c>
      <c r="AB2462" s="76" t="s">
        <v>35</v>
      </c>
      <c r="AC2462" s="77" t="s">
        <v>36</v>
      </c>
      <c r="AD2462" s="77" t="s">
        <v>36</v>
      </c>
      <c r="AE2462" s="77">
        <v>175</v>
      </c>
      <c r="AF2462" s="78" t="s">
        <v>583</v>
      </c>
      <c r="AG2462" s="72"/>
      <c r="AH2462" s="77">
        <v>4301366</v>
      </c>
      <c r="AI2462" s="76" t="s">
        <v>52</v>
      </c>
      <c r="AJ2462" s="76" t="s">
        <v>36</v>
      </c>
      <c r="AK2462" t="str">
        <f>_xlfn.CONCAT(PlayerList[[#This Row],[First Name]]," ",PlayerList[[#This Row],[Surname]])</f>
        <v>P Wayne Power</v>
      </c>
      <c r="AM2462" s="71">
        <f>PlayerList[[#This Row],[Code]]*1</f>
        <v>10027</v>
      </c>
      <c r="AN2462" s="71" t="str">
        <f>VLOOKUP(PlayerList[[#This Row],[NZCF ID]],$AP$2:$AQ$3850,2,FALSE)</f>
        <v>M</v>
      </c>
      <c r="AP2462" s="71">
        <v>13556</v>
      </c>
      <c r="AQ2462" s="71" t="s">
        <v>29</v>
      </c>
    </row>
    <row r="2463" spans="13:43" x14ac:dyDescent="0.3">
      <c r="M2463" s="75">
        <v>20079</v>
      </c>
      <c r="N2463" s="72" t="s">
        <v>2914</v>
      </c>
      <c r="O2463" s="72" t="s">
        <v>2915</v>
      </c>
      <c r="P2463" s="73" t="s">
        <v>74</v>
      </c>
      <c r="Q2463" s="74">
        <v>2000</v>
      </c>
      <c r="R2463" s="73" t="s">
        <v>35</v>
      </c>
      <c r="S2463" s="72"/>
      <c r="T2463" s="77">
        <v>1376</v>
      </c>
      <c r="U2463" s="76" t="s">
        <v>50</v>
      </c>
      <c r="V2463" s="77" t="s">
        <v>36</v>
      </c>
      <c r="W2463" s="77" t="s">
        <v>36</v>
      </c>
      <c r="X2463" s="77">
        <v>9</v>
      </c>
      <c r="Y2463" s="78" t="s">
        <v>150</v>
      </c>
      <c r="Z2463" s="72"/>
      <c r="AA2463" s="77">
        <v>1084</v>
      </c>
      <c r="AB2463" s="76" t="s">
        <v>50</v>
      </c>
      <c r="AC2463" s="77" t="s">
        <v>36</v>
      </c>
      <c r="AD2463" s="77" t="s">
        <v>36</v>
      </c>
      <c r="AE2463" s="77">
        <v>15</v>
      </c>
      <c r="AF2463" s="78" t="s">
        <v>84</v>
      </c>
      <c r="AG2463" s="72"/>
      <c r="AH2463" s="77">
        <v>241962</v>
      </c>
      <c r="AI2463" s="76" t="s">
        <v>2916</v>
      </c>
      <c r="AJ2463" s="76" t="s">
        <v>36</v>
      </c>
      <c r="AK2463" t="str">
        <f>_xlfn.CONCAT(PlayerList[[#This Row],[First Name]]," ",PlayerList[[#This Row],[Surname]])</f>
        <v>Raphael Powis</v>
      </c>
      <c r="AM2463" s="71">
        <f>PlayerList[[#This Row],[Code]]*1</f>
        <v>20079</v>
      </c>
      <c r="AN2463" s="71" t="str">
        <f>VLOOKUP(PlayerList[[#This Row],[NZCF ID]],$AP$2:$AQ$3850,2,FALSE)</f>
        <v>M</v>
      </c>
      <c r="AP2463" s="71">
        <v>10027</v>
      </c>
      <c r="AQ2463" s="71" t="s">
        <v>29</v>
      </c>
    </row>
    <row r="2464" spans="13:43" x14ac:dyDescent="0.3">
      <c r="M2464" s="75">
        <v>14227</v>
      </c>
      <c r="N2464" s="72" t="s">
        <v>2917</v>
      </c>
      <c r="O2464" s="72" t="s">
        <v>2918</v>
      </c>
      <c r="P2464" s="73" t="s">
        <v>74</v>
      </c>
      <c r="Q2464" s="74">
        <v>1993</v>
      </c>
      <c r="R2464" s="73" t="s">
        <v>35</v>
      </c>
      <c r="S2464" s="72"/>
      <c r="T2464" s="77">
        <v>1500</v>
      </c>
      <c r="U2464" s="76" t="s">
        <v>35</v>
      </c>
      <c r="V2464" s="77">
        <v>1</v>
      </c>
      <c r="W2464" s="77">
        <v>6</v>
      </c>
      <c r="X2464" s="77">
        <v>234</v>
      </c>
      <c r="Y2464" s="78" t="s">
        <v>4167</v>
      </c>
      <c r="Z2464" s="72"/>
      <c r="AA2464" s="77">
        <v>1385</v>
      </c>
      <c r="AB2464" s="76" t="s">
        <v>35</v>
      </c>
      <c r="AC2464" s="77">
        <v>1</v>
      </c>
      <c r="AD2464" s="77">
        <v>6</v>
      </c>
      <c r="AE2464" s="77">
        <v>69</v>
      </c>
      <c r="AF2464" s="78" t="s">
        <v>4167</v>
      </c>
      <c r="AG2464" s="72"/>
      <c r="AH2464" s="77">
        <v>4321189</v>
      </c>
      <c r="AI2464" s="76" t="s">
        <v>52</v>
      </c>
      <c r="AJ2464" s="76" t="s">
        <v>36</v>
      </c>
      <c r="AK2464" t="str">
        <f>_xlfn.CONCAT(PlayerList[[#This Row],[First Name]]," ",PlayerList[[#This Row],[Surname]])</f>
        <v>Brogan Powlesland</v>
      </c>
      <c r="AM2464" s="71">
        <f>PlayerList[[#This Row],[Code]]*1</f>
        <v>14227</v>
      </c>
      <c r="AN2464" s="71" t="str">
        <f>VLOOKUP(PlayerList[[#This Row],[NZCF ID]],$AP$2:$AQ$3850,2,FALSE)</f>
        <v>M</v>
      </c>
      <c r="AP2464" s="71">
        <v>20079</v>
      </c>
      <c r="AQ2464" s="71" t="s">
        <v>29</v>
      </c>
    </row>
    <row r="2465" spans="13:43" x14ac:dyDescent="0.3">
      <c r="M2465" s="75">
        <v>20521</v>
      </c>
      <c r="N2465" s="72" t="s">
        <v>2920</v>
      </c>
      <c r="O2465" s="72" t="s">
        <v>2921</v>
      </c>
      <c r="P2465" s="73" t="s">
        <v>33</v>
      </c>
      <c r="Q2465" s="74">
        <v>2013</v>
      </c>
      <c r="R2465" s="73" t="s">
        <v>135</v>
      </c>
      <c r="S2465" s="72"/>
      <c r="T2465" s="77" t="s">
        <v>34</v>
      </c>
      <c r="U2465" s="76" t="s">
        <v>35</v>
      </c>
      <c r="V2465" s="77" t="s">
        <v>36</v>
      </c>
      <c r="W2465" s="77" t="s">
        <v>36</v>
      </c>
      <c r="X2465" s="77" t="s">
        <v>37</v>
      </c>
      <c r="Y2465" s="78" t="s">
        <v>38</v>
      </c>
      <c r="Z2465" s="72"/>
      <c r="AA2465" s="77">
        <v>838</v>
      </c>
      <c r="AB2465" s="76" t="s">
        <v>50</v>
      </c>
      <c r="AC2465" s="77" t="s">
        <v>36</v>
      </c>
      <c r="AD2465" s="77" t="s">
        <v>36</v>
      </c>
      <c r="AE2465" s="77">
        <v>7</v>
      </c>
      <c r="AF2465" s="78" t="s">
        <v>150</v>
      </c>
      <c r="AG2465" s="72"/>
      <c r="AH2465" s="77" t="s">
        <v>69</v>
      </c>
      <c r="AI2465" s="76" t="s">
        <v>52</v>
      </c>
      <c r="AJ2465" s="76" t="s">
        <v>36</v>
      </c>
      <c r="AK2465" t="str">
        <f>_xlfn.CONCAT(PlayerList[[#This Row],[First Name]]," ",PlayerList[[#This Row],[Surname]])</f>
        <v>Armaan Prasad</v>
      </c>
      <c r="AM2465" s="71">
        <f>PlayerList[[#This Row],[Code]]*1</f>
        <v>20521</v>
      </c>
      <c r="AN2465" s="71" t="str">
        <f>VLOOKUP(PlayerList[[#This Row],[NZCF ID]],$AP$2:$AQ$3850,2,FALSE)</f>
        <v>M</v>
      </c>
      <c r="AP2465" s="71">
        <v>14227</v>
      </c>
      <c r="AQ2465" s="71" t="s">
        <v>29</v>
      </c>
    </row>
    <row r="2466" spans="13:43" x14ac:dyDescent="0.3">
      <c r="M2466" s="75">
        <v>21016</v>
      </c>
      <c r="N2466" s="72" t="s">
        <v>2920</v>
      </c>
      <c r="O2466" s="72" t="s">
        <v>2922</v>
      </c>
      <c r="P2466" s="73" t="s">
        <v>252</v>
      </c>
      <c r="Q2466" s="74">
        <v>2015</v>
      </c>
      <c r="R2466" s="73" t="s">
        <v>135</v>
      </c>
      <c r="S2466" s="72"/>
      <c r="T2466" s="77" t="s">
        <v>34</v>
      </c>
      <c r="U2466" s="76" t="s">
        <v>35</v>
      </c>
      <c r="V2466" s="77" t="s">
        <v>36</v>
      </c>
      <c r="W2466" s="77" t="s">
        <v>36</v>
      </c>
      <c r="X2466" s="77" t="s">
        <v>37</v>
      </c>
      <c r="Y2466" s="78" t="s">
        <v>38</v>
      </c>
      <c r="Z2466" s="72"/>
      <c r="AA2466" s="77">
        <v>592</v>
      </c>
      <c r="AB2466" s="76" t="s">
        <v>50</v>
      </c>
      <c r="AC2466" s="77" t="s">
        <v>36</v>
      </c>
      <c r="AD2466" s="77" t="s">
        <v>36</v>
      </c>
      <c r="AE2466" s="77">
        <v>6</v>
      </c>
      <c r="AF2466" s="78" t="s">
        <v>60</v>
      </c>
      <c r="AG2466" s="72"/>
      <c r="AH2466" s="77">
        <v>4331842</v>
      </c>
      <c r="AI2466" s="76" t="s">
        <v>52</v>
      </c>
      <c r="AJ2466" s="76" t="s">
        <v>36</v>
      </c>
      <c r="AK2466" t="str">
        <f>_xlfn.CONCAT(PlayerList[[#This Row],[First Name]]," ",PlayerList[[#This Row],[Surname]])</f>
        <v>Ishaan Prasad</v>
      </c>
      <c r="AM2466" s="71">
        <f>PlayerList[[#This Row],[Code]]*1</f>
        <v>21016</v>
      </c>
      <c r="AN2466" s="71" t="str">
        <f>VLOOKUP(PlayerList[[#This Row],[NZCF ID]],$AP$2:$AQ$3850,2,FALSE)</f>
        <v>M</v>
      </c>
      <c r="AP2466" s="71">
        <v>19946</v>
      </c>
      <c r="AQ2466" s="71" t="s">
        <v>29</v>
      </c>
    </row>
    <row r="2467" spans="13:43" x14ac:dyDescent="0.3">
      <c r="M2467" s="75">
        <v>20457</v>
      </c>
      <c r="N2467" s="72" t="s">
        <v>2920</v>
      </c>
      <c r="O2467" s="72" t="s">
        <v>2923</v>
      </c>
      <c r="P2467" s="73" t="s">
        <v>33</v>
      </c>
      <c r="Q2467" s="74">
        <v>2011</v>
      </c>
      <c r="R2467" s="73" t="s">
        <v>135</v>
      </c>
      <c r="S2467" s="72"/>
      <c r="T2467" s="77" t="s">
        <v>34</v>
      </c>
      <c r="U2467" s="76" t="s">
        <v>35</v>
      </c>
      <c r="V2467" s="77" t="s">
        <v>36</v>
      </c>
      <c r="W2467" s="77" t="s">
        <v>36</v>
      </c>
      <c r="X2467" s="77" t="s">
        <v>37</v>
      </c>
      <c r="Y2467" s="78" t="s">
        <v>38</v>
      </c>
      <c r="Z2467" s="72"/>
      <c r="AA2467" s="77">
        <v>907</v>
      </c>
      <c r="AB2467" s="76" t="s">
        <v>50</v>
      </c>
      <c r="AC2467" s="77" t="s">
        <v>36</v>
      </c>
      <c r="AD2467" s="77" t="s">
        <v>36</v>
      </c>
      <c r="AE2467" s="77">
        <v>7</v>
      </c>
      <c r="AF2467" s="78" t="s">
        <v>150</v>
      </c>
      <c r="AG2467" s="72"/>
      <c r="AH2467" s="77" t="s">
        <v>69</v>
      </c>
      <c r="AI2467" s="76" t="s">
        <v>52</v>
      </c>
      <c r="AJ2467" s="76" t="s">
        <v>36</v>
      </c>
      <c r="AK2467" t="str">
        <f>_xlfn.CONCAT(PlayerList[[#This Row],[First Name]]," ",PlayerList[[#This Row],[Surname]])</f>
        <v>Jaysal Prasad</v>
      </c>
      <c r="AM2467" s="71">
        <f>PlayerList[[#This Row],[Code]]*1</f>
        <v>20457</v>
      </c>
      <c r="AN2467" s="71" t="str">
        <f>VLOOKUP(PlayerList[[#This Row],[NZCF ID]],$AP$2:$AQ$3850,2,FALSE)</f>
        <v>M</v>
      </c>
      <c r="AP2467" s="71">
        <v>20521</v>
      </c>
      <c r="AQ2467" s="71" t="s">
        <v>29</v>
      </c>
    </row>
    <row r="2468" spans="13:43" x14ac:dyDescent="0.3">
      <c r="M2468" s="75">
        <v>19485</v>
      </c>
      <c r="N2468" s="72" t="s">
        <v>2924</v>
      </c>
      <c r="O2468" s="72" t="s">
        <v>714</v>
      </c>
      <c r="P2468" s="73" t="s">
        <v>161</v>
      </c>
      <c r="Q2468" s="74">
        <v>2007</v>
      </c>
      <c r="R2468" s="73" t="s">
        <v>135</v>
      </c>
      <c r="S2468" s="72"/>
      <c r="T2468" s="77">
        <v>1245</v>
      </c>
      <c r="U2468" s="76" t="s">
        <v>50</v>
      </c>
      <c r="V2468" s="77" t="s">
        <v>36</v>
      </c>
      <c r="W2468" s="77" t="s">
        <v>36</v>
      </c>
      <c r="X2468" s="77">
        <v>15</v>
      </c>
      <c r="Y2468" s="78" t="s">
        <v>60</v>
      </c>
      <c r="Z2468" s="72"/>
      <c r="AA2468" s="77">
        <v>1206</v>
      </c>
      <c r="AB2468" s="76" t="s">
        <v>50</v>
      </c>
      <c r="AC2468" s="77" t="s">
        <v>36</v>
      </c>
      <c r="AD2468" s="77" t="s">
        <v>36</v>
      </c>
      <c r="AE2468" s="77">
        <v>12</v>
      </c>
      <c r="AF2468" s="78" t="s">
        <v>150</v>
      </c>
      <c r="AG2468" s="72"/>
      <c r="AH2468" s="77">
        <v>4324307</v>
      </c>
      <c r="AI2468" s="76" t="s">
        <v>52</v>
      </c>
      <c r="AJ2468" s="76" t="s">
        <v>36</v>
      </c>
      <c r="AK2468" t="str">
        <f>_xlfn.CONCAT(PlayerList[[#This Row],[First Name]]," ",PlayerList[[#This Row],[Surname]])</f>
        <v>Charles Prebble</v>
      </c>
      <c r="AM2468" s="71">
        <f>PlayerList[[#This Row],[Code]]*1</f>
        <v>19485</v>
      </c>
      <c r="AN2468" s="71" t="str">
        <f>VLOOKUP(PlayerList[[#This Row],[NZCF ID]],$AP$2:$AQ$3850,2,FALSE)</f>
        <v>M</v>
      </c>
      <c r="AP2468" s="71">
        <v>21016</v>
      </c>
      <c r="AQ2468" s="71" t="s">
        <v>29</v>
      </c>
    </row>
    <row r="2469" spans="13:43" x14ac:dyDescent="0.3">
      <c r="M2469" s="75">
        <v>12747</v>
      </c>
      <c r="N2469" s="72" t="s">
        <v>2924</v>
      </c>
      <c r="O2469" s="72" t="s">
        <v>739</v>
      </c>
      <c r="P2469" s="73" t="s">
        <v>49</v>
      </c>
      <c r="Q2469" s="74">
        <v>1992</v>
      </c>
      <c r="R2469" s="73" t="s">
        <v>35</v>
      </c>
      <c r="S2469" s="72"/>
      <c r="T2469" s="77" t="s">
        <v>34</v>
      </c>
      <c r="U2469" s="76" t="s">
        <v>35</v>
      </c>
      <c r="V2469" s="77" t="s">
        <v>36</v>
      </c>
      <c r="W2469" s="77" t="s">
        <v>36</v>
      </c>
      <c r="X2469" s="77" t="s">
        <v>37</v>
      </c>
      <c r="Y2469" s="78" t="s">
        <v>38</v>
      </c>
      <c r="Z2469" s="72"/>
      <c r="AA2469" s="77">
        <v>1357</v>
      </c>
      <c r="AB2469" s="76" t="s">
        <v>50</v>
      </c>
      <c r="AC2469" s="77" t="s">
        <v>36</v>
      </c>
      <c r="AD2469" s="77" t="s">
        <v>36</v>
      </c>
      <c r="AE2469" s="77">
        <v>12</v>
      </c>
      <c r="AF2469" s="78" t="s">
        <v>169</v>
      </c>
      <c r="AG2469" s="72"/>
      <c r="AH2469" s="77">
        <v>4321383</v>
      </c>
      <c r="AI2469" s="76" t="s">
        <v>52</v>
      </c>
      <c r="AJ2469" s="76" t="s">
        <v>36</v>
      </c>
      <c r="AK2469" t="str">
        <f>_xlfn.CONCAT(PlayerList[[#This Row],[First Name]]," ",PlayerList[[#This Row],[Surname]])</f>
        <v>David Prebble</v>
      </c>
      <c r="AM2469" s="71">
        <f>PlayerList[[#This Row],[Code]]*1</f>
        <v>12747</v>
      </c>
      <c r="AN2469" s="71" t="str">
        <f>VLOOKUP(PlayerList[[#This Row],[NZCF ID]],$AP$2:$AQ$3850,2,FALSE)</f>
        <v>M</v>
      </c>
      <c r="AP2469" s="71">
        <v>20457</v>
      </c>
      <c r="AQ2469" s="71" t="s">
        <v>29</v>
      </c>
    </row>
    <row r="2470" spans="13:43" x14ac:dyDescent="0.3">
      <c r="M2470" s="75">
        <v>19488</v>
      </c>
      <c r="N2470" s="72" t="s">
        <v>2924</v>
      </c>
      <c r="O2470" s="72" t="s">
        <v>95</v>
      </c>
      <c r="P2470" s="73" t="s">
        <v>161</v>
      </c>
      <c r="Q2470" s="74">
        <v>2009</v>
      </c>
      <c r="R2470" s="73" t="s">
        <v>135</v>
      </c>
      <c r="S2470" s="72"/>
      <c r="T2470" s="77">
        <v>1234</v>
      </c>
      <c r="U2470" s="76" t="s">
        <v>50</v>
      </c>
      <c r="V2470" s="77" t="s">
        <v>36</v>
      </c>
      <c r="W2470" s="77" t="s">
        <v>36</v>
      </c>
      <c r="X2470" s="77">
        <v>16</v>
      </c>
      <c r="Y2470" s="78" t="s">
        <v>60</v>
      </c>
      <c r="Z2470" s="72"/>
      <c r="AA2470" s="77">
        <v>1106</v>
      </c>
      <c r="AB2470" s="76" t="s">
        <v>50</v>
      </c>
      <c r="AC2470" s="77" t="s">
        <v>36</v>
      </c>
      <c r="AD2470" s="77" t="s">
        <v>36</v>
      </c>
      <c r="AE2470" s="77">
        <v>12</v>
      </c>
      <c r="AF2470" s="78" t="s">
        <v>150</v>
      </c>
      <c r="AG2470" s="72"/>
      <c r="AH2470" s="77">
        <v>4324315</v>
      </c>
      <c r="AI2470" s="76" t="s">
        <v>52</v>
      </c>
      <c r="AJ2470" s="76" t="s">
        <v>36</v>
      </c>
      <c r="AK2470" t="str">
        <f>_xlfn.CONCAT(PlayerList[[#This Row],[First Name]]," ",PlayerList[[#This Row],[Surname]])</f>
        <v>Henry Prebble</v>
      </c>
      <c r="AM2470" s="71">
        <f>PlayerList[[#This Row],[Code]]*1</f>
        <v>19488</v>
      </c>
      <c r="AN2470" s="71" t="str">
        <f>VLOOKUP(PlayerList[[#This Row],[NZCF ID]],$AP$2:$AQ$3850,2,FALSE)</f>
        <v>M</v>
      </c>
      <c r="AP2470" s="71">
        <v>19485</v>
      </c>
      <c r="AQ2470" s="71" t="s">
        <v>29</v>
      </c>
    </row>
    <row r="2471" spans="13:43" x14ac:dyDescent="0.3">
      <c r="M2471" s="75">
        <v>19149</v>
      </c>
      <c r="N2471" s="72" t="s">
        <v>2925</v>
      </c>
      <c r="O2471" s="72" t="s">
        <v>2926</v>
      </c>
      <c r="P2471" s="73" t="s">
        <v>74</v>
      </c>
      <c r="Q2471" s="74">
        <v>2007</v>
      </c>
      <c r="R2471" s="73" t="s">
        <v>135</v>
      </c>
      <c r="S2471" s="72"/>
      <c r="T2471" s="77">
        <v>1916</v>
      </c>
      <c r="U2471" s="76" t="s">
        <v>35</v>
      </c>
      <c r="V2471" s="77">
        <v>2</v>
      </c>
      <c r="W2471" s="77">
        <v>15</v>
      </c>
      <c r="X2471" s="77">
        <v>140</v>
      </c>
      <c r="Y2471" s="78" t="s">
        <v>4167</v>
      </c>
      <c r="Z2471" s="72"/>
      <c r="AA2471" s="77">
        <v>1713</v>
      </c>
      <c r="AB2471" s="76" t="s">
        <v>35</v>
      </c>
      <c r="AC2471" s="77">
        <v>1</v>
      </c>
      <c r="AD2471" s="77">
        <v>6</v>
      </c>
      <c r="AE2471" s="77">
        <v>41</v>
      </c>
      <c r="AF2471" s="78" t="s">
        <v>4167</v>
      </c>
      <c r="AG2471" s="72"/>
      <c r="AH2471" s="77">
        <v>33398453</v>
      </c>
      <c r="AI2471" s="76" t="s">
        <v>52</v>
      </c>
      <c r="AJ2471" s="76" t="s">
        <v>36</v>
      </c>
      <c r="AK2471" t="str">
        <f>_xlfn.CONCAT(PlayerList[[#This Row],[First Name]]," ",PlayerList[[#This Row],[Surname]])</f>
        <v>Roul Preeyansh</v>
      </c>
      <c r="AM2471" s="71">
        <f>PlayerList[[#This Row],[Code]]*1</f>
        <v>19149</v>
      </c>
      <c r="AN2471" s="71" t="str">
        <f>VLOOKUP(PlayerList[[#This Row],[NZCF ID]],$AP$2:$AQ$3850,2,FALSE)</f>
        <v>M</v>
      </c>
      <c r="AP2471" s="71">
        <v>12747</v>
      </c>
      <c r="AQ2471" s="71" t="s">
        <v>29</v>
      </c>
    </row>
    <row r="2472" spans="13:43" x14ac:dyDescent="0.3">
      <c r="M2472" s="75">
        <v>20698</v>
      </c>
      <c r="N2472" s="72" t="s">
        <v>2927</v>
      </c>
      <c r="O2472" s="72" t="s">
        <v>2928</v>
      </c>
      <c r="P2472" s="73" t="s">
        <v>354</v>
      </c>
      <c r="Q2472" s="74">
        <v>1979</v>
      </c>
      <c r="R2472" s="73" t="s">
        <v>35</v>
      </c>
      <c r="S2472" s="72"/>
      <c r="T2472" s="77">
        <v>1525</v>
      </c>
      <c r="U2472" s="76" t="s">
        <v>35</v>
      </c>
      <c r="V2472" s="77">
        <v>1</v>
      </c>
      <c r="W2472" s="77">
        <v>7</v>
      </c>
      <c r="X2472" s="77">
        <v>29</v>
      </c>
      <c r="Y2472" s="78" t="s">
        <v>4167</v>
      </c>
      <c r="Z2472" s="72"/>
      <c r="AA2472" s="77" t="s">
        <v>37</v>
      </c>
      <c r="AB2472" s="76" t="s">
        <v>35</v>
      </c>
      <c r="AC2472" s="77" t="s">
        <v>36</v>
      </c>
      <c r="AD2472" s="77" t="s">
        <v>36</v>
      </c>
      <c r="AE2472" s="77" t="s">
        <v>37</v>
      </c>
      <c r="AF2472" s="78" t="s">
        <v>38</v>
      </c>
      <c r="AG2472" s="72"/>
      <c r="AH2472" s="77">
        <v>4330048</v>
      </c>
      <c r="AI2472" s="76" t="s">
        <v>52</v>
      </c>
      <c r="AJ2472" s="76" t="s">
        <v>36</v>
      </c>
      <c r="AK2472" t="str">
        <f>_xlfn.CONCAT(PlayerList[[#This Row],[First Name]]," ",PlayerList[[#This Row],[Surname]])</f>
        <v>Nic Preiss</v>
      </c>
      <c r="AM2472" s="71">
        <f>PlayerList[[#This Row],[Code]]*1</f>
        <v>20698</v>
      </c>
      <c r="AN2472" s="71" t="str">
        <f>VLOOKUP(PlayerList[[#This Row],[NZCF ID]],$AP$2:$AQ$3850,2,FALSE)</f>
        <v>M</v>
      </c>
      <c r="AP2472" s="71">
        <v>19488</v>
      </c>
      <c r="AQ2472" s="71" t="s">
        <v>29</v>
      </c>
    </row>
    <row r="2473" spans="13:43" x14ac:dyDescent="0.3">
      <c r="M2473" s="75">
        <v>20976</v>
      </c>
      <c r="N2473" s="72" t="s">
        <v>2929</v>
      </c>
      <c r="O2473" s="72" t="s">
        <v>2930</v>
      </c>
      <c r="P2473" s="73" t="s">
        <v>604</v>
      </c>
      <c r="Q2473" s="74">
        <v>2015</v>
      </c>
      <c r="R2473" s="73" t="s">
        <v>135</v>
      </c>
      <c r="S2473" s="72"/>
      <c r="T2473" s="77">
        <v>495</v>
      </c>
      <c r="U2473" s="76" t="s">
        <v>50</v>
      </c>
      <c r="V2473" s="77" t="s">
        <v>36</v>
      </c>
      <c r="W2473" s="77" t="s">
        <v>36</v>
      </c>
      <c r="X2473" s="77">
        <v>6</v>
      </c>
      <c r="Y2473" s="78" t="s">
        <v>60</v>
      </c>
      <c r="Z2473" s="72"/>
      <c r="AA2473" s="77" t="s">
        <v>37</v>
      </c>
      <c r="AB2473" s="76" t="s">
        <v>35</v>
      </c>
      <c r="AC2473" s="77" t="s">
        <v>36</v>
      </c>
      <c r="AD2473" s="77" t="s">
        <v>36</v>
      </c>
      <c r="AE2473" s="77" t="s">
        <v>37</v>
      </c>
      <c r="AF2473" s="78" t="s">
        <v>38</v>
      </c>
      <c r="AG2473" s="72"/>
      <c r="AH2473" s="77" t="s">
        <v>69</v>
      </c>
      <c r="AI2473" s="76" t="s">
        <v>52</v>
      </c>
      <c r="AJ2473" s="76" t="s">
        <v>36</v>
      </c>
      <c r="AK2473" t="str">
        <f>_xlfn.CONCAT(PlayerList[[#This Row],[First Name]]," ",PlayerList[[#This Row],[Surname]])</f>
        <v>Aditha Premathilake</v>
      </c>
      <c r="AM2473" s="71">
        <f>PlayerList[[#This Row],[Code]]*1</f>
        <v>20976</v>
      </c>
      <c r="AN2473" s="71" t="str">
        <f>VLOOKUP(PlayerList[[#This Row],[NZCF ID]],$AP$2:$AQ$3850,2,FALSE)</f>
        <v>M</v>
      </c>
      <c r="AP2473" s="71">
        <v>19149</v>
      </c>
      <c r="AQ2473" s="71" t="s">
        <v>29</v>
      </c>
    </row>
    <row r="2474" spans="13:43" x14ac:dyDescent="0.3">
      <c r="M2474" s="75">
        <v>20978</v>
      </c>
      <c r="N2474" s="72" t="s">
        <v>2929</v>
      </c>
      <c r="O2474" s="72" t="s">
        <v>2931</v>
      </c>
      <c r="P2474" s="73" t="s">
        <v>604</v>
      </c>
      <c r="Q2474" s="74">
        <v>2016</v>
      </c>
      <c r="R2474" s="73" t="s">
        <v>135</v>
      </c>
      <c r="S2474" s="72"/>
      <c r="T2474" s="77">
        <v>400</v>
      </c>
      <c r="U2474" s="76" t="s">
        <v>50</v>
      </c>
      <c r="V2474" s="77" t="s">
        <v>36</v>
      </c>
      <c r="W2474" s="77" t="s">
        <v>36</v>
      </c>
      <c r="X2474" s="77">
        <v>5</v>
      </c>
      <c r="Y2474" s="78" t="s">
        <v>60</v>
      </c>
      <c r="Z2474" s="72"/>
      <c r="AA2474" s="77" t="s">
        <v>37</v>
      </c>
      <c r="AB2474" s="76" t="s">
        <v>35</v>
      </c>
      <c r="AC2474" s="77" t="s">
        <v>36</v>
      </c>
      <c r="AD2474" s="77" t="s">
        <v>36</v>
      </c>
      <c r="AE2474" s="77" t="s">
        <v>37</v>
      </c>
      <c r="AF2474" s="78" t="s">
        <v>38</v>
      </c>
      <c r="AG2474" s="72"/>
      <c r="AH2474" s="77" t="s">
        <v>69</v>
      </c>
      <c r="AI2474" s="76" t="s">
        <v>52</v>
      </c>
      <c r="AJ2474" s="76" t="s">
        <v>36</v>
      </c>
      <c r="AK2474" t="str">
        <f>_xlfn.CONCAT(PlayerList[[#This Row],[First Name]]," ",PlayerList[[#This Row],[Surname]])</f>
        <v>Mahima Premathilake</v>
      </c>
      <c r="AM2474" s="71">
        <f>PlayerList[[#This Row],[Code]]*1</f>
        <v>20978</v>
      </c>
      <c r="AN2474" s="71" t="str">
        <f>VLOOKUP(PlayerList[[#This Row],[NZCF ID]],$AP$2:$AQ$3850,2,FALSE)</f>
        <v>M</v>
      </c>
      <c r="AP2474" s="71">
        <v>20698</v>
      </c>
      <c r="AQ2474" s="71" t="s">
        <v>29</v>
      </c>
    </row>
    <row r="2475" spans="13:43" x14ac:dyDescent="0.3">
      <c r="M2475" s="75">
        <v>20924</v>
      </c>
      <c r="N2475" s="72" t="s">
        <v>2929</v>
      </c>
      <c r="O2475" s="72" t="s">
        <v>114</v>
      </c>
      <c r="P2475" s="73" t="s">
        <v>604</v>
      </c>
      <c r="Q2475" s="74">
        <v>2012</v>
      </c>
      <c r="R2475" s="73" t="s">
        <v>135</v>
      </c>
      <c r="S2475" s="72"/>
      <c r="T2475" s="77">
        <v>400</v>
      </c>
      <c r="U2475" s="76" t="s">
        <v>50</v>
      </c>
      <c r="V2475" s="77" t="s">
        <v>36</v>
      </c>
      <c r="W2475" s="77" t="s">
        <v>36</v>
      </c>
      <c r="X2475" s="77">
        <v>6</v>
      </c>
      <c r="Y2475" s="78" t="s">
        <v>60</v>
      </c>
      <c r="Z2475" s="72"/>
      <c r="AA2475" s="77" t="s">
        <v>37</v>
      </c>
      <c r="AB2475" s="76" t="s">
        <v>35</v>
      </c>
      <c r="AC2475" s="77" t="s">
        <v>36</v>
      </c>
      <c r="AD2475" s="77" t="s">
        <v>36</v>
      </c>
      <c r="AE2475" s="77" t="s">
        <v>37</v>
      </c>
      <c r="AF2475" s="78" t="s">
        <v>38</v>
      </c>
      <c r="AG2475" s="72"/>
      <c r="AH2475" s="77" t="s">
        <v>69</v>
      </c>
      <c r="AI2475" s="76" t="s">
        <v>52</v>
      </c>
      <c r="AJ2475" s="76" t="s">
        <v>36</v>
      </c>
      <c r="AK2475" t="str">
        <f>_xlfn.CONCAT(PlayerList[[#This Row],[First Name]]," ",PlayerList[[#This Row],[Surname]])</f>
        <v>Peter Premathilake</v>
      </c>
      <c r="AM2475" s="71">
        <f>PlayerList[[#This Row],[Code]]*1</f>
        <v>20924</v>
      </c>
      <c r="AN2475" s="71" t="str">
        <f>VLOOKUP(PlayerList[[#This Row],[NZCF ID]],$AP$2:$AQ$3850,2,FALSE)</f>
        <v>M</v>
      </c>
      <c r="AP2475" s="71">
        <v>20976</v>
      </c>
      <c r="AQ2475" s="71" t="s">
        <v>29</v>
      </c>
    </row>
    <row r="2476" spans="13:43" x14ac:dyDescent="0.3">
      <c r="M2476" s="75">
        <v>20718</v>
      </c>
      <c r="N2476" s="72" t="s">
        <v>2932</v>
      </c>
      <c r="O2476" s="72" t="s">
        <v>2933</v>
      </c>
      <c r="P2476" s="73" t="s">
        <v>33</v>
      </c>
      <c r="Q2476" s="74">
        <v>2013</v>
      </c>
      <c r="R2476" s="73" t="s">
        <v>135</v>
      </c>
      <c r="S2476" s="72"/>
      <c r="T2476" s="77" t="s">
        <v>34</v>
      </c>
      <c r="U2476" s="76" t="s">
        <v>35</v>
      </c>
      <c r="V2476" s="77" t="s">
        <v>36</v>
      </c>
      <c r="W2476" s="77" t="s">
        <v>36</v>
      </c>
      <c r="X2476" s="77" t="s">
        <v>37</v>
      </c>
      <c r="Y2476" s="78" t="s">
        <v>38</v>
      </c>
      <c r="Z2476" s="72"/>
      <c r="AA2476" s="77">
        <v>723</v>
      </c>
      <c r="AB2476" s="76" t="s">
        <v>35</v>
      </c>
      <c r="AC2476" s="77" t="s">
        <v>36</v>
      </c>
      <c r="AD2476" s="77" t="s">
        <v>36</v>
      </c>
      <c r="AE2476" s="77">
        <v>23</v>
      </c>
      <c r="AF2476" s="78" t="s">
        <v>60</v>
      </c>
      <c r="AG2476" s="72"/>
      <c r="AH2476" s="77" t="s">
        <v>69</v>
      </c>
      <c r="AI2476" s="76" t="s">
        <v>52</v>
      </c>
      <c r="AJ2476" s="76" t="s">
        <v>36</v>
      </c>
      <c r="AK2476" t="str">
        <f>_xlfn.CONCAT(PlayerList[[#This Row],[First Name]]," ",PlayerList[[#This Row],[Surname]])</f>
        <v>Tharunram Chinraju Premnath</v>
      </c>
      <c r="AM2476" s="71">
        <f>PlayerList[[#This Row],[Code]]*1</f>
        <v>20718</v>
      </c>
      <c r="AN2476" s="71" t="str">
        <f>VLOOKUP(PlayerList[[#This Row],[NZCF ID]],$AP$2:$AQ$3850,2,FALSE)</f>
        <v>M</v>
      </c>
      <c r="AP2476" s="71">
        <v>20978</v>
      </c>
      <c r="AQ2476" s="71" t="s">
        <v>29</v>
      </c>
    </row>
    <row r="2477" spans="13:43" x14ac:dyDescent="0.3">
      <c r="M2477" s="75">
        <v>17817</v>
      </c>
      <c r="N2477" s="72" t="s">
        <v>2934</v>
      </c>
      <c r="O2477" s="72" t="s">
        <v>2935</v>
      </c>
      <c r="P2477" s="73" t="s">
        <v>33</v>
      </c>
      <c r="Q2477" s="74">
        <v>2007</v>
      </c>
      <c r="R2477" s="73" t="s">
        <v>135</v>
      </c>
      <c r="S2477" s="72"/>
      <c r="T2477" s="77" t="s">
        <v>34</v>
      </c>
      <c r="U2477" s="76" t="s">
        <v>35</v>
      </c>
      <c r="V2477" s="77" t="s">
        <v>36</v>
      </c>
      <c r="W2477" s="77" t="s">
        <v>36</v>
      </c>
      <c r="X2477" s="77" t="s">
        <v>37</v>
      </c>
      <c r="Y2477" s="78" t="s">
        <v>38</v>
      </c>
      <c r="Z2477" s="72"/>
      <c r="AA2477" s="77">
        <v>651</v>
      </c>
      <c r="AB2477" s="76" t="s">
        <v>50</v>
      </c>
      <c r="AC2477" s="77" t="s">
        <v>36</v>
      </c>
      <c r="AD2477" s="77" t="s">
        <v>36</v>
      </c>
      <c r="AE2477" s="77">
        <v>6</v>
      </c>
      <c r="AF2477" s="78" t="s">
        <v>105</v>
      </c>
      <c r="AG2477" s="72"/>
      <c r="AH2477" s="77" t="s">
        <v>69</v>
      </c>
      <c r="AI2477" s="76" t="s">
        <v>52</v>
      </c>
      <c r="AJ2477" s="76" t="s">
        <v>36</v>
      </c>
      <c r="AK2477" t="str">
        <f>_xlfn.CONCAT(PlayerList[[#This Row],[First Name]]," ",PlayerList[[#This Row],[Surname]])</f>
        <v>Artyom Prenski</v>
      </c>
      <c r="AM2477" s="71">
        <f>PlayerList[[#This Row],[Code]]*1</f>
        <v>17817</v>
      </c>
      <c r="AN2477" s="71" t="str">
        <f>VLOOKUP(PlayerList[[#This Row],[NZCF ID]],$AP$2:$AQ$3850,2,FALSE)</f>
        <v>M</v>
      </c>
      <c r="AP2477" s="71">
        <v>20924</v>
      </c>
      <c r="AQ2477" s="71" t="s">
        <v>29</v>
      </c>
    </row>
    <row r="2478" spans="13:43" x14ac:dyDescent="0.3">
      <c r="M2478" s="75">
        <v>10286</v>
      </c>
      <c r="N2478" s="72" t="s">
        <v>2936</v>
      </c>
      <c r="O2478" s="72" t="s">
        <v>520</v>
      </c>
      <c r="P2478" s="73" t="s">
        <v>121</v>
      </c>
      <c r="Q2478" s="74" t="s">
        <v>37</v>
      </c>
      <c r="R2478" s="73" t="s">
        <v>35</v>
      </c>
      <c r="S2478" s="72"/>
      <c r="T2478" s="77">
        <v>1592</v>
      </c>
      <c r="U2478" s="76" t="s">
        <v>35</v>
      </c>
      <c r="V2478" s="77" t="s">
        <v>36</v>
      </c>
      <c r="W2478" s="77" t="s">
        <v>36</v>
      </c>
      <c r="X2478" s="77">
        <v>163</v>
      </c>
      <c r="Y2478" s="78" t="s">
        <v>235</v>
      </c>
      <c r="Z2478" s="72"/>
      <c r="AA2478" s="77">
        <v>1595</v>
      </c>
      <c r="AB2478" s="76" t="s">
        <v>35</v>
      </c>
      <c r="AC2478" s="77" t="s">
        <v>36</v>
      </c>
      <c r="AD2478" s="77" t="s">
        <v>36</v>
      </c>
      <c r="AE2478" s="77">
        <v>16</v>
      </c>
      <c r="AF2478" s="78" t="s">
        <v>3587</v>
      </c>
      <c r="AG2478" s="72"/>
      <c r="AH2478" s="77" t="s">
        <v>69</v>
      </c>
      <c r="AI2478" s="76" t="s">
        <v>52</v>
      </c>
      <c r="AJ2478" s="76" t="s">
        <v>36</v>
      </c>
      <c r="AK2478" t="str">
        <f>_xlfn.CONCAT(PlayerList[[#This Row],[First Name]]," ",PlayerList[[#This Row],[Surname]])</f>
        <v>Anthony J Price</v>
      </c>
      <c r="AM2478" s="71">
        <f>PlayerList[[#This Row],[Code]]*1</f>
        <v>10286</v>
      </c>
      <c r="AN2478" s="71" t="str">
        <f>VLOOKUP(PlayerList[[#This Row],[NZCF ID]],$AP$2:$AQ$3850,2,FALSE)</f>
        <v>M</v>
      </c>
      <c r="AP2478" s="71">
        <v>20718</v>
      </c>
      <c r="AQ2478" s="71" t="s">
        <v>29</v>
      </c>
    </row>
    <row r="2479" spans="13:43" x14ac:dyDescent="0.3">
      <c r="M2479" s="75">
        <v>12615</v>
      </c>
      <c r="N2479" s="72" t="s">
        <v>2936</v>
      </c>
      <c r="O2479" s="72" t="s">
        <v>589</v>
      </c>
      <c r="P2479" s="73" t="s">
        <v>167</v>
      </c>
      <c r="Q2479" s="74">
        <v>1971</v>
      </c>
      <c r="R2479" s="73" t="s">
        <v>124</v>
      </c>
      <c r="S2479" s="72"/>
      <c r="T2479" s="77">
        <v>1287</v>
      </c>
      <c r="U2479" s="76" t="s">
        <v>35</v>
      </c>
      <c r="V2479" s="77">
        <v>1</v>
      </c>
      <c r="W2479" s="77">
        <v>4</v>
      </c>
      <c r="X2479" s="77">
        <v>23</v>
      </c>
      <c r="Y2479" s="78" t="s">
        <v>4167</v>
      </c>
      <c r="Z2479" s="72"/>
      <c r="AA2479" s="77">
        <v>1070</v>
      </c>
      <c r="AB2479" s="76" t="s">
        <v>35</v>
      </c>
      <c r="AC2479" s="77">
        <v>1</v>
      </c>
      <c r="AD2479" s="77">
        <v>6</v>
      </c>
      <c r="AE2479" s="77">
        <v>24</v>
      </c>
      <c r="AF2479" s="78" t="s">
        <v>4167</v>
      </c>
      <c r="AG2479" s="72"/>
      <c r="AH2479" s="77">
        <v>4330684</v>
      </c>
      <c r="AI2479" s="76" t="s">
        <v>52</v>
      </c>
      <c r="AJ2479" s="76" t="s">
        <v>36</v>
      </c>
      <c r="AK2479" t="str">
        <f>_xlfn.CONCAT(PlayerList[[#This Row],[First Name]]," ",PlayerList[[#This Row],[Surname]])</f>
        <v>Robert Price</v>
      </c>
      <c r="AM2479" s="71">
        <f>PlayerList[[#This Row],[Code]]*1</f>
        <v>12615</v>
      </c>
      <c r="AN2479" s="71" t="str">
        <f>VLOOKUP(PlayerList[[#This Row],[NZCF ID]],$AP$2:$AQ$3850,2,FALSE)</f>
        <v>M</v>
      </c>
      <c r="AP2479" s="71">
        <v>17817</v>
      </c>
      <c r="AQ2479" s="71" t="s">
        <v>29</v>
      </c>
    </row>
    <row r="2480" spans="13:43" x14ac:dyDescent="0.3">
      <c r="M2480" s="75">
        <v>11119</v>
      </c>
      <c r="N2480" s="72" t="s">
        <v>2936</v>
      </c>
      <c r="O2480" s="72" t="s">
        <v>1017</v>
      </c>
      <c r="P2480" s="73" t="s">
        <v>74</v>
      </c>
      <c r="Q2480" s="74">
        <v>1972</v>
      </c>
      <c r="R2480" s="73" t="s">
        <v>124</v>
      </c>
      <c r="S2480" s="72"/>
      <c r="T2480" s="77">
        <v>1611</v>
      </c>
      <c r="U2480" s="76" t="s">
        <v>35</v>
      </c>
      <c r="V2480" s="77" t="s">
        <v>36</v>
      </c>
      <c r="W2480" s="77" t="s">
        <v>36</v>
      </c>
      <c r="X2480" s="77">
        <v>91</v>
      </c>
      <c r="Y2480" s="78" t="s">
        <v>1939</v>
      </c>
      <c r="Z2480" s="72"/>
      <c r="AA2480" s="77">
        <v>1588</v>
      </c>
      <c r="AB2480" s="76" t="s">
        <v>35</v>
      </c>
      <c r="AC2480" s="77" t="s">
        <v>36</v>
      </c>
      <c r="AD2480" s="77" t="s">
        <v>36</v>
      </c>
      <c r="AE2480" s="77">
        <v>67</v>
      </c>
      <c r="AF2480" s="78" t="s">
        <v>84</v>
      </c>
      <c r="AG2480" s="72"/>
      <c r="AH2480" s="77">
        <v>4331451</v>
      </c>
      <c r="AI2480" s="76" t="s">
        <v>52</v>
      </c>
      <c r="AJ2480" s="76" t="s">
        <v>36</v>
      </c>
      <c r="AK2480" t="str">
        <f>_xlfn.CONCAT(PlayerList[[#This Row],[First Name]]," ",PlayerList[[#This Row],[Surname]])</f>
        <v>Steven Price</v>
      </c>
      <c r="AM2480" s="71">
        <f>PlayerList[[#This Row],[Code]]*1</f>
        <v>11119</v>
      </c>
      <c r="AN2480" s="71" t="str">
        <f>VLOOKUP(PlayerList[[#This Row],[NZCF ID]],$AP$2:$AQ$3850,2,FALSE)</f>
        <v>M</v>
      </c>
      <c r="AP2480" s="71">
        <v>10286</v>
      </c>
      <c r="AQ2480" s="71" t="s">
        <v>29</v>
      </c>
    </row>
    <row r="2481" spans="13:43" x14ac:dyDescent="0.3">
      <c r="M2481" s="75">
        <v>20019</v>
      </c>
      <c r="N2481" s="72" t="s">
        <v>2937</v>
      </c>
      <c r="O2481" s="72" t="s">
        <v>1649</v>
      </c>
      <c r="P2481" s="73" t="s">
        <v>74</v>
      </c>
      <c r="Q2481" s="74">
        <v>2016</v>
      </c>
      <c r="R2481" s="73" t="s">
        <v>135</v>
      </c>
      <c r="S2481" s="72"/>
      <c r="T2481" s="77">
        <v>1387</v>
      </c>
      <c r="U2481" s="76" t="s">
        <v>35</v>
      </c>
      <c r="V2481" s="77">
        <v>1</v>
      </c>
      <c r="W2481" s="77">
        <v>5</v>
      </c>
      <c r="X2481" s="77">
        <v>81</v>
      </c>
      <c r="Y2481" s="78" t="s">
        <v>4167</v>
      </c>
      <c r="Z2481" s="72"/>
      <c r="AA2481" s="77">
        <v>1425</v>
      </c>
      <c r="AB2481" s="76" t="s">
        <v>35</v>
      </c>
      <c r="AC2481" s="77">
        <v>4</v>
      </c>
      <c r="AD2481" s="77">
        <v>23</v>
      </c>
      <c r="AE2481" s="77">
        <v>149</v>
      </c>
      <c r="AF2481" s="78" t="s">
        <v>4167</v>
      </c>
      <c r="AG2481" s="72"/>
      <c r="AH2481" s="77">
        <v>88157776</v>
      </c>
      <c r="AI2481" s="76" t="s">
        <v>40</v>
      </c>
      <c r="AJ2481" s="76" t="s">
        <v>36</v>
      </c>
      <c r="AK2481" t="str">
        <f>_xlfn.CONCAT(PlayerList[[#This Row],[First Name]]," ",PlayerList[[#This Row],[Surname]])</f>
        <v>Aaron Prince</v>
      </c>
      <c r="AM2481" s="71">
        <f>PlayerList[[#This Row],[Code]]*1</f>
        <v>20019</v>
      </c>
      <c r="AN2481" s="71" t="str">
        <f>VLOOKUP(PlayerList[[#This Row],[NZCF ID]],$AP$2:$AQ$3850,2,FALSE)</f>
        <v>M</v>
      </c>
      <c r="AP2481" s="71">
        <v>12615</v>
      </c>
      <c r="AQ2481" s="71" t="s">
        <v>29</v>
      </c>
    </row>
    <row r="2482" spans="13:43" x14ac:dyDescent="0.3">
      <c r="M2482" s="75">
        <v>20016</v>
      </c>
      <c r="N2482" s="72" t="s">
        <v>2937</v>
      </c>
      <c r="O2482" s="72" t="s">
        <v>492</v>
      </c>
      <c r="P2482" s="73" t="s">
        <v>74</v>
      </c>
      <c r="Q2482" s="74">
        <v>2013</v>
      </c>
      <c r="R2482" s="73" t="s">
        <v>135</v>
      </c>
      <c r="S2482" s="72"/>
      <c r="T2482" s="77">
        <v>1649</v>
      </c>
      <c r="U2482" s="76" t="s">
        <v>35</v>
      </c>
      <c r="V2482" s="77">
        <v>1</v>
      </c>
      <c r="W2482" s="77">
        <v>6</v>
      </c>
      <c r="X2482" s="77">
        <v>83</v>
      </c>
      <c r="Y2482" s="78" t="s">
        <v>4167</v>
      </c>
      <c r="Z2482" s="72"/>
      <c r="AA2482" s="77">
        <v>1466</v>
      </c>
      <c r="AB2482" s="76" t="s">
        <v>35</v>
      </c>
      <c r="AC2482" s="77">
        <v>4</v>
      </c>
      <c r="AD2482" s="77">
        <v>23</v>
      </c>
      <c r="AE2482" s="77">
        <v>152</v>
      </c>
      <c r="AF2482" s="78" t="s">
        <v>4167</v>
      </c>
      <c r="AG2482" s="72"/>
      <c r="AH2482" s="77">
        <v>88157822</v>
      </c>
      <c r="AI2482" s="76" t="s">
        <v>40</v>
      </c>
      <c r="AJ2482" s="76" t="s">
        <v>36</v>
      </c>
      <c r="AK2482" t="str">
        <f>_xlfn.CONCAT(PlayerList[[#This Row],[First Name]]," ",PlayerList[[#This Row],[Surname]])</f>
        <v>Aidan Prince</v>
      </c>
      <c r="AM2482" s="71">
        <f>PlayerList[[#This Row],[Code]]*1</f>
        <v>20016</v>
      </c>
      <c r="AN2482" s="71" t="str">
        <f>VLOOKUP(PlayerList[[#This Row],[NZCF ID]],$AP$2:$AQ$3850,2,FALSE)</f>
        <v>M</v>
      </c>
      <c r="AP2482" s="71">
        <v>11119</v>
      </c>
      <c r="AQ2482" s="71" t="s">
        <v>29</v>
      </c>
    </row>
    <row r="2483" spans="13:43" x14ac:dyDescent="0.3">
      <c r="M2483" s="75">
        <v>17601</v>
      </c>
      <c r="N2483" s="72" t="s">
        <v>2937</v>
      </c>
      <c r="O2483" s="72" t="s">
        <v>685</v>
      </c>
      <c r="P2483" s="73" t="s">
        <v>161</v>
      </c>
      <c r="Q2483" s="74" t="s">
        <v>37</v>
      </c>
      <c r="R2483" s="73" t="s">
        <v>35</v>
      </c>
      <c r="S2483" s="72"/>
      <c r="T2483" s="77" t="s">
        <v>34</v>
      </c>
      <c r="U2483" s="76" t="s">
        <v>35</v>
      </c>
      <c r="V2483" s="77" t="s">
        <v>36</v>
      </c>
      <c r="W2483" s="77" t="s">
        <v>36</v>
      </c>
      <c r="X2483" s="77" t="s">
        <v>37</v>
      </c>
      <c r="Y2483" s="78" t="s">
        <v>38</v>
      </c>
      <c r="Z2483" s="72"/>
      <c r="AA2483" s="77">
        <v>1343</v>
      </c>
      <c r="AB2483" s="76" t="s">
        <v>50</v>
      </c>
      <c r="AC2483" s="77" t="s">
        <v>36</v>
      </c>
      <c r="AD2483" s="77" t="s">
        <v>36</v>
      </c>
      <c r="AE2483" s="77">
        <v>4</v>
      </c>
      <c r="AF2483" s="78" t="s">
        <v>209</v>
      </c>
      <c r="AG2483" s="72"/>
      <c r="AH2483" s="77" t="s">
        <v>69</v>
      </c>
      <c r="AI2483" s="76" t="s">
        <v>52</v>
      </c>
      <c r="AJ2483" s="76" t="s">
        <v>36</v>
      </c>
      <c r="AK2483" t="str">
        <f>_xlfn.CONCAT(PlayerList[[#This Row],[First Name]]," ",PlayerList[[#This Row],[Surname]])</f>
        <v>Joel Prince</v>
      </c>
      <c r="AM2483" s="71">
        <f>PlayerList[[#This Row],[Code]]*1</f>
        <v>17601</v>
      </c>
      <c r="AN2483" s="71" t="str">
        <f>VLOOKUP(PlayerList[[#This Row],[NZCF ID]],$AP$2:$AQ$3850,2,FALSE)</f>
        <v>M</v>
      </c>
      <c r="AP2483" s="71">
        <v>20019</v>
      </c>
      <c r="AQ2483" s="71" t="s">
        <v>29</v>
      </c>
    </row>
    <row r="2484" spans="13:43" x14ac:dyDescent="0.3">
      <c r="M2484" s="75">
        <v>20345</v>
      </c>
      <c r="N2484" s="72" t="s">
        <v>2938</v>
      </c>
      <c r="O2484" s="72" t="s">
        <v>298</v>
      </c>
      <c r="P2484" s="73" t="s">
        <v>252</v>
      </c>
      <c r="Q2484" s="74">
        <v>2013</v>
      </c>
      <c r="R2484" s="73" t="s">
        <v>135</v>
      </c>
      <c r="S2484" s="72"/>
      <c r="T2484" s="77">
        <v>593</v>
      </c>
      <c r="U2484" s="76" t="s">
        <v>50</v>
      </c>
      <c r="V2484" s="77" t="s">
        <v>36</v>
      </c>
      <c r="W2484" s="77" t="s">
        <v>36</v>
      </c>
      <c r="X2484" s="77">
        <v>13</v>
      </c>
      <c r="Y2484" s="78" t="s">
        <v>60</v>
      </c>
      <c r="Z2484" s="72"/>
      <c r="AA2484" s="77">
        <v>797</v>
      </c>
      <c r="AB2484" s="76" t="s">
        <v>50</v>
      </c>
      <c r="AC2484" s="77" t="s">
        <v>36</v>
      </c>
      <c r="AD2484" s="77" t="s">
        <v>36</v>
      </c>
      <c r="AE2484" s="77">
        <v>13</v>
      </c>
      <c r="AF2484" s="78" t="s">
        <v>150</v>
      </c>
      <c r="AG2484" s="72"/>
      <c r="AH2484" s="77" t="s">
        <v>69</v>
      </c>
      <c r="AI2484" s="76" t="s">
        <v>52</v>
      </c>
      <c r="AJ2484" s="76" t="s">
        <v>36</v>
      </c>
      <c r="AK2484" t="str">
        <f>_xlfn.CONCAT(PlayerList[[#This Row],[First Name]]," ",PlayerList[[#This Row],[Surname]])</f>
        <v>Edward Pritchard</v>
      </c>
      <c r="AM2484" s="71">
        <f>PlayerList[[#This Row],[Code]]*1</f>
        <v>20345</v>
      </c>
      <c r="AN2484" s="71" t="str">
        <f>VLOOKUP(PlayerList[[#This Row],[NZCF ID]],$AP$2:$AQ$3850,2,FALSE)</f>
        <v>M</v>
      </c>
      <c r="AP2484" s="71">
        <v>20016</v>
      </c>
      <c r="AQ2484" s="71" t="s">
        <v>29</v>
      </c>
    </row>
    <row r="2485" spans="13:43" x14ac:dyDescent="0.3">
      <c r="M2485" s="75">
        <v>14046</v>
      </c>
      <c r="N2485" s="72" t="s">
        <v>4434</v>
      </c>
      <c r="O2485" s="72" t="s">
        <v>226</v>
      </c>
      <c r="P2485" s="73" t="s">
        <v>83</v>
      </c>
      <c r="Q2485" s="74">
        <v>1987</v>
      </c>
      <c r="R2485" s="73" t="s">
        <v>35</v>
      </c>
      <c r="S2485" s="72"/>
      <c r="T2485" s="77">
        <v>1239</v>
      </c>
      <c r="U2485" s="76" t="s">
        <v>35</v>
      </c>
      <c r="V2485" s="77" t="s">
        <v>36</v>
      </c>
      <c r="W2485" s="77" t="s">
        <v>36</v>
      </c>
      <c r="X2485" s="77">
        <v>144</v>
      </c>
      <c r="Y2485" s="78" t="s">
        <v>4200</v>
      </c>
      <c r="Z2485" s="72"/>
      <c r="AA2485" s="77">
        <v>1162</v>
      </c>
      <c r="AB2485" s="76" t="s">
        <v>35</v>
      </c>
      <c r="AC2485" s="77" t="s">
        <v>36</v>
      </c>
      <c r="AD2485" s="77" t="s">
        <v>36</v>
      </c>
      <c r="AE2485" s="77">
        <v>44</v>
      </c>
      <c r="AF2485" s="78" t="s">
        <v>896</v>
      </c>
      <c r="AG2485" s="72"/>
      <c r="AH2485" s="77" t="s">
        <v>69</v>
      </c>
      <c r="AI2485" s="76" t="s">
        <v>52</v>
      </c>
      <c r="AJ2485" s="76" t="s">
        <v>36</v>
      </c>
      <c r="AK2485" t="str">
        <f>_xlfn.CONCAT(PlayerList[[#This Row],[First Name]]," ",PlayerList[[#This Row],[Surname]])</f>
        <v>Matthew Proctor</v>
      </c>
      <c r="AM2485" s="71">
        <f>PlayerList[[#This Row],[Code]]*1</f>
        <v>14046</v>
      </c>
      <c r="AN2485" s="71" t="str">
        <f>VLOOKUP(PlayerList[[#This Row],[NZCF ID]],$AP$2:$AQ$3850,2,FALSE)</f>
        <v>M</v>
      </c>
      <c r="AP2485" s="71">
        <v>17601</v>
      </c>
      <c r="AQ2485" s="71" t="s">
        <v>29</v>
      </c>
    </row>
    <row r="2486" spans="13:43" x14ac:dyDescent="0.3">
      <c r="M2486" s="75">
        <v>20942</v>
      </c>
      <c r="N2486" s="72" t="s">
        <v>2939</v>
      </c>
      <c r="O2486" s="72" t="s">
        <v>2915</v>
      </c>
      <c r="P2486" s="73" t="s">
        <v>74</v>
      </c>
      <c r="Q2486" s="74">
        <v>2009</v>
      </c>
      <c r="R2486" s="73" t="s">
        <v>135</v>
      </c>
      <c r="S2486" s="72"/>
      <c r="T2486" s="77">
        <v>1771</v>
      </c>
      <c r="U2486" s="76" t="s">
        <v>50</v>
      </c>
      <c r="V2486" s="77" t="s">
        <v>36</v>
      </c>
      <c r="W2486" s="77" t="s">
        <v>36</v>
      </c>
      <c r="X2486" s="77">
        <v>8</v>
      </c>
      <c r="Y2486" s="78" t="s">
        <v>60</v>
      </c>
      <c r="Z2486" s="72"/>
      <c r="AA2486" s="77" t="s">
        <v>37</v>
      </c>
      <c r="AB2486" s="76" t="s">
        <v>35</v>
      </c>
      <c r="AC2486" s="77" t="s">
        <v>36</v>
      </c>
      <c r="AD2486" s="77" t="s">
        <v>36</v>
      </c>
      <c r="AE2486" s="77" t="s">
        <v>37</v>
      </c>
      <c r="AF2486" s="78" t="s">
        <v>38</v>
      </c>
      <c r="AG2486" s="72"/>
      <c r="AH2486" s="77">
        <v>45182760</v>
      </c>
      <c r="AI2486" s="76" t="s">
        <v>854</v>
      </c>
      <c r="AJ2486" s="76" t="s">
        <v>36</v>
      </c>
      <c r="AK2486" t="str">
        <f>_xlfn.CONCAT(PlayerList[[#This Row],[First Name]]," ",PlayerList[[#This Row],[Surname]])</f>
        <v>Raphael Puddu Abrigo</v>
      </c>
      <c r="AM2486" s="71">
        <f>PlayerList[[#This Row],[Code]]*1</f>
        <v>20942</v>
      </c>
      <c r="AN2486" s="71" t="str">
        <f>VLOOKUP(PlayerList[[#This Row],[NZCF ID]],$AP$2:$AQ$3850,2,FALSE)</f>
        <v>M</v>
      </c>
      <c r="AP2486" s="71">
        <v>20345</v>
      </c>
      <c r="AQ2486" s="71" t="s">
        <v>29</v>
      </c>
    </row>
    <row r="2487" spans="13:43" x14ac:dyDescent="0.3">
      <c r="M2487" s="75">
        <v>15994</v>
      </c>
      <c r="N2487" s="72" t="s">
        <v>2940</v>
      </c>
      <c r="O2487" s="72" t="s">
        <v>2941</v>
      </c>
      <c r="P2487" s="73" t="s">
        <v>167</v>
      </c>
      <c r="Q2487" s="74">
        <v>2004</v>
      </c>
      <c r="R2487" s="73" t="s">
        <v>35</v>
      </c>
      <c r="S2487" s="72"/>
      <c r="T2487" s="77">
        <v>1987</v>
      </c>
      <c r="U2487" s="76" t="s">
        <v>35</v>
      </c>
      <c r="V2487" s="77" t="s">
        <v>36</v>
      </c>
      <c r="W2487" s="77" t="s">
        <v>36</v>
      </c>
      <c r="X2487" s="77">
        <v>248</v>
      </c>
      <c r="Y2487" s="78" t="s">
        <v>96</v>
      </c>
      <c r="Z2487" s="72"/>
      <c r="AA2487" s="77">
        <v>1869</v>
      </c>
      <c r="AB2487" s="76" t="s">
        <v>35</v>
      </c>
      <c r="AC2487" s="77" t="s">
        <v>36</v>
      </c>
      <c r="AD2487" s="77" t="s">
        <v>36</v>
      </c>
      <c r="AE2487" s="77">
        <v>283</v>
      </c>
      <c r="AF2487" s="78" t="s">
        <v>173</v>
      </c>
      <c r="AG2487" s="72"/>
      <c r="AH2487" s="77">
        <v>4305850</v>
      </c>
      <c r="AI2487" s="76" t="s">
        <v>52</v>
      </c>
      <c r="AJ2487" s="76" t="s">
        <v>539</v>
      </c>
      <c r="AK2487" t="str">
        <f>_xlfn.CONCAT(PlayerList[[#This Row],[First Name]]," ",PlayerList[[#This Row],[Surname]])</f>
        <v>Vyanla M Punsalan</v>
      </c>
      <c r="AM2487" s="71">
        <f>PlayerList[[#This Row],[Code]]*1</f>
        <v>15994</v>
      </c>
      <c r="AN2487" s="71" t="str">
        <f>VLOOKUP(PlayerList[[#This Row],[NZCF ID]],$AP$2:$AQ$3850,2,FALSE)</f>
        <v>F</v>
      </c>
      <c r="AP2487" s="71">
        <v>14046</v>
      </c>
      <c r="AQ2487" s="71" t="s">
        <v>29</v>
      </c>
    </row>
    <row r="2488" spans="13:43" x14ac:dyDescent="0.3">
      <c r="M2488" s="75">
        <v>18472</v>
      </c>
      <c r="N2488" s="72" t="s">
        <v>2942</v>
      </c>
      <c r="O2488" s="72" t="s">
        <v>724</v>
      </c>
      <c r="P2488" s="73" t="s">
        <v>33</v>
      </c>
      <c r="Q2488" s="74">
        <v>2011</v>
      </c>
      <c r="R2488" s="73" t="s">
        <v>135</v>
      </c>
      <c r="S2488" s="72"/>
      <c r="T2488" s="77" t="s">
        <v>34</v>
      </c>
      <c r="U2488" s="76" t="s">
        <v>35</v>
      </c>
      <c r="V2488" s="77" t="s">
        <v>36</v>
      </c>
      <c r="W2488" s="77" t="s">
        <v>36</v>
      </c>
      <c r="X2488" s="77" t="s">
        <v>37</v>
      </c>
      <c r="Y2488" s="78" t="s">
        <v>38</v>
      </c>
      <c r="Z2488" s="72"/>
      <c r="AA2488" s="77">
        <v>522</v>
      </c>
      <c r="AB2488" s="76" t="s">
        <v>50</v>
      </c>
      <c r="AC2488" s="77" t="s">
        <v>36</v>
      </c>
      <c r="AD2488" s="77" t="s">
        <v>36</v>
      </c>
      <c r="AE2488" s="77">
        <v>7</v>
      </c>
      <c r="AF2488" s="78" t="s">
        <v>51</v>
      </c>
      <c r="AG2488" s="72"/>
      <c r="AH2488" s="77" t="s">
        <v>69</v>
      </c>
      <c r="AI2488" s="76" t="s">
        <v>52</v>
      </c>
      <c r="AJ2488" s="76" t="s">
        <v>36</v>
      </c>
      <c r="AK2488" t="str">
        <f>_xlfn.CONCAT(PlayerList[[#This Row],[First Name]]," ",PlayerList[[#This Row],[Surname]])</f>
        <v>Vivaan Puri</v>
      </c>
      <c r="AM2488" s="71">
        <f>PlayerList[[#This Row],[Code]]*1</f>
        <v>18472</v>
      </c>
      <c r="AN2488" s="71" t="str">
        <f>VLOOKUP(PlayerList[[#This Row],[NZCF ID]],$AP$2:$AQ$3850,2,FALSE)</f>
        <v>M</v>
      </c>
      <c r="AP2488" s="71">
        <v>20942</v>
      </c>
      <c r="AQ2488" s="71" t="s">
        <v>29</v>
      </c>
    </row>
    <row r="2489" spans="13:43" x14ac:dyDescent="0.3">
      <c r="M2489" s="75">
        <v>22878</v>
      </c>
      <c r="N2489" s="72" t="s">
        <v>4435</v>
      </c>
      <c r="O2489" s="72" t="s">
        <v>826</v>
      </c>
      <c r="P2489" s="73" t="s">
        <v>33</v>
      </c>
      <c r="Q2489" s="74">
        <v>2015</v>
      </c>
      <c r="R2489" s="73" t="s">
        <v>135</v>
      </c>
      <c r="S2489" s="72"/>
      <c r="T2489" s="77" t="s">
        <v>34</v>
      </c>
      <c r="U2489" s="76" t="s">
        <v>35</v>
      </c>
      <c r="V2489" s="77" t="s">
        <v>36</v>
      </c>
      <c r="W2489" s="77" t="s">
        <v>36</v>
      </c>
      <c r="X2489" s="77" t="s">
        <v>37</v>
      </c>
      <c r="Y2489" s="78" t="s">
        <v>38</v>
      </c>
      <c r="Z2489" s="72"/>
      <c r="AA2489" s="77">
        <v>400</v>
      </c>
      <c r="AB2489" s="76" t="s">
        <v>50</v>
      </c>
      <c r="AC2489" s="77">
        <v>1</v>
      </c>
      <c r="AD2489" s="77">
        <v>6</v>
      </c>
      <c r="AE2489" s="77">
        <v>6</v>
      </c>
      <c r="AF2489" s="78" t="s">
        <v>4167</v>
      </c>
      <c r="AG2489" s="72"/>
      <c r="AH2489" s="77" t="s">
        <v>69</v>
      </c>
      <c r="AI2489" s="76" t="s">
        <v>52</v>
      </c>
      <c r="AJ2489" s="76" t="s">
        <v>36</v>
      </c>
      <c r="AK2489" t="str">
        <f>_xlfn.CONCAT(PlayerList[[#This Row],[First Name]]," ",PlayerList[[#This Row],[Surname]])</f>
        <v>Oliver Purtill</v>
      </c>
      <c r="AM2489" s="71">
        <f>PlayerList[[#This Row],[Code]]*1</f>
        <v>22878</v>
      </c>
      <c r="AN2489" s="71" t="str">
        <f>VLOOKUP(PlayerList[[#This Row],[NZCF ID]],$AP$2:$AQ$3850,2,FALSE)</f>
        <v>M</v>
      </c>
      <c r="AP2489" s="71">
        <v>15994</v>
      </c>
      <c r="AQ2489" s="71" t="s">
        <v>45</v>
      </c>
    </row>
    <row r="2490" spans="13:43" x14ac:dyDescent="0.3">
      <c r="M2490" s="75">
        <v>20906</v>
      </c>
      <c r="N2490" s="72" t="s">
        <v>2943</v>
      </c>
      <c r="O2490" s="72" t="s">
        <v>2944</v>
      </c>
      <c r="P2490" s="73" t="s">
        <v>161</v>
      </c>
      <c r="Q2490" s="74">
        <v>2010</v>
      </c>
      <c r="R2490" s="73" t="s">
        <v>135</v>
      </c>
      <c r="S2490" s="72"/>
      <c r="T2490" s="77" t="s">
        <v>34</v>
      </c>
      <c r="U2490" s="76" t="s">
        <v>35</v>
      </c>
      <c r="V2490" s="77" t="s">
        <v>36</v>
      </c>
      <c r="W2490" s="77" t="s">
        <v>36</v>
      </c>
      <c r="X2490" s="77" t="s">
        <v>37</v>
      </c>
      <c r="Y2490" s="78" t="s">
        <v>38</v>
      </c>
      <c r="Z2490" s="72"/>
      <c r="AA2490" s="77">
        <v>1085</v>
      </c>
      <c r="AB2490" s="76" t="s">
        <v>50</v>
      </c>
      <c r="AC2490" s="77" t="s">
        <v>36</v>
      </c>
      <c r="AD2490" s="77" t="s">
        <v>36</v>
      </c>
      <c r="AE2490" s="77">
        <v>6</v>
      </c>
      <c r="AF2490" s="78" t="s">
        <v>60</v>
      </c>
      <c r="AG2490" s="72"/>
      <c r="AH2490" s="77" t="s">
        <v>69</v>
      </c>
      <c r="AI2490" s="76" t="s">
        <v>52</v>
      </c>
      <c r="AJ2490" s="76" t="s">
        <v>36</v>
      </c>
      <c r="AK2490" t="str">
        <f>_xlfn.CONCAT(PlayerList[[#This Row],[First Name]]," ",PlayerList[[#This Row],[Surname]])</f>
        <v>Pavel Pyntya</v>
      </c>
      <c r="AM2490" s="71">
        <f>PlayerList[[#This Row],[Code]]*1</f>
        <v>20906</v>
      </c>
      <c r="AN2490" s="71" t="str">
        <f>VLOOKUP(PlayerList[[#This Row],[NZCF ID]],$AP$2:$AQ$3850,2,FALSE)</f>
        <v>M</v>
      </c>
      <c r="AP2490" s="71">
        <v>18472</v>
      </c>
      <c r="AQ2490" s="71" t="s">
        <v>29</v>
      </c>
    </row>
    <row r="2491" spans="13:43" x14ac:dyDescent="0.3">
      <c r="M2491" s="75">
        <v>14032</v>
      </c>
      <c r="N2491" s="72" t="s">
        <v>1436</v>
      </c>
      <c r="O2491" s="72" t="s">
        <v>2945</v>
      </c>
      <c r="P2491" s="73" t="s">
        <v>161</v>
      </c>
      <c r="Q2491" s="74" t="s">
        <v>37</v>
      </c>
      <c r="R2491" s="73" t="s">
        <v>35</v>
      </c>
      <c r="S2491" s="72"/>
      <c r="T2491" s="77">
        <v>1990</v>
      </c>
      <c r="U2491" s="76" t="s">
        <v>35</v>
      </c>
      <c r="V2491" s="77" t="s">
        <v>36</v>
      </c>
      <c r="W2491" s="77" t="s">
        <v>36</v>
      </c>
      <c r="X2491" s="77">
        <v>88</v>
      </c>
      <c r="Y2491" s="78" t="s">
        <v>896</v>
      </c>
      <c r="Z2491" s="72"/>
      <c r="AA2491" s="77">
        <v>1924</v>
      </c>
      <c r="AB2491" s="76" t="s">
        <v>35</v>
      </c>
      <c r="AC2491" s="77" t="s">
        <v>36</v>
      </c>
      <c r="AD2491" s="77" t="s">
        <v>36</v>
      </c>
      <c r="AE2491" s="77">
        <v>31</v>
      </c>
      <c r="AF2491" s="78" t="s">
        <v>39</v>
      </c>
      <c r="AG2491" s="72"/>
      <c r="AH2491" s="77">
        <v>8601372</v>
      </c>
      <c r="AI2491" s="76" t="s">
        <v>1076</v>
      </c>
      <c r="AJ2491" s="76" t="s">
        <v>36</v>
      </c>
      <c r="AK2491" t="str">
        <f>_xlfn.CONCAT(PlayerList[[#This Row],[First Name]]," ",PlayerList[[#This Row],[Surname]])</f>
        <v>Chao Qi</v>
      </c>
      <c r="AM2491" s="71">
        <f>PlayerList[[#This Row],[Code]]*1</f>
        <v>14032</v>
      </c>
      <c r="AN2491" s="71" t="str">
        <f>VLOOKUP(PlayerList[[#This Row],[NZCF ID]],$AP$2:$AQ$3850,2,FALSE)</f>
        <v>M</v>
      </c>
      <c r="AP2491" s="71">
        <v>22878</v>
      </c>
      <c r="AQ2491" s="71" t="s">
        <v>29</v>
      </c>
    </row>
    <row r="2492" spans="13:43" x14ac:dyDescent="0.3">
      <c r="M2492" s="75">
        <v>18932</v>
      </c>
      <c r="N2492" s="72" t="s">
        <v>1436</v>
      </c>
      <c r="O2492" s="72" t="s">
        <v>1748</v>
      </c>
      <c r="P2492" s="73" t="s">
        <v>33</v>
      </c>
      <c r="Q2492" s="74">
        <v>2016</v>
      </c>
      <c r="R2492" s="73" t="s">
        <v>135</v>
      </c>
      <c r="S2492" s="72"/>
      <c r="T2492" s="77">
        <v>879</v>
      </c>
      <c r="U2492" s="76" t="s">
        <v>50</v>
      </c>
      <c r="V2492" s="77" t="s">
        <v>36</v>
      </c>
      <c r="W2492" s="77" t="s">
        <v>36</v>
      </c>
      <c r="X2492" s="77">
        <v>7</v>
      </c>
      <c r="Y2492" s="78" t="s">
        <v>173</v>
      </c>
      <c r="Z2492" s="72"/>
      <c r="AA2492" s="77">
        <v>1119</v>
      </c>
      <c r="AB2492" s="76" t="s">
        <v>50</v>
      </c>
      <c r="AC2492" s="77" t="s">
        <v>36</v>
      </c>
      <c r="AD2492" s="77" t="s">
        <v>36</v>
      </c>
      <c r="AE2492" s="77">
        <v>7</v>
      </c>
      <c r="AF2492" s="78" t="s">
        <v>96</v>
      </c>
      <c r="AG2492" s="72"/>
      <c r="AH2492" s="77">
        <v>39910270</v>
      </c>
      <c r="AI2492" s="76" t="s">
        <v>195</v>
      </c>
      <c r="AJ2492" s="76" t="s">
        <v>36</v>
      </c>
      <c r="AK2492" t="str">
        <f>_xlfn.CONCAT(PlayerList[[#This Row],[First Name]]," ",PlayerList[[#This Row],[Surname]])</f>
        <v>Kevin Qi</v>
      </c>
      <c r="AM2492" s="71">
        <f>PlayerList[[#This Row],[Code]]*1</f>
        <v>18932</v>
      </c>
      <c r="AN2492" s="71" t="str">
        <f>VLOOKUP(PlayerList[[#This Row],[NZCF ID]],$AP$2:$AQ$3850,2,FALSE)</f>
        <v>M</v>
      </c>
      <c r="AP2492" s="71">
        <v>20906</v>
      </c>
      <c r="AQ2492" s="71" t="s">
        <v>29</v>
      </c>
    </row>
    <row r="2493" spans="13:43" x14ac:dyDescent="0.3">
      <c r="M2493" s="75">
        <v>15336</v>
      </c>
      <c r="N2493" s="72" t="s">
        <v>1436</v>
      </c>
      <c r="O2493" s="72" t="s">
        <v>4436</v>
      </c>
      <c r="P2493" s="73" t="s">
        <v>354</v>
      </c>
      <c r="Q2493" s="74">
        <v>2000</v>
      </c>
      <c r="R2493" s="73" t="s">
        <v>35</v>
      </c>
      <c r="S2493" s="72"/>
      <c r="T2493" s="77">
        <v>1169</v>
      </c>
      <c r="U2493" s="76" t="s">
        <v>35</v>
      </c>
      <c r="V2493" s="77" t="s">
        <v>36</v>
      </c>
      <c r="W2493" s="77" t="s">
        <v>36</v>
      </c>
      <c r="X2493" s="77">
        <v>51</v>
      </c>
      <c r="Y2493" s="78" t="s">
        <v>583</v>
      </c>
      <c r="Z2493" s="72"/>
      <c r="AA2493" s="77">
        <v>1197</v>
      </c>
      <c r="AB2493" s="76" t="s">
        <v>35</v>
      </c>
      <c r="AC2493" s="77" t="s">
        <v>36</v>
      </c>
      <c r="AD2493" s="77" t="s">
        <v>36</v>
      </c>
      <c r="AE2493" s="77">
        <v>44</v>
      </c>
      <c r="AF2493" s="78" t="s">
        <v>452</v>
      </c>
      <c r="AG2493" s="72"/>
      <c r="AH2493" s="77" t="s">
        <v>69</v>
      </c>
      <c r="AI2493" s="76" t="s">
        <v>52</v>
      </c>
      <c r="AJ2493" s="76" t="s">
        <v>36</v>
      </c>
      <c r="AK2493" t="str">
        <f>_xlfn.CONCAT(PlayerList[[#This Row],[First Name]]," ",PlayerList[[#This Row],[Surname]])</f>
        <v>Yiwei Qi</v>
      </c>
      <c r="AM2493" s="71">
        <f>PlayerList[[#This Row],[Code]]*1</f>
        <v>15336</v>
      </c>
      <c r="AN2493" s="71" t="str">
        <f>VLOOKUP(PlayerList[[#This Row],[NZCF ID]],$AP$2:$AQ$3850,2,FALSE)</f>
        <v>M</v>
      </c>
      <c r="AP2493" s="71">
        <v>14032</v>
      </c>
      <c r="AQ2493" s="71" t="s">
        <v>29</v>
      </c>
    </row>
    <row r="2494" spans="13:43" x14ac:dyDescent="0.3">
      <c r="M2494" s="75">
        <v>20048</v>
      </c>
      <c r="N2494" s="72" t="s">
        <v>2946</v>
      </c>
      <c r="O2494" s="72" t="s">
        <v>1043</v>
      </c>
      <c r="P2494" s="73" t="s">
        <v>83</v>
      </c>
      <c r="Q2494" s="74">
        <v>1996</v>
      </c>
      <c r="R2494" s="73" t="s">
        <v>35</v>
      </c>
      <c r="S2494" s="72"/>
      <c r="T2494" s="77">
        <v>1078</v>
      </c>
      <c r="U2494" s="76" t="s">
        <v>35</v>
      </c>
      <c r="V2494" s="77">
        <v>1</v>
      </c>
      <c r="W2494" s="77">
        <v>4</v>
      </c>
      <c r="X2494" s="77">
        <v>29</v>
      </c>
      <c r="Y2494" s="78" t="s">
        <v>4167</v>
      </c>
      <c r="Z2494" s="72"/>
      <c r="AA2494" s="77">
        <v>1051</v>
      </c>
      <c r="AB2494" s="76" t="s">
        <v>50</v>
      </c>
      <c r="AC2494" s="77" t="s">
        <v>36</v>
      </c>
      <c r="AD2494" s="77" t="s">
        <v>36</v>
      </c>
      <c r="AE2494" s="77">
        <v>9</v>
      </c>
      <c r="AF2494" s="78" t="s">
        <v>75</v>
      </c>
      <c r="AG2494" s="72"/>
      <c r="AH2494" s="77" t="s">
        <v>69</v>
      </c>
      <c r="AI2494" s="76" t="s">
        <v>52</v>
      </c>
      <c r="AJ2494" s="76" t="s">
        <v>36</v>
      </c>
      <c r="AK2494" t="str">
        <f>_xlfn.CONCAT(PlayerList[[#This Row],[First Name]]," ",PlayerList[[#This Row],[Surname]])</f>
        <v>Dan Qin</v>
      </c>
      <c r="AM2494" s="71">
        <f>PlayerList[[#This Row],[Code]]*1</f>
        <v>20048</v>
      </c>
      <c r="AN2494" s="71" t="str">
        <f>VLOOKUP(PlayerList[[#This Row],[NZCF ID]],$AP$2:$AQ$3850,2,FALSE)</f>
        <v>M</v>
      </c>
      <c r="AP2494" s="71">
        <v>18932</v>
      </c>
      <c r="AQ2494" s="71" t="s">
        <v>29</v>
      </c>
    </row>
    <row r="2495" spans="13:43" x14ac:dyDescent="0.3">
      <c r="M2495" s="75">
        <v>16811</v>
      </c>
      <c r="N2495" s="72" t="s">
        <v>2946</v>
      </c>
      <c r="O2495" s="72" t="s">
        <v>4437</v>
      </c>
      <c r="P2495" s="73" t="s">
        <v>354</v>
      </c>
      <c r="Q2495" s="74">
        <v>2008</v>
      </c>
      <c r="R2495" s="73" t="s">
        <v>135</v>
      </c>
      <c r="S2495" s="72"/>
      <c r="T2495" s="77" t="s">
        <v>34</v>
      </c>
      <c r="U2495" s="76" t="s">
        <v>35</v>
      </c>
      <c r="V2495" s="77" t="s">
        <v>36</v>
      </c>
      <c r="W2495" s="77" t="s">
        <v>36</v>
      </c>
      <c r="X2495" s="77" t="s">
        <v>37</v>
      </c>
      <c r="Y2495" s="78" t="s">
        <v>38</v>
      </c>
      <c r="Z2495" s="72"/>
      <c r="AA2495" s="77">
        <v>873</v>
      </c>
      <c r="AB2495" s="76" t="s">
        <v>35</v>
      </c>
      <c r="AC2495" s="77" t="s">
        <v>36</v>
      </c>
      <c r="AD2495" s="77" t="s">
        <v>36</v>
      </c>
      <c r="AE2495" s="77">
        <v>86</v>
      </c>
      <c r="AF2495" s="78" t="s">
        <v>673</v>
      </c>
      <c r="AG2495" s="72"/>
      <c r="AH2495" s="77">
        <v>4310721</v>
      </c>
      <c r="AI2495" s="76" t="s">
        <v>52</v>
      </c>
      <c r="AJ2495" s="76" t="s">
        <v>36</v>
      </c>
      <c r="AK2495" t="str">
        <f>_xlfn.CONCAT(PlayerList[[#This Row],[First Name]]," ",PlayerList[[#This Row],[Surname]])</f>
        <v>James Zhaojin Qin</v>
      </c>
      <c r="AM2495" s="71">
        <f>PlayerList[[#This Row],[Code]]*1</f>
        <v>16811</v>
      </c>
      <c r="AN2495" s="71" t="str">
        <f>VLOOKUP(PlayerList[[#This Row],[NZCF ID]],$AP$2:$AQ$3850,2,FALSE)</f>
        <v>M</v>
      </c>
      <c r="AP2495" s="71">
        <v>15336</v>
      </c>
      <c r="AQ2495" s="71" t="s">
        <v>29</v>
      </c>
    </row>
    <row r="2496" spans="13:43" x14ac:dyDescent="0.3">
      <c r="M2496" s="75">
        <v>15024</v>
      </c>
      <c r="N2496" s="72" t="s">
        <v>2946</v>
      </c>
      <c r="O2496" s="72" t="s">
        <v>4438</v>
      </c>
      <c r="P2496" s="73" t="s">
        <v>74</v>
      </c>
      <c r="Q2496" s="74">
        <v>1997</v>
      </c>
      <c r="R2496" s="73" t="s">
        <v>35</v>
      </c>
      <c r="S2496" s="72"/>
      <c r="T2496" s="77">
        <v>1661</v>
      </c>
      <c r="U2496" s="76" t="s">
        <v>35</v>
      </c>
      <c r="V2496" s="77" t="s">
        <v>36</v>
      </c>
      <c r="W2496" s="77" t="s">
        <v>36</v>
      </c>
      <c r="X2496" s="77">
        <v>287</v>
      </c>
      <c r="Y2496" s="78" t="s">
        <v>168</v>
      </c>
      <c r="Z2496" s="72"/>
      <c r="AA2496" s="77">
        <v>1626</v>
      </c>
      <c r="AB2496" s="76" t="s">
        <v>35</v>
      </c>
      <c r="AC2496" s="77" t="s">
        <v>36</v>
      </c>
      <c r="AD2496" s="77" t="s">
        <v>36</v>
      </c>
      <c r="AE2496" s="77">
        <v>241</v>
      </c>
      <c r="AF2496" s="78" t="s">
        <v>4200</v>
      </c>
      <c r="AG2496" s="72"/>
      <c r="AH2496" s="77">
        <v>4303997</v>
      </c>
      <c r="AI2496" s="76" t="s">
        <v>52</v>
      </c>
      <c r="AJ2496" s="76" t="s">
        <v>1199</v>
      </c>
      <c r="AK2496" t="str">
        <f>_xlfn.CONCAT(PlayerList[[#This Row],[First Name]]," ",PlayerList[[#This Row],[Surname]])</f>
        <v>Joy Shu Yan Qin</v>
      </c>
      <c r="AM2496" s="71">
        <f>PlayerList[[#This Row],[Code]]*1</f>
        <v>15024</v>
      </c>
      <c r="AN2496" s="71" t="str">
        <f>VLOOKUP(PlayerList[[#This Row],[NZCF ID]],$AP$2:$AQ$3850,2,FALSE)</f>
        <v>F</v>
      </c>
      <c r="AP2496" s="71">
        <v>20048</v>
      </c>
      <c r="AQ2496" s="71" t="s">
        <v>29</v>
      </c>
    </row>
    <row r="2497" spans="13:43" x14ac:dyDescent="0.3">
      <c r="M2497" s="75">
        <v>15220</v>
      </c>
      <c r="N2497" s="72" t="s">
        <v>2946</v>
      </c>
      <c r="O2497" s="72" t="s">
        <v>4439</v>
      </c>
      <c r="P2497" s="73" t="s">
        <v>74</v>
      </c>
      <c r="Q2497" s="74">
        <v>2004</v>
      </c>
      <c r="R2497" s="73" t="s">
        <v>35</v>
      </c>
      <c r="S2497" s="72"/>
      <c r="T2497" s="77">
        <v>1680</v>
      </c>
      <c r="U2497" s="76" t="s">
        <v>35</v>
      </c>
      <c r="V2497" s="77" t="s">
        <v>36</v>
      </c>
      <c r="W2497" s="77" t="s">
        <v>36</v>
      </c>
      <c r="X2497" s="77">
        <v>422</v>
      </c>
      <c r="Y2497" s="78" t="s">
        <v>902</v>
      </c>
      <c r="Z2497" s="72"/>
      <c r="AA2497" s="77">
        <v>1594</v>
      </c>
      <c r="AB2497" s="76" t="s">
        <v>35</v>
      </c>
      <c r="AC2497" s="77" t="s">
        <v>36</v>
      </c>
      <c r="AD2497" s="77" t="s">
        <v>36</v>
      </c>
      <c r="AE2497" s="77">
        <v>315</v>
      </c>
      <c r="AF2497" s="78" t="s">
        <v>673</v>
      </c>
      <c r="AG2497" s="72"/>
      <c r="AH2497" s="77">
        <v>4304306</v>
      </c>
      <c r="AI2497" s="76" t="s">
        <v>52</v>
      </c>
      <c r="AJ2497" s="76" t="s">
        <v>1199</v>
      </c>
      <c r="AK2497" t="str">
        <f>_xlfn.CONCAT(PlayerList[[#This Row],[First Name]]," ",PlayerList[[#This Row],[Surname]])</f>
        <v>Nicole Shu Yu Qin</v>
      </c>
      <c r="AM2497" s="71">
        <f>PlayerList[[#This Row],[Code]]*1</f>
        <v>15220</v>
      </c>
      <c r="AN2497" s="71" t="str">
        <f>VLOOKUP(PlayerList[[#This Row],[NZCF ID]],$AP$2:$AQ$3850,2,FALSE)</f>
        <v>F</v>
      </c>
      <c r="AP2497" s="71">
        <v>16811</v>
      </c>
      <c r="AQ2497" s="71" t="s">
        <v>29</v>
      </c>
    </row>
    <row r="2498" spans="13:43" x14ac:dyDescent="0.3">
      <c r="M2498" s="75">
        <v>15655</v>
      </c>
      <c r="N2498" s="72" t="s">
        <v>2946</v>
      </c>
      <c r="O2498" s="72" t="s">
        <v>2947</v>
      </c>
      <c r="P2498" s="73" t="s">
        <v>74</v>
      </c>
      <c r="Q2498" s="74">
        <v>2008</v>
      </c>
      <c r="R2498" s="73" t="s">
        <v>135</v>
      </c>
      <c r="S2498" s="72"/>
      <c r="T2498" s="77">
        <v>2032</v>
      </c>
      <c r="U2498" s="76" t="s">
        <v>35</v>
      </c>
      <c r="V2498" s="77" t="s">
        <v>36</v>
      </c>
      <c r="W2498" s="77" t="s">
        <v>36</v>
      </c>
      <c r="X2498" s="77">
        <v>402</v>
      </c>
      <c r="Y2498" s="78" t="s">
        <v>39</v>
      </c>
      <c r="Z2498" s="72"/>
      <c r="AA2498" s="77">
        <v>1774</v>
      </c>
      <c r="AB2498" s="76" t="s">
        <v>35</v>
      </c>
      <c r="AC2498" s="77" t="s">
        <v>36</v>
      </c>
      <c r="AD2498" s="77" t="s">
        <v>36</v>
      </c>
      <c r="AE2498" s="77">
        <v>309</v>
      </c>
      <c r="AF2498" s="78" t="s">
        <v>84</v>
      </c>
      <c r="AG2498" s="72"/>
      <c r="AH2498" s="77">
        <v>4304314</v>
      </c>
      <c r="AI2498" s="76" t="s">
        <v>52</v>
      </c>
      <c r="AJ2498" s="76" t="s">
        <v>364</v>
      </c>
      <c r="AK2498" t="str">
        <f>_xlfn.CONCAT(PlayerList[[#This Row],[First Name]]," ",PlayerList[[#This Row],[Surname]])</f>
        <v>Oscar Shu Xuan Qin</v>
      </c>
      <c r="AM2498" s="71">
        <f>PlayerList[[#This Row],[Code]]*1</f>
        <v>15655</v>
      </c>
      <c r="AN2498" s="71" t="str">
        <f>VLOOKUP(PlayerList[[#This Row],[NZCF ID]],$AP$2:$AQ$3850,2,FALSE)</f>
        <v>M</v>
      </c>
      <c r="AP2498" s="71">
        <v>15024</v>
      </c>
      <c r="AQ2498" s="71" t="s">
        <v>45</v>
      </c>
    </row>
    <row r="2499" spans="13:43" x14ac:dyDescent="0.3">
      <c r="M2499" s="75">
        <v>20702</v>
      </c>
      <c r="N2499" s="72" t="s">
        <v>2946</v>
      </c>
      <c r="O2499" s="72" t="s">
        <v>2948</v>
      </c>
      <c r="P2499" s="73" t="s">
        <v>258</v>
      </c>
      <c r="Q2499" s="74">
        <v>2011</v>
      </c>
      <c r="R2499" s="73" t="s">
        <v>135</v>
      </c>
      <c r="S2499" s="72"/>
      <c r="T2499" s="77">
        <v>886</v>
      </c>
      <c r="U2499" s="76" t="s">
        <v>50</v>
      </c>
      <c r="V2499" s="77">
        <v>1</v>
      </c>
      <c r="W2499" s="77">
        <v>6</v>
      </c>
      <c r="X2499" s="77">
        <v>12</v>
      </c>
      <c r="Y2499" s="78" t="s">
        <v>4167</v>
      </c>
      <c r="Z2499" s="72"/>
      <c r="AA2499" s="77">
        <v>647</v>
      </c>
      <c r="AB2499" s="76" t="s">
        <v>50</v>
      </c>
      <c r="AC2499" s="77">
        <v>1</v>
      </c>
      <c r="AD2499" s="77">
        <v>5</v>
      </c>
      <c r="AE2499" s="77">
        <v>15</v>
      </c>
      <c r="AF2499" s="78" t="s">
        <v>4167</v>
      </c>
      <c r="AG2499" s="72"/>
      <c r="AH2499" s="77">
        <v>4330293</v>
      </c>
      <c r="AI2499" s="76" t="s">
        <v>52</v>
      </c>
      <c r="AJ2499" s="76" t="s">
        <v>36</v>
      </c>
      <c r="AK2499" t="str">
        <f>_xlfn.CONCAT(PlayerList[[#This Row],[First Name]]," ",PlayerList[[#This Row],[Surname]])</f>
        <v>Peiyuan Qin</v>
      </c>
      <c r="AM2499" s="71">
        <f>PlayerList[[#This Row],[Code]]*1</f>
        <v>20702</v>
      </c>
      <c r="AN2499" s="71" t="str">
        <f>VLOOKUP(PlayerList[[#This Row],[NZCF ID]],$AP$2:$AQ$3850,2,FALSE)</f>
        <v>F</v>
      </c>
      <c r="AP2499" s="71">
        <v>15220</v>
      </c>
      <c r="AQ2499" s="71" t="s">
        <v>45</v>
      </c>
    </row>
    <row r="2500" spans="13:43" x14ac:dyDescent="0.3">
      <c r="M2500" s="75">
        <v>16107</v>
      </c>
      <c r="N2500" s="72" t="s">
        <v>2949</v>
      </c>
      <c r="O2500" s="72" t="s">
        <v>421</v>
      </c>
      <c r="P2500" s="73" t="s">
        <v>354</v>
      </c>
      <c r="Q2500" s="74">
        <v>2002</v>
      </c>
      <c r="R2500" s="73" t="s">
        <v>35</v>
      </c>
      <c r="S2500" s="72"/>
      <c r="T2500" s="77">
        <v>1287</v>
      </c>
      <c r="U2500" s="76" t="s">
        <v>35</v>
      </c>
      <c r="V2500" s="77" t="s">
        <v>36</v>
      </c>
      <c r="W2500" s="77" t="s">
        <v>36</v>
      </c>
      <c r="X2500" s="77">
        <v>168</v>
      </c>
      <c r="Y2500" s="78" t="s">
        <v>530</v>
      </c>
      <c r="Z2500" s="72"/>
      <c r="AA2500" s="77">
        <v>1286</v>
      </c>
      <c r="AB2500" s="76" t="s">
        <v>35</v>
      </c>
      <c r="AC2500" s="77" t="s">
        <v>36</v>
      </c>
      <c r="AD2500" s="77" t="s">
        <v>36</v>
      </c>
      <c r="AE2500" s="77">
        <v>117</v>
      </c>
      <c r="AF2500" s="78" t="s">
        <v>530</v>
      </c>
      <c r="AG2500" s="72"/>
      <c r="AH2500" s="77">
        <v>4307283</v>
      </c>
      <c r="AI2500" s="76" t="s">
        <v>52</v>
      </c>
      <c r="AJ2500" s="76" t="s">
        <v>36</v>
      </c>
      <c r="AK2500" t="str">
        <f>_xlfn.CONCAT(PlayerList[[#This Row],[First Name]]," ",PlayerList[[#This Row],[Surname]])</f>
        <v>Daniel Qiu</v>
      </c>
      <c r="AM2500" s="71">
        <f>PlayerList[[#This Row],[Code]]*1</f>
        <v>16107</v>
      </c>
      <c r="AN2500" s="71" t="str">
        <f>VLOOKUP(PlayerList[[#This Row],[NZCF ID]],$AP$2:$AQ$3850,2,FALSE)</f>
        <v>M</v>
      </c>
      <c r="AP2500" s="71">
        <v>15655</v>
      </c>
      <c r="AQ2500" s="71" t="s">
        <v>29</v>
      </c>
    </row>
    <row r="2501" spans="13:43" x14ac:dyDescent="0.3">
      <c r="M2501" s="75">
        <v>18195</v>
      </c>
      <c r="N2501" s="72" t="s">
        <v>2949</v>
      </c>
      <c r="O2501" s="72" t="s">
        <v>2950</v>
      </c>
      <c r="P2501" s="73" t="s">
        <v>33</v>
      </c>
      <c r="Q2501" s="74">
        <v>2010</v>
      </c>
      <c r="R2501" s="73" t="s">
        <v>135</v>
      </c>
      <c r="S2501" s="72"/>
      <c r="T2501" s="77">
        <v>938</v>
      </c>
      <c r="U2501" s="76" t="s">
        <v>50</v>
      </c>
      <c r="V2501" s="77" t="s">
        <v>36</v>
      </c>
      <c r="W2501" s="77" t="s">
        <v>36</v>
      </c>
      <c r="X2501" s="77">
        <v>6</v>
      </c>
      <c r="Y2501" s="78" t="s">
        <v>219</v>
      </c>
      <c r="Z2501" s="72"/>
      <c r="AA2501" s="77">
        <v>833</v>
      </c>
      <c r="AB2501" s="76" t="s">
        <v>50</v>
      </c>
      <c r="AC2501" s="77" t="s">
        <v>36</v>
      </c>
      <c r="AD2501" s="77" t="s">
        <v>36</v>
      </c>
      <c r="AE2501" s="77">
        <v>7</v>
      </c>
      <c r="AF2501" s="78" t="s">
        <v>219</v>
      </c>
      <c r="AG2501" s="72"/>
      <c r="AH2501" s="77">
        <v>4318803</v>
      </c>
      <c r="AI2501" s="76" t="s">
        <v>52</v>
      </c>
      <c r="AJ2501" s="76" t="s">
        <v>36</v>
      </c>
      <c r="AK2501" t="str">
        <f>_xlfn.CONCAT(PlayerList[[#This Row],[First Name]]," ",PlayerList[[#This Row],[Surname]])</f>
        <v>Wang Xuan Qiu</v>
      </c>
      <c r="AM2501" s="71">
        <f>PlayerList[[#This Row],[Code]]*1</f>
        <v>18195</v>
      </c>
      <c r="AN2501" s="71" t="str">
        <f>VLOOKUP(PlayerList[[#This Row],[NZCF ID]],$AP$2:$AQ$3850,2,FALSE)</f>
        <v>M</v>
      </c>
      <c r="AP2501" s="71">
        <v>20702</v>
      </c>
      <c r="AQ2501" s="71" t="s">
        <v>45</v>
      </c>
    </row>
    <row r="2502" spans="13:43" x14ac:dyDescent="0.3">
      <c r="M2502" s="75">
        <v>20835</v>
      </c>
      <c r="N2502" s="72" t="s">
        <v>2951</v>
      </c>
      <c r="O2502" s="72" t="s">
        <v>2952</v>
      </c>
      <c r="P2502" s="73" t="s">
        <v>33</v>
      </c>
      <c r="Q2502" s="74">
        <v>2016</v>
      </c>
      <c r="R2502" s="73" t="s">
        <v>135</v>
      </c>
      <c r="S2502" s="72"/>
      <c r="T2502" s="77" t="s">
        <v>34</v>
      </c>
      <c r="U2502" s="76" t="s">
        <v>35</v>
      </c>
      <c r="V2502" s="77" t="s">
        <v>36</v>
      </c>
      <c r="W2502" s="77" t="s">
        <v>36</v>
      </c>
      <c r="X2502" s="77" t="s">
        <v>37</v>
      </c>
      <c r="Y2502" s="78" t="s">
        <v>38</v>
      </c>
      <c r="Z2502" s="72"/>
      <c r="AA2502" s="77">
        <v>604</v>
      </c>
      <c r="AB2502" s="76" t="s">
        <v>50</v>
      </c>
      <c r="AC2502" s="77" t="s">
        <v>36</v>
      </c>
      <c r="AD2502" s="77" t="s">
        <v>36</v>
      </c>
      <c r="AE2502" s="77">
        <v>6</v>
      </c>
      <c r="AF2502" s="78" t="s">
        <v>39</v>
      </c>
      <c r="AG2502" s="72"/>
      <c r="AH2502" s="77" t="s">
        <v>69</v>
      </c>
      <c r="AI2502" s="76" t="s">
        <v>52</v>
      </c>
      <c r="AJ2502" s="76" t="s">
        <v>36</v>
      </c>
      <c r="AK2502" t="str">
        <f>_xlfn.CONCAT(PlayerList[[#This Row],[First Name]]," ",PlayerList[[#This Row],[Surname]])</f>
        <v>Boris W Qu</v>
      </c>
      <c r="AM2502" s="71">
        <f>PlayerList[[#This Row],[Code]]*1</f>
        <v>20835</v>
      </c>
      <c r="AN2502" s="71" t="str">
        <f>VLOOKUP(PlayerList[[#This Row],[NZCF ID]],$AP$2:$AQ$3850,2,FALSE)</f>
        <v>M</v>
      </c>
      <c r="AP2502" s="71">
        <v>16107</v>
      </c>
      <c r="AQ2502" s="71" t="s">
        <v>29</v>
      </c>
    </row>
    <row r="2503" spans="13:43" x14ac:dyDescent="0.3">
      <c r="M2503" s="75">
        <v>17783</v>
      </c>
      <c r="N2503" s="72" t="s">
        <v>2951</v>
      </c>
      <c r="O2503" s="72" t="s">
        <v>2953</v>
      </c>
      <c r="P2503" s="73" t="s">
        <v>258</v>
      </c>
      <c r="Q2503" s="74">
        <v>2013</v>
      </c>
      <c r="R2503" s="73" t="s">
        <v>135</v>
      </c>
      <c r="S2503" s="72"/>
      <c r="T2503" s="77" t="s">
        <v>34</v>
      </c>
      <c r="U2503" s="76" t="s">
        <v>35</v>
      </c>
      <c r="V2503" s="77" t="s">
        <v>36</v>
      </c>
      <c r="W2503" s="77" t="s">
        <v>36</v>
      </c>
      <c r="X2503" s="77" t="s">
        <v>37</v>
      </c>
      <c r="Y2503" s="78" t="s">
        <v>38</v>
      </c>
      <c r="Z2503" s="72"/>
      <c r="AA2503" s="77">
        <v>379</v>
      </c>
      <c r="AB2503" s="76" t="s">
        <v>35</v>
      </c>
      <c r="AC2503" s="77" t="s">
        <v>36</v>
      </c>
      <c r="AD2503" s="77" t="s">
        <v>36</v>
      </c>
      <c r="AE2503" s="77">
        <v>23</v>
      </c>
      <c r="AF2503" s="78" t="s">
        <v>96</v>
      </c>
      <c r="AG2503" s="72"/>
      <c r="AH2503" s="77">
        <v>4320182</v>
      </c>
      <c r="AI2503" s="76" t="s">
        <v>52</v>
      </c>
      <c r="AJ2503" s="76" t="s">
        <v>36</v>
      </c>
      <c r="AK2503" t="str">
        <f>_xlfn.CONCAT(PlayerList[[#This Row],[First Name]]," ",PlayerList[[#This Row],[Surname]])</f>
        <v>Conghe (Oliver) Qu</v>
      </c>
      <c r="AM2503" s="71">
        <f>PlayerList[[#This Row],[Code]]*1</f>
        <v>17783</v>
      </c>
      <c r="AN2503" s="71" t="str">
        <f>VLOOKUP(PlayerList[[#This Row],[NZCF ID]],$AP$2:$AQ$3850,2,FALSE)</f>
        <v>M</v>
      </c>
      <c r="AP2503" s="71">
        <v>18195</v>
      </c>
      <c r="AQ2503" s="71" t="s">
        <v>29</v>
      </c>
    </row>
    <row r="2504" spans="13:43" x14ac:dyDescent="0.3">
      <c r="M2504" s="75">
        <v>21114</v>
      </c>
      <c r="N2504" s="72" t="s">
        <v>2951</v>
      </c>
      <c r="O2504" s="72" t="s">
        <v>746</v>
      </c>
      <c r="P2504" s="73" t="s">
        <v>33</v>
      </c>
      <c r="Q2504" s="74">
        <v>2015</v>
      </c>
      <c r="R2504" s="73" t="s">
        <v>135</v>
      </c>
      <c r="S2504" s="72"/>
      <c r="T2504" s="77" t="s">
        <v>34</v>
      </c>
      <c r="U2504" s="76" t="s">
        <v>35</v>
      </c>
      <c r="V2504" s="77" t="s">
        <v>36</v>
      </c>
      <c r="W2504" s="77" t="s">
        <v>36</v>
      </c>
      <c r="X2504" s="77" t="s">
        <v>37</v>
      </c>
      <c r="Y2504" s="78" t="s">
        <v>38</v>
      </c>
      <c r="Z2504" s="72"/>
      <c r="AA2504" s="77">
        <v>605</v>
      </c>
      <c r="AB2504" s="76" t="s">
        <v>50</v>
      </c>
      <c r="AC2504" s="77" t="s">
        <v>36</v>
      </c>
      <c r="AD2504" s="77" t="s">
        <v>36</v>
      </c>
      <c r="AE2504" s="77">
        <v>6</v>
      </c>
      <c r="AF2504" s="78" t="s">
        <v>173</v>
      </c>
      <c r="AG2504" s="72"/>
      <c r="AH2504" s="77" t="s">
        <v>69</v>
      </c>
      <c r="AI2504" s="76" t="s">
        <v>52</v>
      </c>
      <c r="AJ2504" s="76" t="s">
        <v>36</v>
      </c>
      <c r="AK2504" t="str">
        <f>_xlfn.CONCAT(PlayerList[[#This Row],[First Name]]," ",PlayerList[[#This Row],[Surname]])</f>
        <v>Jasper Qu</v>
      </c>
      <c r="AM2504" s="71">
        <f>PlayerList[[#This Row],[Code]]*1</f>
        <v>21114</v>
      </c>
      <c r="AN2504" s="71" t="str">
        <f>VLOOKUP(PlayerList[[#This Row],[NZCF ID]],$AP$2:$AQ$3850,2,FALSE)</f>
        <v>M</v>
      </c>
      <c r="AP2504" s="71">
        <v>20835</v>
      </c>
      <c r="AQ2504" s="71" t="s">
        <v>29</v>
      </c>
    </row>
    <row r="2505" spans="13:43" x14ac:dyDescent="0.3">
      <c r="M2505" s="75">
        <v>17567</v>
      </c>
      <c r="N2505" s="72" t="s">
        <v>2951</v>
      </c>
      <c r="O2505" s="72" t="s">
        <v>400</v>
      </c>
      <c r="P2505" s="73" t="s">
        <v>83</v>
      </c>
      <c r="Q2505" s="74">
        <v>2013</v>
      </c>
      <c r="R2505" s="73" t="s">
        <v>135</v>
      </c>
      <c r="S2505" s="72"/>
      <c r="T2505" s="77">
        <v>1635</v>
      </c>
      <c r="U2505" s="76" t="s">
        <v>35</v>
      </c>
      <c r="V2505" s="77">
        <v>3</v>
      </c>
      <c r="W2505" s="77">
        <v>16</v>
      </c>
      <c r="X2505" s="77">
        <v>179</v>
      </c>
      <c r="Y2505" s="78" t="s">
        <v>4167</v>
      </c>
      <c r="Z2505" s="72"/>
      <c r="AA2505" s="77">
        <v>1619</v>
      </c>
      <c r="AB2505" s="76" t="s">
        <v>35</v>
      </c>
      <c r="AC2505" s="77" t="s">
        <v>36</v>
      </c>
      <c r="AD2505" s="77" t="s">
        <v>36</v>
      </c>
      <c r="AE2505" s="77">
        <v>125</v>
      </c>
      <c r="AF2505" s="78" t="s">
        <v>84</v>
      </c>
      <c r="AG2505" s="72"/>
      <c r="AH2505" s="77">
        <v>4314620</v>
      </c>
      <c r="AI2505" s="76" t="s">
        <v>52</v>
      </c>
      <c r="AJ2505" s="76" t="s">
        <v>36</v>
      </c>
      <c r="AK2505" t="str">
        <f>_xlfn.CONCAT(PlayerList[[#This Row],[First Name]]," ",PlayerList[[#This Row],[Surname]])</f>
        <v>Lucas Qu</v>
      </c>
      <c r="AM2505" s="71">
        <f>PlayerList[[#This Row],[Code]]*1</f>
        <v>17567</v>
      </c>
      <c r="AN2505" s="71" t="str">
        <f>VLOOKUP(PlayerList[[#This Row],[NZCF ID]],$AP$2:$AQ$3850,2,FALSE)</f>
        <v>M</v>
      </c>
      <c r="AP2505" s="71">
        <v>17783</v>
      </c>
      <c r="AQ2505" s="71" t="s">
        <v>29</v>
      </c>
    </row>
    <row r="2506" spans="13:43" x14ac:dyDescent="0.3">
      <c r="M2506" s="75">
        <v>19366</v>
      </c>
      <c r="N2506" s="72" t="s">
        <v>2951</v>
      </c>
      <c r="O2506" s="72" t="s">
        <v>764</v>
      </c>
      <c r="P2506" s="73" t="s">
        <v>33</v>
      </c>
      <c r="Q2506" s="74">
        <v>2011</v>
      </c>
      <c r="R2506" s="73" t="s">
        <v>135</v>
      </c>
      <c r="S2506" s="72"/>
      <c r="T2506" s="77" t="s">
        <v>34</v>
      </c>
      <c r="U2506" s="76" t="s">
        <v>35</v>
      </c>
      <c r="V2506" s="77" t="s">
        <v>36</v>
      </c>
      <c r="W2506" s="77" t="s">
        <v>36</v>
      </c>
      <c r="X2506" s="77" t="s">
        <v>37</v>
      </c>
      <c r="Y2506" s="78" t="s">
        <v>38</v>
      </c>
      <c r="Z2506" s="72"/>
      <c r="AA2506" s="77">
        <v>561</v>
      </c>
      <c r="AB2506" s="76" t="s">
        <v>50</v>
      </c>
      <c r="AC2506" s="77" t="s">
        <v>36</v>
      </c>
      <c r="AD2506" s="77" t="s">
        <v>36</v>
      </c>
      <c r="AE2506" s="77">
        <v>7</v>
      </c>
      <c r="AF2506" s="78" t="s">
        <v>96</v>
      </c>
      <c r="AG2506" s="72"/>
      <c r="AH2506" s="77" t="s">
        <v>69</v>
      </c>
      <c r="AI2506" s="76" t="s">
        <v>52</v>
      </c>
      <c r="AJ2506" s="76" t="s">
        <v>36</v>
      </c>
      <c r="AK2506" t="str">
        <f>_xlfn.CONCAT(PlayerList[[#This Row],[First Name]]," ",PlayerList[[#This Row],[Surname]])</f>
        <v>Rex Qu</v>
      </c>
      <c r="AM2506" s="71">
        <f>PlayerList[[#This Row],[Code]]*1</f>
        <v>19366</v>
      </c>
      <c r="AN2506" s="71" t="str">
        <f>VLOOKUP(PlayerList[[#This Row],[NZCF ID]],$AP$2:$AQ$3850,2,FALSE)</f>
        <v>M</v>
      </c>
      <c r="AP2506" s="71">
        <v>21114</v>
      </c>
      <c r="AQ2506" s="71" t="s">
        <v>29</v>
      </c>
    </row>
    <row r="2507" spans="13:43" x14ac:dyDescent="0.3">
      <c r="M2507" s="75">
        <v>20711</v>
      </c>
      <c r="N2507" s="72" t="s">
        <v>2951</v>
      </c>
      <c r="O2507" s="72" t="s">
        <v>794</v>
      </c>
      <c r="P2507" s="73" t="s">
        <v>33</v>
      </c>
      <c r="Q2507" s="74">
        <v>2013</v>
      </c>
      <c r="R2507" s="73" t="s">
        <v>135</v>
      </c>
      <c r="S2507" s="72"/>
      <c r="T2507" s="77" t="s">
        <v>34</v>
      </c>
      <c r="U2507" s="76" t="s">
        <v>35</v>
      </c>
      <c r="V2507" s="77" t="s">
        <v>36</v>
      </c>
      <c r="W2507" s="77" t="s">
        <v>36</v>
      </c>
      <c r="X2507" s="77" t="s">
        <v>37</v>
      </c>
      <c r="Y2507" s="78" t="s">
        <v>38</v>
      </c>
      <c r="Z2507" s="72"/>
      <c r="AA2507" s="77">
        <v>592</v>
      </c>
      <c r="AB2507" s="76" t="s">
        <v>50</v>
      </c>
      <c r="AC2507" s="77" t="s">
        <v>36</v>
      </c>
      <c r="AD2507" s="77" t="s">
        <v>36</v>
      </c>
      <c r="AE2507" s="77">
        <v>6</v>
      </c>
      <c r="AF2507" s="78" t="s">
        <v>84</v>
      </c>
      <c r="AG2507" s="72"/>
      <c r="AH2507" s="77" t="s">
        <v>69</v>
      </c>
      <c r="AI2507" s="76" t="s">
        <v>52</v>
      </c>
      <c r="AJ2507" s="76" t="s">
        <v>36</v>
      </c>
      <c r="AK2507" t="str">
        <f>_xlfn.CONCAT(PlayerList[[#This Row],[First Name]]," ",PlayerList[[#This Row],[Surname]])</f>
        <v>Tony Qu</v>
      </c>
      <c r="AM2507" s="71">
        <f>PlayerList[[#This Row],[Code]]*1</f>
        <v>20711</v>
      </c>
      <c r="AN2507" s="71" t="str">
        <f>VLOOKUP(PlayerList[[#This Row],[NZCF ID]],$AP$2:$AQ$3850,2,FALSE)</f>
        <v>M</v>
      </c>
      <c r="AP2507" s="71">
        <v>17567</v>
      </c>
      <c r="AQ2507" s="71" t="s">
        <v>29</v>
      </c>
    </row>
    <row r="2508" spans="13:43" x14ac:dyDescent="0.3">
      <c r="M2508" s="75">
        <v>17996</v>
      </c>
      <c r="N2508" s="72" t="s">
        <v>2954</v>
      </c>
      <c r="O2508" s="72" t="s">
        <v>486</v>
      </c>
      <c r="P2508" s="73" t="s">
        <v>252</v>
      </c>
      <c r="Q2508" s="74">
        <v>2006</v>
      </c>
      <c r="R2508" s="73" t="s">
        <v>135</v>
      </c>
      <c r="S2508" s="72"/>
      <c r="T2508" s="77">
        <v>1313</v>
      </c>
      <c r="U2508" s="76" t="s">
        <v>50</v>
      </c>
      <c r="V2508" s="77" t="s">
        <v>36</v>
      </c>
      <c r="W2508" s="77" t="s">
        <v>36</v>
      </c>
      <c r="X2508" s="77">
        <v>15</v>
      </c>
      <c r="Y2508" s="78" t="s">
        <v>219</v>
      </c>
      <c r="Z2508" s="72"/>
      <c r="AA2508" s="77">
        <v>1439</v>
      </c>
      <c r="AB2508" s="76" t="s">
        <v>50</v>
      </c>
      <c r="AC2508" s="77" t="s">
        <v>36</v>
      </c>
      <c r="AD2508" s="77" t="s">
        <v>36</v>
      </c>
      <c r="AE2508" s="77">
        <v>7</v>
      </c>
      <c r="AF2508" s="78" t="s">
        <v>96</v>
      </c>
      <c r="AG2508" s="72"/>
      <c r="AH2508" s="77" t="s">
        <v>69</v>
      </c>
      <c r="AI2508" s="76" t="s">
        <v>52</v>
      </c>
      <c r="AJ2508" s="76" t="s">
        <v>36</v>
      </c>
      <c r="AK2508" t="str">
        <f>_xlfn.CONCAT(PlayerList[[#This Row],[First Name]]," ",PlayerList[[#This Row],[Surname]])</f>
        <v>Harry Quan</v>
      </c>
      <c r="AM2508" s="71">
        <f>PlayerList[[#This Row],[Code]]*1</f>
        <v>17996</v>
      </c>
      <c r="AN2508" s="71" t="str">
        <f>VLOOKUP(PlayerList[[#This Row],[NZCF ID]],$AP$2:$AQ$3850,2,FALSE)</f>
        <v>M</v>
      </c>
      <c r="AP2508" s="71">
        <v>19366</v>
      </c>
      <c r="AQ2508" s="71" t="s">
        <v>29</v>
      </c>
    </row>
    <row r="2509" spans="13:43" x14ac:dyDescent="0.3">
      <c r="M2509" s="75">
        <v>17084</v>
      </c>
      <c r="N2509" s="72" t="s">
        <v>4440</v>
      </c>
      <c r="O2509" s="72" t="s">
        <v>881</v>
      </c>
      <c r="P2509" s="73" t="s">
        <v>83</v>
      </c>
      <c r="Q2509" s="74">
        <v>1990</v>
      </c>
      <c r="R2509" s="73" t="s">
        <v>35</v>
      </c>
      <c r="S2509" s="72"/>
      <c r="T2509" s="77">
        <v>1502</v>
      </c>
      <c r="U2509" s="76" t="s">
        <v>35</v>
      </c>
      <c r="V2509" s="77" t="s">
        <v>36</v>
      </c>
      <c r="W2509" s="77" t="s">
        <v>36</v>
      </c>
      <c r="X2509" s="77">
        <v>28</v>
      </c>
      <c r="Y2509" s="78" t="s">
        <v>673</v>
      </c>
      <c r="Z2509" s="72"/>
      <c r="AA2509" s="77" t="s">
        <v>37</v>
      </c>
      <c r="AB2509" s="76" t="s">
        <v>35</v>
      </c>
      <c r="AC2509" s="77" t="s">
        <v>36</v>
      </c>
      <c r="AD2509" s="77" t="s">
        <v>36</v>
      </c>
      <c r="AE2509" s="77" t="s">
        <v>37</v>
      </c>
      <c r="AF2509" s="78" t="s">
        <v>38</v>
      </c>
      <c r="AG2509" s="72"/>
      <c r="AH2509" s="77" t="s">
        <v>69</v>
      </c>
      <c r="AI2509" s="76" t="s">
        <v>52</v>
      </c>
      <c r="AJ2509" s="76" t="s">
        <v>36</v>
      </c>
      <c r="AK2509" t="str">
        <f>_xlfn.CONCAT(PlayerList[[#This Row],[First Name]]," ",PlayerList[[#This Row],[Surname]])</f>
        <v>Jamie Quayle</v>
      </c>
      <c r="AM2509" s="71">
        <f>PlayerList[[#This Row],[Code]]*1</f>
        <v>17084</v>
      </c>
      <c r="AN2509" s="71" t="str">
        <f>VLOOKUP(PlayerList[[#This Row],[NZCF ID]],$AP$2:$AQ$3850,2,FALSE)</f>
        <v>M</v>
      </c>
      <c r="AP2509" s="71">
        <v>20711</v>
      </c>
      <c r="AQ2509" s="71" t="s">
        <v>29</v>
      </c>
    </row>
    <row r="2510" spans="13:43" x14ac:dyDescent="0.3">
      <c r="M2510" s="75">
        <v>18429</v>
      </c>
      <c r="N2510" s="72" t="s">
        <v>2955</v>
      </c>
      <c r="O2510" s="72" t="s">
        <v>2956</v>
      </c>
      <c r="P2510" s="73" t="s">
        <v>33</v>
      </c>
      <c r="Q2510" s="74">
        <v>2007</v>
      </c>
      <c r="R2510" s="73" t="s">
        <v>135</v>
      </c>
      <c r="S2510" s="72"/>
      <c r="T2510" s="77" t="s">
        <v>34</v>
      </c>
      <c r="U2510" s="76" t="s">
        <v>35</v>
      </c>
      <c r="V2510" s="77" t="s">
        <v>36</v>
      </c>
      <c r="W2510" s="77" t="s">
        <v>36</v>
      </c>
      <c r="X2510" s="77" t="s">
        <v>37</v>
      </c>
      <c r="Y2510" s="78" t="s">
        <v>38</v>
      </c>
      <c r="Z2510" s="72"/>
      <c r="AA2510" s="77">
        <v>1180</v>
      </c>
      <c r="AB2510" s="76" t="s">
        <v>50</v>
      </c>
      <c r="AC2510" s="77" t="s">
        <v>36</v>
      </c>
      <c r="AD2510" s="77" t="s">
        <v>36</v>
      </c>
      <c r="AE2510" s="77">
        <v>19</v>
      </c>
      <c r="AF2510" s="78" t="s">
        <v>84</v>
      </c>
      <c r="AG2510" s="72"/>
      <c r="AH2510" s="77" t="s">
        <v>69</v>
      </c>
      <c r="AI2510" s="76" t="s">
        <v>52</v>
      </c>
      <c r="AJ2510" s="76" t="s">
        <v>36</v>
      </c>
      <c r="AK2510" t="str">
        <f>_xlfn.CONCAT(PlayerList[[#This Row],[First Name]]," ",PlayerList[[#This Row],[Surname]])</f>
        <v>Ramon Quennell</v>
      </c>
      <c r="AM2510" s="71">
        <f>PlayerList[[#This Row],[Code]]*1</f>
        <v>18429</v>
      </c>
      <c r="AN2510" s="71" t="str">
        <f>VLOOKUP(PlayerList[[#This Row],[NZCF ID]],$AP$2:$AQ$3850,2,FALSE)</f>
        <v>M</v>
      </c>
      <c r="AP2510" s="71">
        <v>17996</v>
      </c>
      <c r="AQ2510" s="71" t="s">
        <v>29</v>
      </c>
    </row>
    <row r="2511" spans="13:43" x14ac:dyDescent="0.3">
      <c r="M2511" s="75">
        <v>18280</v>
      </c>
      <c r="N2511" s="72" t="s">
        <v>2957</v>
      </c>
      <c r="O2511" s="72" t="s">
        <v>2958</v>
      </c>
      <c r="P2511" s="73" t="s">
        <v>33</v>
      </c>
      <c r="Q2511" s="74">
        <v>1993</v>
      </c>
      <c r="R2511" s="73" t="s">
        <v>35</v>
      </c>
      <c r="S2511" s="72"/>
      <c r="T2511" s="77">
        <v>1266</v>
      </c>
      <c r="U2511" s="76" t="s">
        <v>50</v>
      </c>
      <c r="V2511" s="77" t="s">
        <v>36</v>
      </c>
      <c r="W2511" s="77" t="s">
        <v>36</v>
      </c>
      <c r="X2511" s="77">
        <v>4</v>
      </c>
      <c r="Y2511" s="78" t="s">
        <v>68</v>
      </c>
      <c r="Z2511" s="72"/>
      <c r="AA2511" s="77">
        <v>1283</v>
      </c>
      <c r="AB2511" s="76" t="s">
        <v>50</v>
      </c>
      <c r="AC2511" s="77" t="s">
        <v>36</v>
      </c>
      <c r="AD2511" s="77" t="s">
        <v>36</v>
      </c>
      <c r="AE2511" s="77">
        <v>6</v>
      </c>
      <c r="AF2511" s="78" t="s">
        <v>68</v>
      </c>
      <c r="AG2511" s="72"/>
      <c r="AH2511" s="77">
        <v>4318030</v>
      </c>
      <c r="AI2511" s="76" t="s">
        <v>52</v>
      </c>
      <c r="AJ2511" s="76" t="s">
        <v>36</v>
      </c>
      <c r="AK2511" t="str">
        <f>_xlfn.CONCAT(PlayerList[[#This Row],[First Name]]," ",PlayerList[[#This Row],[Surname]])</f>
        <v>Matias Quintana</v>
      </c>
      <c r="AM2511" s="71">
        <f>PlayerList[[#This Row],[Code]]*1</f>
        <v>18280</v>
      </c>
      <c r="AN2511" s="71" t="str">
        <f>VLOOKUP(PlayerList[[#This Row],[NZCF ID]],$AP$2:$AQ$3850,2,FALSE)</f>
        <v>M</v>
      </c>
      <c r="AP2511" s="71">
        <v>17084</v>
      </c>
      <c r="AQ2511" s="71" t="s">
        <v>29</v>
      </c>
    </row>
    <row r="2512" spans="13:43" x14ac:dyDescent="0.3">
      <c r="M2512" s="75">
        <v>18625</v>
      </c>
      <c r="N2512" s="72" t="s">
        <v>2959</v>
      </c>
      <c r="O2512" s="72" t="s">
        <v>340</v>
      </c>
      <c r="P2512" s="73" t="s">
        <v>115</v>
      </c>
      <c r="Q2512" s="74">
        <v>1992</v>
      </c>
      <c r="R2512" s="73" t="s">
        <v>35</v>
      </c>
      <c r="S2512" s="72"/>
      <c r="T2512" s="77">
        <v>1532</v>
      </c>
      <c r="U2512" s="76" t="s">
        <v>50</v>
      </c>
      <c r="V2512" s="77" t="s">
        <v>36</v>
      </c>
      <c r="W2512" s="77" t="s">
        <v>36</v>
      </c>
      <c r="X2512" s="77">
        <v>6</v>
      </c>
      <c r="Y2512" s="78" t="s">
        <v>51</v>
      </c>
      <c r="Z2512" s="72"/>
      <c r="AA2512" s="77" t="s">
        <v>37</v>
      </c>
      <c r="AB2512" s="76" t="s">
        <v>35</v>
      </c>
      <c r="AC2512" s="77" t="s">
        <v>36</v>
      </c>
      <c r="AD2512" s="77" t="s">
        <v>36</v>
      </c>
      <c r="AE2512" s="77" t="s">
        <v>37</v>
      </c>
      <c r="AF2512" s="78" t="s">
        <v>38</v>
      </c>
      <c r="AG2512" s="72"/>
      <c r="AH2512" s="77">
        <v>4320484</v>
      </c>
      <c r="AI2512" s="76" t="s">
        <v>52</v>
      </c>
      <c r="AJ2512" s="76" t="s">
        <v>36</v>
      </c>
      <c r="AK2512" t="str">
        <f>_xlfn.CONCAT(PlayerList[[#This Row],[First Name]]," ",PlayerList[[#This Row],[Surname]])</f>
        <v>Chris Quiroz</v>
      </c>
      <c r="AM2512" s="71">
        <f>PlayerList[[#This Row],[Code]]*1</f>
        <v>18625</v>
      </c>
      <c r="AN2512" s="71" t="str">
        <f>VLOOKUP(PlayerList[[#This Row],[NZCF ID]],$AP$2:$AQ$3850,2,FALSE)</f>
        <v>M</v>
      </c>
      <c r="AP2512" s="71">
        <v>18429</v>
      </c>
      <c r="AQ2512" s="71" t="s">
        <v>29</v>
      </c>
    </row>
    <row r="2513" spans="13:43" x14ac:dyDescent="0.3">
      <c r="M2513" s="75">
        <v>14164</v>
      </c>
      <c r="N2513" s="72" t="s">
        <v>4441</v>
      </c>
      <c r="O2513" s="72" t="s">
        <v>4442</v>
      </c>
      <c r="P2513" s="73" t="s">
        <v>83</v>
      </c>
      <c r="Q2513" s="74">
        <v>1953</v>
      </c>
      <c r="R2513" s="73" t="s">
        <v>119</v>
      </c>
      <c r="S2513" s="72"/>
      <c r="T2513" s="77">
        <v>1471</v>
      </c>
      <c r="U2513" s="76" t="s">
        <v>35</v>
      </c>
      <c r="V2513" s="77" t="s">
        <v>36</v>
      </c>
      <c r="W2513" s="77" t="s">
        <v>36</v>
      </c>
      <c r="X2513" s="77">
        <v>148</v>
      </c>
      <c r="Y2513" s="78" t="s">
        <v>212</v>
      </c>
      <c r="Z2513" s="72"/>
      <c r="AA2513" s="77">
        <v>1486</v>
      </c>
      <c r="AB2513" s="76" t="s">
        <v>35</v>
      </c>
      <c r="AC2513" s="77" t="s">
        <v>36</v>
      </c>
      <c r="AD2513" s="77" t="s">
        <v>36</v>
      </c>
      <c r="AE2513" s="77">
        <v>52</v>
      </c>
      <c r="AF2513" s="78" t="s">
        <v>673</v>
      </c>
      <c r="AG2513" s="72"/>
      <c r="AH2513" s="77" t="s">
        <v>69</v>
      </c>
      <c r="AI2513" s="76" t="s">
        <v>52</v>
      </c>
      <c r="AJ2513" s="76" t="s">
        <v>36</v>
      </c>
      <c r="AK2513" t="str">
        <f>_xlfn.CONCAT(PlayerList[[#This Row],[First Name]]," ",PlayerList[[#This Row],[Surname]])</f>
        <v>Romeo Rabina</v>
      </c>
      <c r="AM2513" s="71">
        <f>PlayerList[[#This Row],[Code]]*1</f>
        <v>14164</v>
      </c>
      <c r="AN2513" s="71" t="str">
        <f>VLOOKUP(PlayerList[[#This Row],[NZCF ID]],$AP$2:$AQ$3850,2,FALSE)</f>
        <v>M</v>
      </c>
      <c r="AP2513" s="71">
        <v>18280</v>
      </c>
      <c r="AQ2513" s="71" t="s">
        <v>29</v>
      </c>
    </row>
    <row r="2514" spans="13:43" x14ac:dyDescent="0.3">
      <c r="M2514" s="75">
        <v>12762</v>
      </c>
      <c r="N2514" s="72" t="s">
        <v>4443</v>
      </c>
      <c r="O2514" s="72" t="s">
        <v>1102</v>
      </c>
      <c r="P2514" s="73" t="s">
        <v>161</v>
      </c>
      <c r="Q2514" s="74">
        <v>1966</v>
      </c>
      <c r="R2514" s="73" t="s">
        <v>124</v>
      </c>
      <c r="S2514" s="72"/>
      <c r="T2514" s="77">
        <v>1763</v>
      </c>
      <c r="U2514" s="76" t="s">
        <v>35</v>
      </c>
      <c r="V2514" s="77" t="s">
        <v>36</v>
      </c>
      <c r="W2514" s="77" t="s">
        <v>36</v>
      </c>
      <c r="X2514" s="77">
        <v>170</v>
      </c>
      <c r="Y2514" s="78" t="s">
        <v>1045</v>
      </c>
      <c r="Z2514" s="72"/>
      <c r="AA2514" s="77">
        <v>1671</v>
      </c>
      <c r="AB2514" s="76" t="s">
        <v>35</v>
      </c>
      <c r="AC2514" s="77" t="s">
        <v>36</v>
      </c>
      <c r="AD2514" s="77" t="s">
        <v>36</v>
      </c>
      <c r="AE2514" s="77">
        <v>71</v>
      </c>
      <c r="AF2514" s="78" t="s">
        <v>1045</v>
      </c>
      <c r="AG2514" s="72"/>
      <c r="AH2514" s="77" t="s">
        <v>69</v>
      </c>
      <c r="AI2514" s="76" t="s">
        <v>52</v>
      </c>
      <c r="AJ2514" s="76" t="s">
        <v>36</v>
      </c>
      <c r="AK2514" t="str">
        <f>_xlfn.CONCAT(PlayerList[[#This Row],[First Name]]," ",PlayerList[[#This Row],[Surname]])</f>
        <v>Martin Rademacher</v>
      </c>
      <c r="AM2514" s="71">
        <f>PlayerList[[#This Row],[Code]]*1</f>
        <v>12762</v>
      </c>
      <c r="AN2514" s="71" t="str">
        <f>VLOOKUP(PlayerList[[#This Row],[NZCF ID]],$AP$2:$AQ$3850,2,FALSE)</f>
        <v>M</v>
      </c>
      <c r="AP2514" s="71">
        <v>18625</v>
      </c>
      <c r="AQ2514" s="71" t="s">
        <v>29</v>
      </c>
    </row>
    <row r="2515" spans="13:43" x14ac:dyDescent="0.3">
      <c r="M2515" s="75">
        <v>18253</v>
      </c>
      <c r="N2515" s="72" t="s">
        <v>2960</v>
      </c>
      <c r="O2515" s="72" t="s">
        <v>2961</v>
      </c>
      <c r="P2515" s="73" t="s">
        <v>335</v>
      </c>
      <c r="Q2515" s="74">
        <v>2008</v>
      </c>
      <c r="R2515" s="73" t="s">
        <v>135</v>
      </c>
      <c r="S2515" s="72"/>
      <c r="T2515" s="77">
        <v>1090</v>
      </c>
      <c r="U2515" s="76" t="s">
        <v>50</v>
      </c>
      <c r="V2515" s="77" t="s">
        <v>36</v>
      </c>
      <c r="W2515" s="77" t="s">
        <v>36</v>
      </c>
      <c r="X2515" s="77">
        <v>17</v>
      </c>
      <c r="Y2515" s="78" t="s">
        <v>68</v>
      </c>
      <c r="Z2515" s="72"/>
      <c r="AA2515" s="77" t="s">
        <v>37</v>
      </c>
      <c r="AB2515" s="76" t="s">
        <v>35</v>
      </c>
      <c r="AC2515" s="77" t="s">
        <v>36</v>
      </c>
      <c r="AD2515" s="77" t="s">
        <v>36</v>
      </c>
      <c r="AE2515" s="77" t="s">
        <v>37</v>
      </c>
      <c r="AF2515" s="78" t="s">
        <v>38</v>
      </c>
      <c r="AG2515" s="72"/>
      <c r="AH2515" s="77">
        <v>4317777</v>
      </c>
      <c r="AI2515" s="76" t="s">
        <v>52</v>
      </c>
      <c r="AJ2515" s="76" t="s">
        <v>36</v>
      </c>
      <c r="AK2515" t="str">
        <f>_xlfn.CONCAT(PlayerList[[#This Row],[First Name]]," ",PlayerList[[#This Row],[Surname]])</f>
        <v>Julius Radich</v>
      </c>
      <c r="AM2515" s="71">
        <f>PlayerList[[#This Row],[Code]]*1</f>
        <v>18253</v>
      </c>
      <c r="AN2515" s="71" t="str">
        <f>VLOOKUP(PlayerList[[#This Row],[NZCF ID]],$AP$2:$AQ$3850,2,FALSE)</f>
        <v>M</v>
      </c>
      <c r="AP2515" s="71">
        <v>14164</v>
      </c>
      <c r="AQ2515" s="71" t="s">
        <v>29</v>
      </c>
    </row>
    <row r="2516" spans="13:43" x14ac:dyDescent="0.3">
      <c r="M2516" s="75">
        <v>19381</v>
      </c>
      <c r="N2516" s="72" t="s">
        <v>2963</v>
      </c>
      <c r="O2516" s="72" t="s">
        <v>625</v>
      </c>
      <c r="P2516" s="73" t="s">
        <v>33</v>
      </c>
      <c r="Q2516" s="74">
        <v>2011</v>
      </c>
      <c r="R2516" s="73" t="s">
        <v>135</v>
      </c>
      <c r="S2516" s="72"/>
      <c r="T2516" s="77" t="s">
        <v>34</v>
      </c>
      <c r="U2516" s="76" t="s">
        <v>35</v>
      </c>
      <c r="V2516" s="77" t="s">
        <v>36</v>
      </c>
      <c r="W2516" s="77" t="s">
        <v>36</v>
      </c>
      <c r="X2516" s="77" t="s">
        <v>37</v>
      </c>
      <c r="Y2516" s="78" t="s">
        <v>38</v>
      </c>
      <c r="Z2516" s="72"/>
      <c r="AA2516" s="77">
        <v>800</v>
      </c>
      <c r="AB2516" s="76" t="s">
        <v>50</v>
      </c>
      <c r="AC2516" s="77" t="s">
        <v>36</v>
      </c>
      <c r="AD2516" s="77" t="s">
        <v>36</v>
      </c>
      <c r="AE2516" s="77">
        <v>7</v>
      </c>
      <c r="AF2516" s="78" t="s">
        <v>96</v>
      </c>
      <c r="AG2516" s="72"/>
      <c r="AH2516" s="77" t="s">
        <v>69</v>
      </c>
      <c r="AI2516" s="76" t="s">
        <v>52</v>
      </c>
      <c r="AJ2516" s="76" t="s">
        <v>36</v>
      </c>
      <c r="AK2516" t="str">
        <f>_xlfn.CONCAT(PlayerList[[#This Row],[First Name]]," ",PlayerList[[#This Row],[Surname]])</f>
        <v>Caleb Rae</v>
      </c>
      <c r="AM2516" s="71">
        <f>PlayerList[[#This Row],[Code]]*1</f>
        <v>19381</v>
      </c>
      <c r="AN2516" s="71" t="str">
        <f>VLOOKUP(PlayerList[[#This Row],[NZCF ID]],$AP$2:$AQ$3850,2,FALSE)</f>
        <v>M</v>
      </c>
      <c r="AP2516" s="71">
        <v>12762</v>
      </c>
      <c r="AQ2516" s="71" t="s">
        <v>29</v>
      </c>
    </row>
    <row r="2517" spans="13:43" x14ac:dyDescent="0.3">
      <c r="M2517" s="75">
        <v>18145</v>
      </c>
      <c r="N2517" s="72" t="s">
        <v>2964</v>
      </c>
      <c r="O2517" s="72" t="s">
        <v>2965</v>
      </c>
      <c r="P2517" s="73" t="s">
        <v>33</v>
      </c>
      <c r="Q2517" s="74">
        <v>2012</v>
      </c>
      <c r="R2517" s="73" t="s">
        <v>135</v>
      </c>
      <c r="S2517" s="72"/>
      <c r="T2517" s="77">
        <v>811</v>
      </c>
      <c r="U2517" s="76" t="s">
        <v>50</v>
      </c>
      <c r="V2517" s="77" t="s">
        <v>36</v>
      </c>
      <c r="W2517" s="77" t="s">
        <v>36</v>
      </c>
      <c r="X2517" s="77">
        <v>6</v>
      </c>
      <c r="Y2517" s="78" t="s">
        <v>219</v>
      </c>
      <c r="Z2517" s="72"/>
      <c r="AA2517" s="77">
        <v>545</v>
      </c>
      <c r="AB2517" s="76" t="s">
        <v>50</v>
      </c>
      <c r="AC2517" s="77" t="s">
        <v>36</v>
      </c>
      <c r="AD2517" s="77" t="s">
        <v>36</v>
      </c>
      <c r="AE2517" s="77">
        <v>6</v>
      </c>
      <c r="AF2517" s="78" t="s">
        <v>154</v>
      </c>
      <c r="AG2517" s="72"/>
      <c r="AH2517" s="77">
        <v>4317424</v>
      </c>
      <c r="AI2517" s="76" t="s">
        <v>52</v>
      </c>
      <c r="AJ2517" s="76" t="s">
        <v>36</v>
      </c>
      <c r="AK2517" t="str">
        <f>_xlfn.CONCAT(PlayerList[[#This Row],[First Name]]," ",PlayerList[[#This Row],[Surname]])</f>
        <v>Kareena Raina</v>
      </c>
      <c r="AM2517" s="71">
        <f>PlayerList[[#This Row],[Code]]*1</f>
        <v>18145</v>
      </c>
      <c r="AN2517" s="71" t="str">
        <f>VLOOKUP(PlayerList[[#This Row],[NZCF ID]],$AP$2:$AQ$3850,2,FALSE)</f>
        <v>F</v>
      </c>
      <c r="AP2517" s="71">
        <v>18253</v>
      </c>
      <c r="AQ2517" s="71" t="s">
        <v>29</v>
      </c>
    </row>
    <row r="2518" spans="13:43" x14ac:dyDescent="0.3">
      <c r="M2518" s="75">
        <v>14299</v>
      </c>
      <c r="N2518" s="72" t="s">
        <v>2966</v>
      </c>
      <c r="O2518" s="72" t="s">
        <v>298</v>
      </c>
      <c r="P2518" s="73" t="s">
        <v>161</v>
      </c>
      <c r="Q2518" s="74">
        <v>1994</v>
      </c>
      <c r="R2518" s="73" t="s">
        <v>35</v>
      </c>
      <c r="S2518" s="72"/>
      <c r="T2518" s="77">
        <v>2085</v>
      </c>
      <c r="U2518" s="76" t="s">
        <v>35</v>
      </c>
      <c r="V2518" s="77">
        <v>1</v>
      </c>
      <c r="W2518" s="77">
        <v>4</v>
      </c>
      <c r="X2518" s="77">
        <v>646</v>
      </c>
      <c r="Y2518" s="78" t="s">
        <v>4167</v>
      </c>
      <c r="Z2518" s="72"/>
      <c r="AA2518" s="77">
        <v>1973</v>
      </c>
      <c r="AB2518" s="76" t="s">
        <v>35</v>
      </c>
      <c r="AC2518" s="77">
        <v>1</v>
      </c>
      <c r="AD2518" s="77">
        <v>6</v>
      </c>
      <c r="AE2518" s="77">
        <v>322</v>
      </c>
      <c r="AF2518" s="78" t="s">
        <v>4167</v>
      </c>
      <c r="AG2518" s="72"/>
      <c r="AH2518" s="77">
        <v>4302940</v>
      </c>
      <c r="AI2518" s="76" t="s">
        <v>52</v>
      </c>
      <c r="AJ2518" s="76" t="s">
        <v>364</v>
      </c>
      <c r="AK2518" t="str">
        <f>_xlfn.CONCAT(PlayerList[[#This Row],[First Name]]," ",PlayerList[[#This Row],[Surname]])</f>
        <v>Edward Rains</v>
      </c>
      <c r="AM2518" s="71">
        <f>PlayerList[[#This Row],[Code]]*1</f>
        <v>14299</v>
      </c>
      <c r="AN2518" s="71" t="str">
        <f>VLOOKUP(PlayerList[[#This Row],[NZCF ID]],$AP$2:$AQ$3850,2,FALSE)</f>
        <v>M</v>
      </c>
      <c r="AP2518" s="71">
        <v>19381</v>
      </c>
      <c r="AQ2518" s="71" t="s">
        <v>29</v>
      </c>
    </row>
    <row r="2519" spans="13:43" x14ac:dyDescent="0.3">
      <c r="M2519" s="75">
        <v>15076</v>
      </c>
      <c r="N2519" s="72" t="s">
        <v>2966</v>
      </c>
      <c r="O2519" s="72" t="s">
        <v>2731</v>
      </c>
      <c r="P2519" s="73" t="s">
        <v>161</v>
      </c>
      <c r="Q2519" s="74">
        <v>2000</v>
      </c>
      <c r="R2519" s="73" t="s">
        <v>35</v>
      </c>
      <c r="S2519" s="72"/>
      <c r="T2519" s="77">
        <v>1031</v>
      </c>
      <c r="U2519" s="76" t="s">
        <v>35</v>
      </c>
      <c r="V2519" s="77" t="s">
        <v>36</v>
      </c>
      <c r="W2519" s="77" t="s">
        <v>36</v>
      </c>
      <c r="X2519" s="77">
        <v>55</v>
      </c>
      <c r="Y2519" s="78" t="s">
        <v>452</v>
      </c>
      <c r="Z2519" s="72"/>
      <c r="AA2519" s="77">
        <v>1047</v>
      </c>
      <c r="AB2519" s="76" t="s">
        <v>35</v>
      </c>
      <c r="AC2519" s="77" t="s">
        <v>36</v>
      </c>
      <c r="AD2519" s="77" t="s">
        <v>36</v>
      </c>
      <c r="AE2519" s="77">
        <v>71</v>
      </c>
      <c r="AF2519" s="78" t="s">
        <v>235</v>
      </c>
      <c r="AG2519" s="72"/>
      <c r="AH2519" s="77">
        <v>4305159</v>
      </c>
      <c r="AI2519" s="76" t="s">
        <v>52</v>
      </c>
      <c r="AJ2519" s="76" t="s">
        <v>36</v>
      </c>
      <c r="AK2519" t="str">
        <f>_xlfn.CONCAT(PlayerList[[#This Row],[First Name]]," ",PlayerList[[#This Row],[Surname]])</f>
        <v>Jessica Rains</v>
      </c>
      <c r="AM2519" s="71">
        <f>PlayerList[[#This Row],[Code]]*1</f>
        <v>15076</v>
      </c>
      <c r="AN2519" s="71" t="str">
        <f>VLOOKUP(PlayerList[[#This Row],[NZCF ID]],$AP$2:$AQ$3850,2,FALSE)</f>
        <v>F</v>
      </c>
      <c r="AP2519" s="71">
        <v>18145</v>
      </c>
      <c r="AQ2519" s="71" t="s">
        <v>45</v>
      </c>
    </row>
    <row r="2520" spans="13:43" x14ac:dyDescent="0.3">
      <c r="M2520" s="75">
        <v>14300</v>
      </c>
      <c r="N2520" s="72" t="s">
        <v>2966</v>
      </c>
      <c r="O2520" s="72" t="s">
        <v>1067</v>
      </c>
      <c r="P2520" s="73" t="s">
        <v>161</v>
      </c>
      <c r="Q2520" s="74">
        <v>1997</v>
      </c>
      <c r="R2520" s="73" t="s">
        <v>35</v>
      </c>
      <c r="S2520" s="72"/>
      <c r="T2520" s="77">
        <v>1825</v>
      </c>
      <c r="U2520" s="76" t="s">
        <v>35</v>
      </c>
      <c r="V2520" s="77" t="s">
        <v>36</v>
      </c>
      <c r="W2520" s="77" t="s">
        <v>36</v>
      </c>
      <c r="X2520" s="77">
        <v>392</v>
      </c>
      <c r="Y2520" s="78" t="s">
        <v>212</v>
      </c>
      <c r="Z2520" s="72"/>
      <c r="AA2520" s="77">
        <v>1829</v>
      </c>
      <c r="AB2520" s="76" t="s">
        <v>35</v>
      </c>
      <c r="AC2520" s="77" t="s">
        <v>36</v>
      </c>
      <c r="AD2520" s="77" t="s">
        <v>36</v>
      </c>
      <c r="AE2520" s="77">
        <v>195</v>
      </c>
      <c r="AF2520" s="78" t="s">
        <v>2121</v>
      </c>
      <c r="AG2520" s="72"/>
      <c r="AH2520" s="77">
        <v>4302958</v>
      </c>
      <c r="AI2520" s="76" t="s">
        <v>52</v>
      </c>
      <c r="AJ2520" s="76" t="s">
        <v>364</v>
      </c>
      <c r="AK2520" t="str">
        <f>_xlfn.CONCAT(PlayerList[[#This Row],[First Name]]," ",PlayerList[[#This Row],[Surname]])</f>
        <v>Timothy Rains</v>
      </c>
      <c r="AM2520" s="71">
        <f>PlayerList[[#This Row],[Code]]*1</f>
        <v>14300</v>
      </c>
      <c r="AN2520" s="71" t="str">
        <f>VLOOKUP(PlayerList[[#This Row],[NZCF ID]],$AP$2:$AQ$3850,2,FALSE)</f>
        <v>M</v>
      </c>
      <c r="AP2520" s="71">
        <v>14299</v>
      </c>
      <c r="AQ2520" s="71" t="s">
        <v>29</v>
      </c>
    </row>
    <row r="2521" spans="13:43" x14ac:dyDescent="0.3">
      <c r="M2521" s="75">
        <v>20410</v>
      </c>
      <c r="N2521" s="72" t="s">
        <v>2967</v>
      </c>
      <c r="O2521" s="72" t="s">
        <v>2968</v>
      </c>
      <c r="P2521" s="73" t="s">
        <v>121</v>
      </c>
      <c r="Q2521" s="74">
        <v>1992</v>
      </c>
      <c r="R2521" s="73" t="s">
        <v>35</v>
      </c>
      <c r="S2521" s="72"/>
      <c r="T2521" s="77">
        <v>1475</v>
      </c>
      <c r="U2521" s="76" t="s">
        <v>50</v>
      </c>
      <c r="V2521" s="77" t="s">
        <v>36</v>
      </c>
      <c r="W2521" s="77" t="s">
        <v>36</v>
      </c>
      <c r="X2521" s="77">
        <v>6</v>
      </c>
      <c r="Y2521" s="78" t="s">
        <v>150</v>
      </c>
      <c r="Z2521" s="72"/>
      <c r="AA2521" s="77">
        <v>1537</v>
      </c>
      <c r="AB2521" s="76" t="s">
        <v>50</v>
      </c>
      <c r="AC2521" s="77" t="s">
        <v>36</v>
      </c>
      <c r="AD2521" s="77" t="s">
        <v>36</v>
      </c>
      <c r="AE2521" s="77">
        <v>5</v>
      </c>
      <c r="AF2521" s="78" t="s">
        <v>60</v>
      </c>
      <c r="AG2521" s="72"/>
      <c r="AH2521" s="77" t="s">
        <v>69</v>
      </c>
      <c r="AI2521" s="76" t="s">
        <v>52</v>
      </c>
      <c r="AJ2521" s="76" t="s">
        <v>36</v>
      </c>
      <c r="AK2521" t="str">
        <f>_xlfn.CONCAT(PlayerList[[#This Row],[First Name]]," ",PlayerList[[#This Row],[Surname]])</f>
        <v>Vinoth Rajamani</v>
      </c>
      <c r="AM2521" s="71">
        <f>PlayerList[[#This Row],[Code]]*1</f>
        <v>20410</v>
      </c>
      <c r="AN2521" s="71" t="str">
        <f>VLOOKUP(PlayerList[[#This Row],[NZCF ID]],$AP$2:$AQ$3850,2,FALSE)</f>
        <v>M</v>
      </c>
      <c r="AP2521" s="71">
        <v>15076</v>
      </c>
      <c r="AQ2521" s="71" t="s">
        <v>45</v>
      </c>
    </row>
    <row r="2522" spans="13:43" x14ac:dyDescent="0.3">
      <c r="M2522" s="75">
        <v>17602</v>
      </c>
      <c r="N2522" s="72" t="s">
        <v>2969</v>
      </c>
      <c r="O2522" s="72" t="s">
        <v>2970</v>
      </c>
      <c r="P2522" s="73" t="s">
        <v>161</v>
      </c>
      <c r="Q2522" s="74">
        <v>1995</v>
      </c>
      <c r="R2522" s="73" t="s">
        <v>35</v>
      </c>
      <c r="S2522" s="72"/>
      <c r="T2522" s="77">
        <v>1513</v>
      </c>
      <c r="U2522" s="76" t="s">
        <v>50</v>
      </c>
      <c r="V2522" s="77" t="s">
        <v>36</v>
      </c>
      <c r="W2522" s="77" t="s">
        <v>36</v>
      </c>
      <c r="X2522" s="77">
        <v>4</v>
      </c>
      <c r="Y2522" s="78" t="s">
        <v>219</v>
      </c>
      <c r="Z2522" s="72"/>
      <c r="AA2522" s="77">
        <v>1724</v>
      </c>
      <c r="AB2522" s="76" t="s">
        <v>50</v>
      </c>
      <c r="AC2522" s="77" t="s">
        <v>36</v>
      </c>
      <c r="AD2522" s="77" t="s">
        <v>36</v>
      </c>
      <c r="AE2522" s="77">
        <v>6</v>
      </c>
      <c r="AF2522" s="78" t="s">
        <v>825</v>
      </c>
      <c r="AG2522" s="72"/>
      <c r="AH2522" s="77" t="s">
        <v>69</v>
      </c>
      <c r="AI2522" s="76" t="s">
        <v>52</v>
      </c>
      <c r="AJ2522" s="76" t="s">
        <v>36</v>
      </c>
      <c r="AK2522" t="str">
        <f>_xlfn.CONCAT(PlayerList[[#This Row],[First Name]]," ",PlayerList[[#This Row],[Surname]])</f>
        <v>Giftson Rajan</v>
      </c>
      <c r="AM2522" s="71">
        <f>PlayerList[[#This Row],[Code]]*1</f>
        <v>17602</v>
      </c>
      <c r="AN2522" s="71" t="str">
        <f>VLOOKUP(PlayerList[[#This Row],[NZCF ID]],$AP$2:$AQ$3850,2,FALSE)</f>
        <v>M</v>
      </c>
      <c r="AP2522" s="71">
        <v>14300</v>
      </c>
      <c r="AQ2522" s="71" t="s">
        <v>29</v>
      </c>
    </row>
    <row r="2523" spans="13:43" x14ac:dyDescent="0.3">
      <c r="M2523" s="75">
        <v>20144</v>
      </c>
      <c r="N2523" s="72" t="s">
        <v>2971</v>
      </c>
      <c r="O2523" s="72" t="s">
        <v>2972</v>
      </c>
      <c r="P2523" s="73" t="s">
        <v>604</v>
      </c>
      <c r="Q2523" s="74">
        <v>2012</v>
      </c>
      <c r="R2523" s="73" t="s">
        <v>135</v>
      </c>
      <c r="S2523" s="72"/>
      <c r="T2523" s="77">
        <v>649</v>
      </c>
      <c r="U2523" s="76" t="s">
        <v>50</v>
      </c>
      <c r="V2523" s="77" t="s">
        <v>36</v>
      </c>
      <c r="W2523" s="77" t="s">
        <v>36</v>
      </c>
      <c r="X2523" s="77">
        <v>5</v>
      </c>
      <c r="Y2523" s="78" t="s">
        <v>75</v>
      </c>
      <c r="Z2523" s="72"/>
      <c r="AA2523" s="77" t="s">
        <v>37</v>
      </c>
      <c r="AB2523" s="76" t="s">
        <v>35</v>
      </c>
      <c r="AC2523" s="77" t="s">
        <v>36</v>
      </c>
      <c r="AD2523" s="77" t="s">
        <v>36</v>
      </c>
      <c r="AE2523" s="77" t="s">
        <v>37</v>
      </c>
      <c r="AF2523" s="78" t="s">
        <v>38</v>
      </c>
      <c r="AG2523" s="72"/>
      <c r="AH2523" s="77">
        <v>4326679</v>
      </c>
      <c r="AI2523" s="76" t="s">
        <v>52</v>
      </c>
      <c r="AJ2523" s="76" t="s">
        <v>36</v>
      </c>
      <c r="AK2523" t="str">
        <f>_xlfn.CONCAT(PlayerList[[#This Row],[First Name]]," ",PlayerList[[#This Row],[Surname]])</f>
        <v>Ayuni Rajapaksha</v>
      </c>
      <c r="AM2523" s="71">
        <f>PlayerList[[#This Row],[Code]]*1</f>
        <v>20144</v>
      </c>
      <c r="AN2523" s="71" t="str">
        <f>VLOOKUP(PlayerList[[#This Row],[NZCF ID]],$AP$2:$AQ$3850,2,FALSE)</f>
        <v>M</v>
      </c>
      <c r="AP2523" s="71">
        <v>20410</v>
      </c>
      <c r="AQ2523" s="71" t="s">
        <v>29</v>
      </c>
    </row>
    <row r="2524" spans="13:43" x14ac:dyDescent="0.3">
      <c r="M2524" s="75">
        <v>19896</v>
      </c>
      <c r="N2524" s="72" t="s">
        <v>2973</v>
      </c>
      <c r="O2524" s="72" t="s">
        <v>2974</v>
      </c>
      <c r="P2524" s="73" t="s">
        <v>33</v>
      </c>
      <c r="Q2524" s="74">
        <v>2010</v>
      </c>
      <c r="R2524" s="73" t="s">
        <v>135</v>
      </c>
      <c r="S2524" s="72"/>
      <c r="T2524" s="77">
        <v>1644</v>
      </c>
      <c r="U2524" s="76" t="s">
        <v>50</v>
      </c>
      <c r="V2524" s="77" t="s">
        <v>36</v>
      </c>
      <c r="W2524" s="77" t="s">
        <v>36</v>
      </c>
      <c r="X2524" s="77">
        <v>6</v>
      </c>
      <c r="Y2524" s="78" t="s">
        <v>60</v>
      </c>
      <c r="Z2524" s="72"/>
      <c r="AA2524" s="77">
        <v>1394</v>
      </c>
      <c r="AB2524" s="76" t="s">
        <v>35</v>
      </c>
      <c r="AC2524" s="77">
        <v>1</v>
      </c>
      <c r="AD2524" s="77">
        <v>6</v>
      </c>
      <c r="AE2524" s="77">
        <v>42</v>
      </c>
      <c r="AF2524" s="78" t="s">
        <v>4167</v>
      </c>
      <c r="AG2524" s="72"/>
      <c r="AH2524" s="77">
        <v>88125521</v>
      </c>
      <c r="AI2524" s="76" t="s">
        <v>40</v>
      </c>
      <c r="AJ2524" s="76" t="s">
        <v>36</v>
      </c>
      <c r="AK2524" t="str">
        <f>_xlfn.CONCAT(PlayerList[[#This Row],[First Name]]," ",PlayerList[[#This Row],[Surname]])</f>
        <v>Abhinand Rajendran</v>
      </c>
      <c r="AM2524" s="71">
        <f>PlayerList[[#This Row],[Code]]*1</f>
        <v>19896</v>
      </c>
      <c r="AN2524" s="71" t="str">
        <f>VLOOKUP(PlayerList[[#This Row],[NZCF ID]],$AP$2:$AQ$3850,2,FALSE)</f>
        <v>M</v>
      </c>
      <c r="AP2524" s="71">
        <v>17602</v>
      </c>
      <c r="AQ2524" s="71" t="s">
        <v>29</v>
      </c>
    </row>
    <row r="2525" spans="13:43" x14ac:dyDescent="0.3">
      <c r="M2525" s="75">
        <v>20597</v>
      </c>
      <c r="N2525" s="72" t="s">
        <v>2973</v>
      </c>
      <c r="O2525" s="72" t="s">
        <v>2975</v>
      </c>
      <c r="P2525" s="73" t="s">
        <v>33</v>
      </c>
      <c r="Q2525" s="74">
        <v>2013</v>
      </c>
      <c r="R2525" s="73" t="s">
        <v>135</v>
      </c>
      <c r="S2525" s="72"/>
      <c r="T2525" s="77">
        <v>1269</v>
      </c>
      <c r="U2525" s="76" t="s">
        <v>50</v>
      </c>
      <c r="V2525" s="77" t="s">
        <v>36</v>
      </c>
      <c r="W2525" s="77" t="s">
        <v>36</v>
      </c>
      <c r="X2525" s="77">
        <v>6</v>
      </c>
      <c r="Y2525" s="78" t="s">
        <v>60</v>
      </c>
      <c r="Z2525" s="72"/>
      <c r="AA2525" s="77">
        <v>1272</v>
      </c>
      <c r="AB2525" s="76" t="s">
        <v>35</v>
      </c>
      <c r="AC2525" s="77">
        <v>1</v>
      </c>
      <c r="AD2525" s="77">
        <v>6</v>
      </c>
      <c r="AE2525" s="77">
        <v>23</v>
      </c>
      <c r="AF2525" s="78" t="s">
        <v>4167</v>
      </c>
      <c r="AG2525" s="72"/>
      <c r="AH2525" s="77">
        <v>4329783</v>
      </c>
      <c r="AI2525" s="76" t="s">
        <v>52</v>
      </c>
      <c r="AJ2525" s="76" t="s">
        <v>36</v>
      </c>
      <c r="AK2525" t="str">
        <f>_xlfn.CONCAT(PlayerList[[#This Row],[First Name]]," ",PlayerList[[#This Row],[Surname]])</f>
        <v>Sreenand Rajendran</v>
      </c>
      <c r="AM2525" s="71">
        <f>PlayerList[[#This Row],[Code]]*1</f>
        <v>20597</v>
      </c>
      <c r="AN2525" s="71" t="str">
        <f>VLOOKUP(PlayerList[[#This Row],[NZCF ID]],$AP$2:$AQ$3850,2,FALSE)</f>
        <v>M</v>
      </c>
      <c r="AP2525" s="71">
        <v>20144</v>
      </c>
      <c r="AQ2525" s="71" t="s">
        <v>29</v>
      </c>
    </row>
    <row r="2526" spans="13:43" x14ac:dyDescent="0.3">
      <c r="M2526" s="75">
        <v>21051</v>
      </c>
      <c r="N2526" s="72" t="s">
        <v>2976</v>
      </c>
      <c r="O2526" s="72" t="s">
        <v>2977</v>
      </c>
      <c r="P2526" s="73" t="s">
        <v>335</v>
      </c>
      <c r="Q2526" s="74">
        <v>1983</v>
      </c>
      <c r="R2526" s="73" t="s">
        <v>35</v>
      </c>
      <c r="S2526" s="72"/>
      <c r="T2526" s="77" t="s">
        <v>34</v>
      </c>
      <c r="U2526" s="76" t="s">
        <v>35</v>
      </c>
      <c r="V2526" s="77" t="s">
        <v>36</v>
      </c>
      <c r="W2526" s="77" t="s">
        <v>36</v>
      </c>
      <c r="X2526" s="77" t="s">
        <v>37</v>
      </c>
      <c r="Y2526" s="78" t="s">
        <v>38</v>
      </c>
      <c r="Z2526" s="72"/>
      <c r="AA2526" s="77">
        <v>930</v>
      </c>
      <c r="AB2526" s="76" t="s">
        <v>50</v>
      </c>
      <c r="AC2526" s="77" t="s">
        <v>36</v>
      </c>
      <c r="AD2526" s="77" t="s">
        <v>36</v>
      </c>
      <c r="AE2526" s="77">
        <v>6</v>
      </c>
      <c r="AF2526" s="78" t="s">
        <v>84</v>
      </c>
      <c r="AG2526" s="72"/>
      <c r="AH2526" s="77">
        <v>4332024</v>
      </c>
      <c r="AI2526" s="76" t="s">
        <v>52</v>
      </c>
      <c r="AJ2526" s="76" t="s">
        <v>36</v>
      </c>
      <c r="AK2526" t="str">
        <f>_xlfn.CONCAT(PlayerList[[#This Row],[First Name]]," ",PlayerList[[#This Row],[Surname]])</f>
        <v>Mukhamet Rakhimov</v>
      </c>
      <c r="AM2526" s="71">
        <f>PlayerList[[#This Row],[Code]]*1</f>
        <v>21051</v>
      </c>
      <c r="AN2526" s="71" t="str">
        <f>VLOOKUP(PlayerList[[#This Row],[NZCF ID]],$AP$2:$AQ$3850,2,FALSE)</f>
        <v>M</v>
      </c>
      <c r="AP2526" s="71">
        <v>19896</v>
      </c>
      <c r="AQ2526" s="71" t="s">
        <v>29</v>
      </c>
    </row>
    <row r="2527" spans="13:43" x14ac:dyDescent="0.3">
      <c r="M2527" s="75">
        <v>21048</v>
      </c>
      <c r="N2527" s="72" t="s">
        <v>2978</v>
      </c>
      <c r="O2527" s="72" t="s">
        <v>2979</v>
      </c>
      <c r="P2527" s="73" t="s">
        <v>33</v>
      </c>
      <c r="Q2527" s="74">
        <v>2014</v>
      </c>
      <c r="R2527" s="73" t="s">
        <v>135</v>
      </c>
      <c r="S2527" s="72"/>
      <c r="T2527" s="77" t="s">
        <v>34</v>
      </c>
      <c r="U2527" s="76" t="s">
        <v>35</v>
      </c>
      <c r="V2527" s="77" t="s">
        <v>36</v>
      </c>
      <c r="W2527" s="77" t="s">
        <v>36</v>
      </c>
      <c r="X2527" s="77" t="s">
        <v>37</v>
      </c>
      <c r="Y2527" s="78" t="s">
        <v>38</v>
      </c>
      <c r="Z2527" s="72"/>
      <c r="AA2527" s="77">
        <v>400</v>
      </c>
      <c r="AB2527" s="76" t="s">
        <v>50</v>
      </c>
      <c r="AC2527" s="77" t="s">
        <v>36</v>
      </c>
      <c r="AD2527" s="77" t="s">
        <v>36</v>
      </c>
      <c r="AE2527" s="77">
        <v>6</v>
      </c>
      <c r="AF2527" s="78" t="s">
        <v>96</v>
      </c>
      <c r="AG2527" s="72"/>
      <c r="AH2527" s="77" t="s">
        <v>69</v>
      </c>
      <c r="AI2527" s="76" t="s">
        <v>52</v>
      </c>
      <c r="AJ2527" s="76" t="s">
        <v>36</v>
      </c>
      <c r="AK2527" t="str">
        <f>_xlfn.CONCAT(PlayerList[[#This Row],[First Name]]," ",PlayerList[[#This Row],[Surname]])</f>
        <v>Deepti Ram</v>
      </c>
      <c r="AM2527" s="71">
        <f>PlayerList[[#This Row],[Code]]*1</f>
        <v>21048</v>
      </c>
      <c r="AN2527" s="71" t="str">
        <f>VLOOKUP(PlayerList[[#This Row],[NZCF ID]],$AP$2:$AQ$3850,2,FALSE)</f>
        <v>F</v>
      </c>
      <c r="AP2527" s="71">
        <v>20597</v>
      </c>
      <c r="AQ2527" s="71" t="s">
        <v>29</v>
      </c>
    </row>
    <row r="2528" spans="13:43" x14ac:dyDescent="0.3">
      <c r="M2528" s="75">
        <v>20186</v>
      </c>
      <c r="N2528" s="72" t="s">
        <v>2978</v>
      </c>
      <c r="O2528" s="72" t="s">
        <v>2980</v>
      </c>
      <c r="P2528" s="73" t="s">
        <v>74</v>
      </c>
      <c r="Q2528" s="74">
        <v>2009</v>
      </c>
      <c r="R2528" s="73" t="s">
        <v>135</v>
      </c>
      <c r="S2528" s="72"/>
      <c r="T2528" s="77">
        <v>1075</v>
      </c>
      <c r="U2528" s="76" t="s">
        <v>50</v>
      </c>
      <c r="V2528" s="77" t="s">
        <v>36</v>
      </c>
      <c r="W2528" s="77" t="s">
        <v>36</v>
      </c>
      <c r="X2528" s="77">
        <v>15</v>
      </c>
      <c r="Y2528" s="78" t="s">
        <v>60</v>
      </c>
      <c r="Z2528" s="72"/>
      <c r="AA2528" s="77">
        <v>545</v>
      </c>
      <c r="AB2528" s="76" t="s">
        <v>50</v>
      </c>
      <c r="AC2528" s="77" t="s">
        <v>36</v>
      </c>
      <c r="AD2528" s="77" t="s">
        <v>36</v>
      </c>
      <c r="AE2528" s="77">
        <v>6</v>
      </c>
      <c r="AF2528" s="78" t="s">
        <v>173</v>
      </c>
      <c r="AG2528" s="72"/>
      <c r="AH2528" s="77">
        <v>4328809</v>
      </c>
      <c r="AI2528" s="76" t="s">
        <v>52</v>
      </c>
      <c r="AJ2528" s="76" t="s">
        <v>36</v>
      </c>
      <c r="AK2528" t="str">
        <f>_xlfn.CONCAT(PlayerList[[#This Row],[First Name]]," ",PlayerList[[#This Row],[Surname]])</f>
        <v>Pavan Kumar Ram</v>
      </c>
      <c r="AM2528" s="71">
        <f>PlayerList[[#This Row],[Code]]*1</f>
        <v>20186</v>
      </c>
      <c r="AN2528" s="71" t="str">
        <f>VLOOKUP(PlayerList[[#This Row],[NZCF ID]],$AP$2:$AQ$3850,2,FALSE)</f>
        <v>M</v>
      </c>
      <c r="AP2528" s="71">
        <v>21051</v>
      </c>
      <c r="AQ2528" s="71" t="s">
        <v>29</v>
      </c>
    </row>
    <row r="2529" spans="13:43" x14ac:dyDescent="0.3">
      <c r="M2529" s="75">
        <v>22790</v>
      </c>
      <c r="N2529" s="72" t="s">
        <v>2981</v>
      </c>
      <c r="O2529" s="72" t="s">
        <v>2982</v>
      </c>
      <c r="P2529" s="73" t="s">
        <v>33</v>
      </c>
      <c r="Q2529" s="74">
        <v>2012</v>
      </c>
      <c r="R2529" s="73" t="s">
        <v>135</v>
      </c>
      <c r="S2529" s="72"/>
      <c r="T2529" s="77" t="s">
        <v>34</v>
      </c>
      <c r="U2529" s="76" t="s">
        <v>35</v>
      </c>
      <c r="V2529" s="77" t="s">
        <v>36</v>
      </c>
      <c r="W2529" s="77" t="s">
        <v>36</v>
      </c>
      <c r="X2529" s="77" t="s">
        <v>37</v>
      </c>
      <c r="Y2529" s="78" t="s">
        <v>38</v>
      </c>
      <c r="Z2529" s="72"/>
      <c r="AA2529" s="77">
        <v>1090</v>
      </c>
      <c r="AB2529" s="76" t="s">
        <v>50</v>
      </c>
      <c r="AC2529" s="77" t="s">
        <v>36</v>
      </c>
      <c r="AD2529" s="77" t="s">
        <v>36</v>
      </c>
      <c r="AE2529" s="77">
        <v>7</v>
      </c>
      <c r="AF2529" s="78" t="s">
        <v>84</v>
      </c>
      <c r="AG2529" s="72"/>
      <c r="AH2529" s="77" t="s">
        <v>69</v>
      </c>
      <c r="AI2529" s="76" t="s">
        <v>52</v>
      </c>
      <c r="AJ2529" s="76" t="s">
        <v>36</v>
      </c>
      <c r="AK2529" t="str">
        <f>_xlfn.CONCAT(PlayerList[[#This Row],[First Name]]," ",PlayerList[[#This Row],[Surname]])</f>
        <v>Nitish Pranev Ramasamy Sivakumar</v>
      </c>
      <c r="AM2529" s="71">
        <f>PlayerList[[#This Row],[Code]]*1</f>
        <v>22790</v>
      </c>
      <c r="AN2529" s="71" t="str">
        <f>VLOOKUP(PlayerList[[#This Row],[NZCF ID]],$AP$2:$AQ$3850,2,FALSE)</f>
        <v>M</v>
      </c>
      <c r="AP2529" s="71">
        <v>21048</v>
      </c>
      <c r="AQ2529" s="71" t="s">
        <v>45</v>
      </c>
    </row>
    <row r="2530" spans="13:43" x14ac:dyDescent="0.3">
      <c r="M2530" s="75">
        <v>17437</v>
      </c>
      <c r="N2530" s="72" t="s">
        <v>2983</v>
      </c>
      <c r="O2530" s="72" t="s">
        <v>1493</v>
      </c>
      <c r="P2530" s="73" t="s">
        <v>74</v>
      </c>
      <c r="Q2530" s="74">
        <v>1978</v>
      </c>
      <c r="R2530" s="73" t="s">
        <v>35</v>
      </c>
      <c r="S2530" s="72"/>
      <c r="T2530" s="77">
        <v>1627</v>
      </c>
      <c r="U2530" s="76" t="s">
        <v>35</v>
      </c>
      <c r="V2530" s="77" t="s">
        <v>36</v>
      </c>
      <c r="W2530" s="77" t="s">
        <v>36</v>
      </c>
      <c r="X2530" s="77">
        <v>20</v>
      </c>
      <c r="Y2530" s="78" t="s">
        <v>96</v>
      </c>
      <c r="Z2530" s="72"/>
      <c r="AA2530" s="77">
        <v>1330</v>
      </c>
      <c r="AB2530" s="76" t="s">
        <v>35</v>
      </c>
      <c r="AC2530" s="77" t="s">
        <v>36</v>
      </c>
      <c r="AD2530" s="77" t="s">
        <v>36</v>
      </c>
      <c r="AE2530" s="77">
        <v>30</v>
      </c>
      <c r="AF2530" s="78" t="s">
        <v>51</v>
      </c>
      <c r="AG2530" s="72"/>
      <c r="AH2530" s="77">
        <v>4313658</v>
      </c>
      <c r="AI2530" s="76" t="s">
        <v>52</v>
      </c>
      <c r="AJ2530" s="76" t="s">
        <v>36</v>
      </c>
      <c r="AK2530" t="str">
        <f>_xlfn.CONCAT(PlayerList[[#This Row],[First Name]]," ",PlayerList[[#This Row],[Surname]])</f>
        <v>Ronald Ramirez</v>
      </c>
      <c r="AM2530" s="71">
        <f>PlayerList[[#This Row],[Code]]*1</f>
        <v>17437</v>
      </c>
      <c r="AN2530" s="71" t="str">
        <f>VLOOKUP(PlayerList[[#This Row],[NZCF ID]],$AP$2:$AQ$3850,2,FALSE)</f>
        <v>M</v>
      </c>
      <c r="AP2530" s="71">
        <v>20186</v>
      </c>
      <c r="AQ2530" s="71" t="s">
        <v>29</v>
      </c>
    </row>
    <row r="2531" spans="13:43" x14ac:dyDescent="0.3">
      <c r="M2531" s="75">
        <v>18217</v>
      </c>
      <c r="N2531" s="72" t="s">
        <v>2984</v>
      </c>
      <c r="O2531" s="72" t="s">
        <v>2985</v>
      </c>
      <c r="P2531" s="73" t="s">
        <v>115</v>
      </c>
      <c r="Q2531" s="74">
        <v>2000</v>
      </c>
      <c r="R2531" s="73" t="s">
        <v>35</v>
      </c>
      <c r="S2531" s="72"/>
      <c r="T2531" s="77" t="s">
        <v>34</v>
      </c>
      <c r="U2531" s="76" t="s">
        <v>35</v>
      </c>
      <c r="V2531" s="77" t="s">
        <v>36</v>
      </c>
      <c r="W2531" s="77" t="s">
        <v>36</v>
      </c>
      <c r="X2531" s="77" t="s">
        <v>37</v>
      </c>
      <c r="Y2531" s="78" t="s">
        <v>38</v>
      </c>
      <c r="Z2531" s="72"/>
      <c r="AA2531" s="77">
        <v>1130</v>
      </c>
      <c r="AB2531" s="76" t="s">
        <v>50</v>
      </c>
      <c r="AC2531" s="77" t="s">
        <v>36</v>
      </c>
      <c r="AD2531" s="77" t="s">
        <v>36</v>
      </c>
      <c r="AE2531" s="77">
        <v>4</v>
      </c>
      <c r="AF2531" s="78" t="s">
        <v>219</v>
      </c>
      <c r="AG2531" s="72"/>
      <c r="AH2531" s="77" t="s">
        <v>69</v>
      </c>
      <c r="AI2531" s="76" t="s">
        <v>52</v>
      </c>
      <c r="AJ2531" s="76" t="s">
        <v>36</v>
      </c>
      <c r="AK2531" t="str">
        <f>_xlfn.CONCAT(PlayerList[[#This Row],[First Name]]," ",PlayerList[[#This Row],[Surname]])</f>
        <v>Gene Ramsey</v>
      </c>
      <c r="AM2531" s="71">
        <f>PlayerList[[#This Row],[Code]]*1</f>
        <v>18217</v>
      </c>
      <c r="AN2531" s="71" t="str">
        <f>VLOOKUP(PlayerList[[#This Row],[NZCF ID]],$AP$2:$AQ$3850,2,FALSE)</f>
        <v>M</v>
      </c>
      <c r="AP2531" s="71">
        <v>22790</v>
      </c>
      <c r="AQ2531" s="71" t="s">
        <v>29</v>
      </c>
    </row>
    <row r="2532" spans="13:43" x14ac:dyDescent="0.3">
      <c r="M2532" s="75">
        <v>20893</v>
      </c>
      <c r="N2532" s="72" t="s">
        <v>2986</v>
      </c>
      <c r="O2532" s="72" t="s">
        <v>1823</v>
      </c>
      <c r="P2532" s="73" t="s">
        <v>33</v>
      </c>
      <c r="Q2532" s="74">
        <v>2014</v>
      </c>
      <c r="R2532" s="73" t="s">
        <v>135</v>
      </c>
      <c r="S2532" s="72"/>
      <c r="T2532" s="77" t="s">
        <v>34</v>
      </c>
      <c r="U2532" s="76" t="s">
        <v>35</v>
      </c>
      <c r="V2532" s="77" t="s">
        <v>36</v>
      </c>
      <c r="W2532" s="77" t="s">
        <v>36</v>
      </c>
      <c r="X2532" s="77" t="s">
        <v>37</v>
      </c>
      <c r="Y2532" s="78" t="s">
        <v>38</v>
      </c>
      <c r="Z2532" s="72"/>
      <c r="AA2532" s="77">
        <v>685</v>
      </c>
      <c r="AB2532" s="76" t="s">
        <v>50</v>
      </c>
      <c r="AC2532" s="77" t="s">
        <v>36</v>
      </c>
      <c r="AD2532" s="77" t="s">
        <v>36</v>
      </c>
      <c r="AE2532" s="77">
        <v>6</v>
      </c>
      <c r="AF2532" s="78" t="s">
        <v>60</v>
      </c>
      <c r="AG2532" s="72"/>
      <c r="AH2532" s="77">
        <v>4331354</v>
      </c>
      <c r="AI2532" s="76" t="s">
        <v>52</v>
      </c>
      <c r="AJ2532" s="76" t="s">
        <v>36</v>
      </c>
      <c r="AK2532" t="str">
        <f>_xlfn.CONCAT(PlayerList[[#This Row],[First Name]]," ",PlayerList[[#This Row],[Surname]])</f>
        <v>Ishan Ranchord</v>
      </c>
      <c r="AM2532" s="71">
        <f>PlayerList[[#This Row],[Code]]*1</f>
        <v>20893</v>
      </c>
      <c r="AN2532" s="71" t="str">
        <f>VLOOKUP(PlayerList[[#This Row],[NZCF ID]],$AP$2:$AQ$3850,2,FALSE)</f>
        <v>M</v>
      </c>
      <c r="AP2532" s="71">
        <v>17437</v>
      </c>
      <c r="AQ2532" s="71" t="s">
        <v>29</v>
      </c>
    </row>
    <row r="2533" spans="13:43" x14ac:dyDescent="0.3">
      <c r="M2533" s="75">
        <v>20147</v>
      </c>
      <c r="N2533" s="72" t="s">
        <v>2987</v>
      </c>
      <c r="O2533" s="72" t="s">
        <v>2988</v>
      </c>
      <c r="P2533" s="73" t="s">
        <v>335</v>
      </c>
      <c r="Q2533" s="74">
        <v>2015</v>
      </c>
      <c r="R2533" s="73" t="s">
        <v>135</v>
      </c>
      <c r="S2533" s="72"/>
      <c r="T2533" s="77">
        <v>738</v>
      </c>
      <c r="U2533" s="76" t="s">
        <v>35</v>
      </c>
      <c r="V2533" s="77" t="s">
        <v>36</v>
      </c>
      <c r="W2533" s="77" t="s">
        <v>36</v>
      </c>
      <c r="X2533" s="77">
        <v>22</v>
      </c>
      <c r="Y2533" s="78" t="s">
        <v>60</v>
      </c>
      <c r="Z2533" s="72"/>
      <c r="AA2533" s="77">
        <v>728</v>
      </c>
      <c r="AB2533" s="76" t="s">
        <v>35</v>
      </c>
      <c r="AC2533" s="77">
        <v>2</v>
      </c>
      <c r="AD2533" s="77">
        <v>12</v>
      </c>
      <c r="AE2533" s="77">
        <v>61</v>
      </c>
      <c r="AF2533" s="78" t="s">
        <v>4167</v>
      </c>
      <c r="AG2533" s="72"/>
      <c r="AH2533" s="77">
        <v>4329244</v>
      </c>
      <c r="AI2533" s="76" t="s">
        <v>52</v>
      </c>
      <c r="AJ2533" s="76" t="s">
        <v>36</v>
      </c>
      <c r="AK2533" t="str">
        <f>_xlfn.CONCAT(PlayerList[[#This Row],[First Name]]," ",PlayerList[[#This Row],[Surname]])</f>
        <v>Teerthaditya Rao</v>
      </c>
      <c r="AM2533" s="71">
        <f>PlayerList[[#This Row],[Code]]*1</f>
        <v>20147</v>
      </c>
      <c r="AN2533" s="71" t="str">
        <f>VLOOKUP(PlayerList[[#This Row],[NZCF ID]],$AP$2:$AQ$3850,2,FALSE)</f>
        <v>M</v>
      </c>
      <c r="AP2533" s="71">
        <v>18217</v>
      </c>
      <c r="AQ2533" s="71" t="s">
        <v>29</v>
      </c>
    </row>
    <row r="2534" spans="13:43" x14ac:dyDescent="0.3">
      <c r="M2534" s="75">
        <v>17654</v>
      </c>
      <c r="N2534" s="72" t="s">
        <v>2989</v>
      </c>
      <c r="O2534" s="72" t="s">
        <v>388</v>
      </c>
      <c r="P2534" s="73" t="s">
        <v>33</v>
      </c>
      <c r="Q2534" s="74">
        <v>2012</v>
      </c>
      <c r="R2534" s="73" t="s">
        <v>135</v>
      </c>
      <c r="S2534" s="72"/>
      <c r="T2534" s="77" t="s">
        <v>34</v>
      </c>
      <c r="U2534" s="76" t="s">
        <v>35</v>
      </c>
      <c r="V2534" s="77" t="s">
        <v>36</v>
      </c>
      <c r="W2534" s="77" t="s">
        <v>36</v>
      </c>
      <c r="X2534" s="77" t="s">
        <v>37</v>
      </c>
      <c r="Y2534" s="78" t="s">
        <v>38</v>
      </c>
      <c r="Z2534" s="72"/>
      <c r="AA2534" s="77">
        <v>1255</v>
      </c>
      <c r="AB2534" s="76" t="s">
        <v>50</v>
      </c>
      <c r="AC2534" s="77" t="s">
        <v>36</v>
      </c>
      <c r="AD2534" s="77" t="s">
        <v>36</v>
      </c>
      <c r="AE2534" s="77">
        <v>10</v>
      </c>
      <c r="AF2534" s="78" t="s">
        <v>219</v>
      </c>
      <c r="AG2534" s="72"/>
      <c r="AH2534" s="77" t="s">
        <v>69</v>
      </c>
      <c r="AI2534" s="76" t="s">
        <v>52</v>
      </c>
      <c r="AJ2534" s="76" t="s">
        <v>36</v>
      </c>
      <c r="AK2534" t="str">
        <f>_xlfn.CONCAT(PlayerList[[#This Row],[First Name]]," ",PlayerList[[#This Row],[Surname]])</f>
        <v>Jonathan Rapsey</v>
      </c>
      <c r="AM2534" s="71">
        <f>PlayerList[[#This Row],[Code]]*1</f>
        <v>17654</v>
      </c>
      <c r="AN2534" s="71" t="str">
        <f>VLOOKUP(PlayerList[[#This Row],[NZCF ID]],$AP$2:$AQ$3850,2,FALSE)</f>
        <v>M</v>
      </c>
      <c r="AP2534" s="71">
        <v>20893</v>
      </c>
      <c r="AQ2534" s="71" t="s">
        <v>29</v>
      </c>
    </row>
    <row r="2535" spans="13:43" x14ac:dyDescent="0.3">
      <c r="M2535" s="75">
        <v>20510</v>
      </c>
      <c r="N2535" s="72" t="s">
        <v>2990</v>
      </c>
      <c r="O2535" s="72" t="s">
        <v>2991</v>
      </c>
      <c r="P2535" s="73" t="s">
        <v>74</v>
      </c>
      <c r="Q2535" s="74">
        <v>2015</v>
      </c>
      <c r="R2535" s="73" t="s">
        <v>135</v>
      </c>
      <c r="S2535" s="72"/>
      <c r="T2535" s="77">
        <v>737</v>
      </c>
      <c r="U2535" s="76" t="s">
        <v>50</v>
      </c>
      <c r="V2535" s="77" t="s">
        <v>36</v>
      </c>
      <c r="W2535" s="77" t="s">
        <v>36</v>
      </c>
      <c r="X2535" s="77">
        <v>6</v>
      </c>
      <c r="Y2535" s="78" t="s">
        <v>84</v>
      </c>
      <c r="Z2535" s="72"/>
      <c r="AA2535" s="77">
        <v>1003</v>
      </c>
      <c r="AB2535" s="76" t="s">
        <v>50</v>
      </c>
      <c r="AC2535" s="77" t="s">
        <v>36</v>
      </c>
      <c r="AD2535" s="77" t="s">
        <v>36</v>
      </c>
      <c r="AE2535" s="77">
        <v>13</v>
      </c>
      <c r="AF2535" s="78" t="s">
        <v>61</v>
      </c>
      <c r="AG2535" s="72"/>
      <c r="AH2535" s="77" t="s">
        <v>69</v>
      </c>
      <c r="AI2535" s="76" t="s">
        <v>52</v>
      </c>
      <c r="AJ2535" s="76" t="s">
        <v>36</v>
      </c>
      <c r="AK2535" t="str">
        <f>_xlfn.CONCAT(PlayerList[[#This Row],[First Name]]," ",PlayerList[[#This Row],[Surname]])</f>
        <v>Laxmithaa Rasakanthan</v>
      </c>
      <c r="AM2535" s="71">
        <f>PlayerList[[#This Row],[Code]]*1</f>
        <v>20510</v>
      </c>
      <c r="AN2535" s="71" t="str">
        <f>VLOOKUP(PlayerList[[#This Row],[NZCF ID]],$AP$2:$AQ$3850,2,FALSE)</f>
        <v>F</v>
      </c>
      <c r="AP2535" s="71">
        <v>20147</v>
      </c>
      <c r="AQ2535" s="71" t="s">
        <v>29</v>
      </c>
    </row>
    <row r="2536" spans="13:43" x14ac:dyDescent="0.3">
      <c r="M2536" s="75">
        <v>18500</v>
      </c>
      <c r="N2536" s="72" t="s">
        <v>2992</v>
      </c>
      <c r="O2536" s="72" t="s">
        <v>2993</v>
      </c>
      <c r="P2536" s="73" t="s">
        <v>33</v>
      </c>
      <c r="Q2536" s="74">
        <v>2014</v>
      </c>
      <c r="R2536" s="73" t="s">
        <v>135</v>
      </c>
      <c r="S2536" s="72"/>
      <c r="T2536" s="77" t="s">
        <v>34</v>
      </c>
      <c r="U2536" s="76" t="s">
        <v>35</v>
      </c>
      <c r="V2536" s="77" t="s">
        <v>36</v>
      </c>
      <c r="W2536" s="77" t="s">
        <v>36</v>
      </c>
      <c r="X2536" s="77" t="s">
        <v>37</v>
      </c>
      <c r="Y2536" s="78" t="s">
        <v>38</v>
      </c>
      <c r="Z2536" s="72"/>
      <c r="AA2536" s="77">
        <v>400</v>
      </c>
      <c r="AB2536" s="76" t="s">
        <v>50</v>
      </c>
      <c r="AC2536" s="77" t="s">
        <v>36</v>
      </c>
      <c r="AD2536" s="77" t="s">
        <v>36</v>
      </c>
      <c r="AE2536" s="77">
        <v>6</v>
      </c>
      <c r="AF2536" s="78" t="s">
        <v>51</v>
      </c>
      <c r="AG2536" s="72"/>
      <c r="AH2536" s="77" t="s">
        <v>69</v>
      </c>
      <c r="AI2536" s="76" t="s">
        <v>52</v>
      </c>
      <c r="AJ2536" s="76" t="s">
        <v>36</v>
      </c>
      <c r="AK2536" t="str">
        <f>_xlfn.CONCAT(PlayerList[[#This Row],[First Name]]," ",PlayerList[[#This Row],[Surname]])</f>
        <v>Bahar Rashidinejad</v>
      </c>
      <c r="AM2536" s="71">
        <f>PlayerList[[#This Row],[Code]]*1</f>
        <v>18500</v>
      </c>
      <c r="AN2536" s="71" t="str">
        <f>VLOOKUP(PlayerList[[#This Row],[NZCF ID]],$AP$2:$AQ$3850,2,FALSE)</f>
        <v>M</v>
      </c>
      <c r="AP2536" s="71">
        <v>17654</v>
      </c>
      <c r="AQ2536" s="71" t="s">
        <v>29</v>
      </c>
    </row>
    <row r="2537" spans="13:43" x14ac:dyDescent="0.3">
      <c r="M2537" s="75">
        <v>19996</v>
      </c>
      <c r="N2537" s="72" t="s">
        <v>2994</v>
      </c>
      <c r="O2537" s="72" t="s">
        <v>2995</v>
      </c>
      <c r="P2537" s="73" t="s">
        <v>229</v>
      </c>
      <c r="Q2537" s="74">
        <v>2013</v>
      </c>
      <c r="R2537" s="73" t="s">
        <v>135</v>
      </c>
      <c r="S2537" s="72"/>
      <c r="T2537" s="77" t="s">
        <v>34</v>
      </c>
      <c r="U2537" s="76" t="s">
        <v>35</v>
      </c>
      <c r="V2537" s="77" t="s">
        <v>36</v>
      </c>
      <c r="W2537" s="77" t="s">
        <v>36</v>
      </c>
      <c r="X2537" s="77" t="s">
        <v>37</v>
      </c>
      <c r="Y2537" s="78" t="s">
        <v>38</v>
      </c>
      <c r="Z2537" s="72"/>
      <c r="AA2537" s="77">
        <v>400</v>
      </c>
      <c r="AB2537" s="76" t="s">
        <v>50</v>
      </c>
      <c r="AC2537" s="77" t="s">
        <v>36</v>
      </c>
      <c r="AD2537" s="77" t="s">
        <v>36</v>
      </c>
      <c r="AE2537" s="77">
        <v>4</v>
      </c>
      <c r="AF2537" s="78" t="s">
        <v>169</v>
      </c>
      <c r="AG2537" s="72"/>
      <c r="AH2537" s="77" t="s">
        <v>69</v>
      </c>
      <c r="AI2537" s="76" t="s">
        <v>52</v>
      </c>
      <c r="AJ2537" s="76" t="s">
        <v>36</v>
      </c>
      <c r="AK2537" t="str">
        <f>_xlfn.CONCAT(PlayerList[[#This Row],[First Name]]," ",PlayerList[[#This Row],[Surname]])</f>
        <v>Izaiah Rasmussen</v>
      </c>
      <c r="AM2537" s="71">
        <f>PlayerList[[#This Row],[Code]]*1</f>
        <v>19996</v>
      </c>
      <c r="AN2537" s="71" t="str">
        <f>VLOOKUP(PlayerList[[#This Row],[NZCF ID]],$AP$2:$AQ$3850,2,FALSE)</f>
        <v>M</v>
      </c>
      <c r="AP2537" s="71">
        <v>20510</v>
      </c>
      <c r="AQ2537" s="71" t="s">
        <v>45</v>
      </c>
    </row>
    <row r="2538" spans="13:43" x14ac:dyDescent="0.3">
      <c r="M2538" s="75">
        <v>17233</v>
      </c>
      <c r="N2538" s="72" t="s">
        <v>2996</v>
      </c>
      <c r="O2538" s="72" t="s">
        <v>2997</v>
      </c>
      <c r="P2538" s="73" t="s">
        <v>161</v>
      </c>
      <c r="Q2538" s="74" t="s">
        <v>37</v>
      </c>
      <c r="R2538" s="73" t="s">
        <v>35</v>
      </c>
      <c r="S2538" s="72"/>
      <c r="T2538" s="77">
        <v>1432</v>
      </c>
      <c r="U2538" s="76" t="s">
        <v>50</v>
      </c>
      <c r="V2538" s="77" t="s">
        <v>36</v>
      </c>
      <c r="W2538" s="77" t="s">
        <v>36</v>
      </c>
      <c r="X2538" s="77">
        <v>12</v>
      </c>
      <c r="Y2538" s="78" t="s">
        <v>825</v>
      </c>
      <c r="Z2538" s="72"/>
      <c r="AA2538" s="77" t="s">
        <v>37</v>
      </c>
      <c r="AB2538" s="76" t="s">
        <v>35</v>
      </c>
      <c r="AC2538" s="77" t="s">
        <v>36</v>
      </c>
      <c r="AD2538" s="77" t="s">
        <v>36</v>
      </c>
      <c r="AE2538" s="77" t="s">
        <v>37</v>
      </c>
      <c r="AF2538" s="78" t="s">
        <v>38</v>
      </c>
      <c r="AG2538" s="72"/>
      <c r="AH2538" s="77" t="s">
        <v>69</v>
      </c>
      <c r="AI2538" s="76" t="s">
        <v>52</v>
      </c>
      <c r="AJ2538" s="76" t="s">
        <v>36</v>
      </c>
      <c r="AK2538" t="str">
        <f>_xlfn.CONCAT(PlayerList[[#This Row],[First Name]]," ",PlayerList[[#This Row],[Surname]])</f>
        <v>Sahand Rasolipour</v>
      </c>
      <c r="AM2538" s="71">
        <f>PlayerList[[#This Row],[Code]]*1</f>
        <v>17233</v>
      </c>
      <c r="AN2538" s="71" t="str">
        <f>VLOOKUP(PlayerList[[#This Row],[NZCF ID]],$AP$2:$AQ$3850,2,FALSE)</f>
        <v>M</v>
      </c>
      <c r="AP2538" s="71">
        <v>18500</v>
      </c>
      <c r="AQ2538" s="71" t="s">
        <v>29</v>
      </c>
    </row>
    <row r="2539" spans="13:43" x14ac:dyDescent="0.3">
      <c r="M2539" s="75">
        <v>17351</v>
      </c>
      <c r="N2539" s="72" t="s">
        <v>2998</v>
      </c>
      <c r="O2539" s="72" t="s">
        <v>2999</v>
      </c>
      <c r="P2539" s="73" t="s">
        <v>178</v>
      </c>
      <c r="Q2539" s="74">
        <v>1953</v>
      </c>
      <c r="R2539" s="73" t="s">
        <v>119</v>
      </c>
      <c r="S2539" s="72"/>
      <c r="T2539" s="77" t="s">
        <v>34</v>
      </c>
      <c r="U2539" s="76" t="s">
        <v>35</v>
      </c>
      <c r="V2539" s="77" t="s">
        <v>36</v>
      </c>
      <c r="W2539" s="77" t="s">
        <v>36</v>
      </c>
      <c r="X2539" s="77" t="s">
        <v>37</v>
      </c>
      <c r="Y2539" s="78" t="s">
        <v>38</v>
      </c>
      <c r="Z2539" s="72"/>
      <c r="AA2539" s="77">
        <v>1333</v>
      </c>
      <c r="AB2539" s="76" t="s">
        <v>50</v>
      </c>
      <c r="AC2539" s="77" t="s">
        <v>36</v>
      </c>
      <c r="AD2539" s="77" t="s">
        <v>36</v>
      </c>
      <c r="AE2539" s="77">
        <v>3</v>
      </c>
      <c r="AF2539" s="78" t="s">
        <v>169</v>
      </c>
      <c r="AG2539" s="72"/>
      <c r="AH2539" s="77" t="s">
        <v>69</v>
      </c>
      <c r="AI2539" s="76" t="s">
        <v>52</v>
      </c>
      <c r="AJ2539" s="76" t="s">
        <v>36</v>
      </c>
      <c r="AK2539" t="str">
        <f>_xlfn.CONCAT(PlayerList[[#This Row],[First Name]]," ",PlayerList[[#This Row],[Surname]])</f>
        <v>Chintamani Rath</v>
      </c>
      <c r="AM2539" s="71">
        <f>PlayerList[[#This Row],[Code]]*1</f>
        <v>17351</v>
      </c>
      <c r="AN2539" s="71" t="str">
        <f>VLOOKUP(PlayerList[[#This Row],[NZCF ID]],$AP$2:$AQ$3850,2,FALSE)</f>
        <v>M</v>
      </c>
      <c r="AP2539" s="71">
        <v>19996</v>
      </c>
      <c r="AQ2539" s="71" t="s">
        <v>29</v>
      </c>
    </row>
    <row r="2540" spans="13:43" x14ac:dyDescent="0.3">
      <c r="M2540" s="75">
        <v>17051</v>
      </c>
      <c r="N2540" s="72" t="s">
        <v>2998</v>
      </c>
      <c r="O2540" s="72" t="s">
        <v>3000</v>
      </c>
      <c r="P2540" s="73" t="s">
        <v>178</v>
      </c>
      <c r="Q2540" s="74">
        <v>2007</v>
      </c>
      <c r="R2540" s="73" t="s">
        <v>135</v>
      </c>
      <c r="S2540" s="72"/>
      <c r="T2540" s="77">
        <v>1347</v>
      </c>
      <c r="U2540" s="76" t="s">
        <v>50</v>
      </c>
      <c r="V2540" s="77" t="s">
        <v>36</v>
      </c>
      <c r="W2540" s="77" t="s">
        <v>36</v>
      </c>
      <c r="X2540" s="77">
        <v>15</v>
      </c>
      <c r="Y2540" s="78" t="s">
        <v>173</v>
      </c>
      <c r="Z2540" s="72"/>
      <c r="AA2540" s="77">
        <v>1296</v>
      </c>
      <c r="AB2540" s="76" t="s">
        <v>35</v>
      </c>
      <c r="AC2540" s="77" t="s">
        <v>36</v>
      </c>
      <c r="AD2540" s="77" t="s">
        <v>36</v>
      </c>
      <c r="AE2540" s="77">
        <v>38</v>
      </c>
      <c r="AF2540" s="78" t="s">
        <v>169</v>
      </c>
      <c r="AG2540" s="72"/>
      <c r="AH2540" s="77">
        <v>4311248</v>
      </c>
      <c r="AI2540" s="76" t="s">
        <v>52</v>
      </c>
      <c r="AJ2540" s="76" t="s">
        <v>36</v>
      </c>
      <c r="AK2540" t="str">
        <f>_xlfn.CONCAT(PlayerList[[#This Row],[First Name]]," ",PlayerList[[#This Row],[Surname]])</f>
        <v>Nrusingha Rath</v>
      </c>
      <c r="AM2540" s="71">
        <f>PlayerList[[#This Row],[Code]]*1</f>
        <v>17051</v>
      </c>
      <c r="AN2540" s="71" t="str">
        <f>VLOOKUP(PlayerList[[#This Row],[NZCF ID]],$AP$2:$AQ$3850,2,FALSE)</f>
        <v>M</v>
      </c>
      <c r="AP2540" s="71">
        <v>17233</v>
      </c>
      <c r="AQ2540" s="71" t="s">
        <v>29</v>
      </c>
    </row>
    <row r="2541" spans="13:43" x14ac:dyDescent="0.3">
      <c r="M2541" s="75">
        <v>20928</v>
      </c>
      <c r="N2541" s="72" t="s">
        <v>3001</v>
      </c>
      <c r="O2541" s="72" t="s">
        <v>3002</v>
      </c>
      <c r="P2541" s="73" t="s">
        <v>33</v>
      </c>
      <c r="Q2541" s="74">
        <v>2008</v>
      </c>
      <c r="R2541" s="73" t="s">
        <v>135</v>
      </c>
      <c r="S2541" s="72"/>
      <c r="T2541" s="77">
        <v>1602</v>
      </c>
      <c r="U2541" s="76" t="s">
        <v>50</v>
      </c>
      <c r="V2541" s="77" t="s">
        <v>36</v>
      </c>
      <c r="W2541" s="77" t="s">
        <v>36</v>
      </c>
      <c r="X2541" s="77">
        <v>6</v>
      </c>
      <c r="Y2541" s="78" t="s">
        <v>60</v>
      </c>
      <c r="Z2541" s="72"/>
      <c r="AA2541" s="77" t="s">
        <v>37</v>
      </c>
      <c r="AB2541" s="76" t="s">
        <v>35</v>
      </c>
      <c r="AC2541" s="77" t="s">
        <v>36</v>
      </c>
      <c r="AD2541" s="77" t="s">
        <v>36</v>
      </c>
      <c r="AE2541" s="77" t="s">
        <v>37</v>
      </c>
      <c r="AF2541" s="78" t="s">
        <v>38</v>
      </c>
      <c r="AG2541" s="72"/>
      <c r="AH2541" s="77">
        <v>29981085</v>
      </c>
      <c r="AI2541" s="76" t="s">
        <v>382</v>
      </c>
      <c r="AJ2541" s="76" t="s">
        <v>36</v>
      </c>
      <c r="AK2541" t="str">
        <f>_xlfn.CONCAT(PlayerList[[#This Row],[First Name]]," ",PlayerList[[#This Row],[Surname]])</f>
        <v>R M Senuk Y Rathayake</v>
      </c>
      <c r="AM2541" s="71">
        <f>PlayerList[[#This Row],[Code]]*1</f>
        <v>20928</v>
      </c>
      <c r="AN2541" s="71" t="str">
        <f>VLOOKUP(PlayerList[[#This Row],[NZCF ID]],$AP$2:$AQ$3850,2,FALSE)</f>
        <v>M</v>
      </c>
      <c r="AP2541" s="71">
        <v>17351</v>
      </c>
      <c r="AQ2541" s="71" t="s">
        <v>29</v>
      </c>
    </row>
    <row r="2542" spans="13:43" x14ac:dyDescent="0.3">
      <c r="M2542" s="75">
        <v>20068</v>
      </c>
      <c r="N2542" s="72" t="s">
        <v>3003</v>
      </c>
      <c r="O2542" s="72" t="s">
        <v>3004</v>
      </c>
      <c r="P2542" s="73" t="s">
        <v>33</v>
      </c>
      <c r="Q2542" s="74">
        <v>2012</v>
      </c>
      <c r="R2542" s="73" t="s">
        <v>135</v>
      </c>
      <c r="S2542" s="72"/>
      <c r="T2542" s="77">
        <v>1091</v>
      </c>
      <c r="U2542" s="76" t="s">
        <v>50</v>
      </c>
      <c r="V2542" s="77" t="s">
        <v>36</v>
      </c>
      <c r="W2542" s="77" t="s">
        <v>36</v>
      </c>
      <c r="X2542" s="77">
        <v>8</v>
      </c>
      <c r="Y2542" s="78" t="s">
        <v>75</v>
      </c>
      <c r="Z2542" s="72"/>
      <c r="AA2542" s="77">
        <v>1058</v>
      </c>
      <c r="AB2542" s="76" t="s">
        <v>50</v>
      </c>
      <c r="AC2542" s="77" t="s">
        <v>36</v>
      </c>
      <c r="AD2542" s="77" t="s">
        <v>36</v>
      </c>
      <c r="AE2542" s="77">
        <v>6</v>
      </c>
      <c r="AF2542" s="78" t="s">
        <v>84</v>
      </c>
      <c r="AG2542" s="72"/>
      <c r="AH2542" s="77">
        <v>4326393</v>
      </c>
      <c r="AI2542" s="76" t="s">
        <v>52</v>
      </c>
      <c r="AJ2542" s="76" t="s">
        <v>36</v>
      </c>
      <c r="AK2542" t="str">
        <f>_xlfn.CONCAT(PlayerList[[#This Row],[First Name]]," ",PlayerList[[#This Row],[Surname]])</f>
        <v>Meth Bivon Rathnadiwakara</v>
      </c>
      <c r="AM2542" s="71">
        <f>PlayerList[[#This Row],[Code]]*1</f>
        <v>20068</v>
      </c>
      <c r="AN2542" s="71" t="str">
        <f>VLOOKUP(PlayerList[[#This Row],[NZCF ID]],$AP$2:$AQ$3850,2,FALSE)</f>
        <v>M</v>
      </c>
      <c r="AP2542" s="71">
        <v>17051</v>
      </c>
      <c r="AQ2542" s="71" t="s">
        <v>29</v>
      </c>
    </row>
    <row r="2543" spans="13:43" x14ac:dyDescent="0.3">
      <c r="M2543" s="75">
        <v>17490</v>
      </c>
      <c r="N2543" s="72" t="s">
        <v>3005</v>
      </c>
      <c r="O2543" s="72" t="s">
        <v>3006</v>
      </c>
      <c r="P2543" s="73" t="s">
        <v>252</v>
      </c>
      <c r="Q2543" s="74">
        <v>2014</v>
      </c>
      <c r="R2543" s="73" t="s">
        <v>135</v>
      </c>
      <c r="S2543" s="72"/>
      <c r="T2543" s="77" t="s">
        <v>34</v>
      </c>
      <c r="U2543" s="76" t="s">
        <v>35</v>
      </c>
      <c r="V2543" s="77" t="s">
        <v>36</v>
      </c>
      <c r="W2543" s="77" t="s">
        <v>36</v>
      </c>
      <c r="X2543" s="77" t="s">
        <v>37</v>
      </c>
      <c r="Y2543" s="78" t="s">
        <v>38</v>
      </c>
      <c r="Z2543" s="72"/>
      <c r="AA2543" s="77">
        <v>414</v>
      </c>
      <c r="AB2543" s="76" t="s">
        <v>50</v>
      </c>
      <c r="AC2543" s="77" t="s">
        <v>36</v>
      </c>
      <c r="AD2543" s="77" t="s">
        <v>36</v>
      </c>
      <c r="AE2543" s="77">
        <v>18</v>
      </c>
      <c r="AF2543" s="78" t="s">
        <v>96</v>
      </c>
      <c r="AG2543" s="72"/>
      <c r="AH2543" s="77">
        <v>4314174</v>
      </c>
      <c r="AI2543" s="76" t="s">
        <v>52</v>
      </c>
      <c r="AJ2543" s="76" t="s">
        <v>36</v>
      </c>
      <c r="AK2543" t="str">
        <f>_xlfn.CONCAT(PlayerList[[#This Row],[First Name]]," ",PlayerList[[#This Row],[Surname]])</f>
        <v>Janiru Rathnayaka</v>
      </c>
      <c r="AM2543" s="71">
        <f>PlayerList[[#This Row],[Code]]*1</f>
        <v>17490</v>
      </c>
      <c r="AN2543" s="71" t="str">
        <f>VLOOKUP(PlayerList[[#This Row],[NZCF ID]],$AP$2:$AQ$3850,2,FALSE)</f>
        <v>M</v>
      </c>
      <c r="AP2543" s="71">
        <v>20928</v>
      </c>
      <c r="AQ2543" s="71" t="s">
        <v>29</v>
      </c>
    </row>
    <row r="2544" spans="13:43" x14ac:dyDescent="0.3">
      <c r="M2544" s="75">
        <v>21050</v>
      </c>
      <c r="N2544" s="72" t="s">
        <v>3005</v>
      </c>
      <c r="O2544" s="72" t="s">
        <v>3007</v>
      </c>
      <c r="P2544" s="73" t="s">
        <v>74</v>
      </c>
      <c r="Q2544" s="74">
        <v>2014</v>
      </c>
      <c r="R2544" s="73" t="s">
        <v>135</v>
      </c>
      <c r="S2544" s="72"/>
      <c r="T2544" s="77" t="s">
        <v>34</v>
      </c>
      <c r="U2544" s="76" t="s">
        <v>35</v>
      </c>
      <c r="V2544" s="77" t="s">
        <v>36</v>
      </c>
      <c r="W2544" s="77" t="s">
        <v>36</v>
      </c>
      <c r="X2544" s="77" t="s">
        <v>37</v>
      </c>
      <c r="Y2544" s="78" t="s">
        <v>38</v>
      </c>
      <c r="Z2544" s="72"/>
      <c r="AA2544" s="77">
        <v>821</v>
      </c>
      <c r="AB2544" s="76" t="s">
        <v>50</v>
      </c>
      <c r="AC2544" s="77" t="s">
        <v>36</v>
      </c>
      <c r="AD2544" s="77" t="s">
        <v>36</v>
      </c>
      <c r="AE2544" s="77">
        <v>6</v>
      </c>
      <c r="AF2544" s="78" t="s">
        <v>84</v>
      </c>
      <c r="AG2544" s="72"/>
      <c r="AH2544" s="77" t="s">
        <v>69</v>
      </c>
      <c r="AI2544" s="76" t="s">
        <v>52</v>
      </c>
      <c r="AJ2544" s="76" t="s">
        <v>36</v>
      </c>
      <c r="AK2544" t="str">
        <f>_xlfn.CONCAT(PlayerList[[#This Row],[First Name]]," ",PlayerList[[#This Row],[Surname]])</f>
        <v>Pumindu Rathnayaka</v>
      </c>
      <c r="AM2544" s="71">
        <f>PlayerList[[#This Row],[Code]]*1</f>
        <v>21050</v>
      </c>
      <c r="AN2544" s="71" t="str">
        <f>VLOOKUP(PlayerList[[#This Row],[NZCF ID]],$AP$2:$AQ$3850,2,FALSE)</f>
        <v>M</v>
      </c>
      <c r="AP2544" s="71">
        <v>20068</v>
      </c>
      <c r="AQ2544" s="71" t="s">
        <v>29</v>
      </c>
    </row>
    <row r="2545" spans="13:43" x14ac:dyDescent="0.3">
      <c r="M2545" s="75">
        <v>20677</v>
      </c>
      <c r="N2545" s="72" t="s">
        <v>3008</v>
      </c>
      <c r="O2545" s="72" t="s">
        <v>3009</v>
      </c>
      <c r="P2545" s="73" t="s">
        <v>167</v>
      </c>
      <c r="Q2545" s="74">
        <v>2018</v>
      </c>
      <c r="R2545" s="73" t="s">
        <v>135</v>
      </c>
      <c r="S2545" s="72"/>
      <c r="T2545" s="77" t="s">
        <v>34</v>
      </c>
      <c r="U2545" s="76" t="s">
        <v>35</v>
      </c>
      <c r="V2545" s="77" t="s">
        <v>36</v>
      </c>
      <c r="W2545" s="77" t="s">
        <v>36</v>
      </c>
      <c r="X2545" s="77" t="s">
        <v>37</v>
      </c>
      <c r="Y2545" s="78" t="s">
        <v>38</v>
      </c>
      <c r="Z2545" s="72"/>
      <c r="AA2545" s="77">
        <v>400</v>
      </c>
      <c r="AB2545" s="76" t="s">
        <v>50</v>
      </c>
      <c r="AC2545" s="77" t="s">
        <v>36</v>
      </c>
      <c r="AD2545" s="77" t="s">
        <v>36</v>
      </c>
      <c r="AE2545" s="77">
        <v>5</v>
      </c>
      <c r="AF2545" s="78" t="s">
        <v>61</v>
      </c>
      <c r="AG2545" s="72"/>
      <c r="AH2545" s="77" t="s">
        <v>69</v>
      </c>
      <c r="AI2545" s="76" t="s">
        <v>52</v>
      </c>
      <c r="AJ2545" s="76" t="s">
        <v>36</v>
      </c>
      <c r="AK2545" t="str">
        <f>_xlfn.CONCAT(PlayerList[[#This Row],[First Name]]," ",PlayerList[[#This Row],[Surname]])</f>
        <v>Idusha Rathnayake</v>
      </c>
      <c r="AM2545" s="71">
        <f>PlayerList[[#This Row],[Code]]*1</f>
        <v>20677</v>
      </c>
      <c r="AN2545" s="71" t="str">
        <f>VLOOKUP(PlayerList[[#This Row],[NZCF ID]],$AP$2:$AQ$3850,2,FALSE)</f>
        <v>M</v>
      </c>
      <c r="AP2545" s="71">
        <v>17490</v>
      </c>
      <c r="AQ2545" s="71" t="s">
        <v>29</v>
      </c>
    </row>
    <row r="2546" spans="13:43" x14ac:dyDescent="0.3">
      <c r="M2546" s="75">
        <v>20645</v>
      </c>
      <c r="N2546" s="72" t="s">
        <v>3008</v>
      </c>
      <c r="O2546" s="72" t="s">
        <v>3010</v>
      </c>
      <c r="P2546" s="73" t="s">
        <v>167</v>
      </c>
      <c r="Q2546" s="74">
        <v>2015</v>
      </c>
      <c r="R2546" s="73" t="s">
        <v>135</v>
      </c>
      <c r="S2546" s="72"/>
      <c r="T2546" s="77" t="s">
        <v>34</v>
      </c>
      <c r="U2546" s="76" t="s">
        <v>35</v>
      </c>
      <c r="V2546" s="77" t="s">
        <v>36</v>
      </c>
      <c r="W2546" s="77" t="s">
        <v>36</v>
      </c>
      <c r="X2546" s="77" t="s">
        <v>37</v>
      </c>
      <c r="Y2546" s="78" t="s">
        <v>38</v>
      </c>
      <c r="Z2546" s="72"/>
      <c r="AA2546" s="77">
        <v>580</v>
      </c>
      <c r="AB2546" s="76" t="s">
        <v>50</v>
      </c>
      <c r="AC2546" s="77" t="s">
        <v>36</v>
      </c>
      <c r="AD2546" s="77" t="s">
        <v>36</v>
      </c>
      <c r="AE2546" s="77">
        <v>8</v>
      </c>
      <c r="AF2546" s="78" t="s">
        <v>61</v>
      </c>
      <c r="AG2546" s="72"/>
      <c r="AH2546" s="77" t="s">
        <v>69</v>
      </c>
      <c r="AI2546" s="76" t="s">
        <v>52</v>
      </c>
      <c r="AJ2546" s="76" t="s">
        <v>36</v>
      </c>
      <c r="AK2546" t="str">
        <f>_xlfn.CONCAT(PlayerList[[#This Row],[First Name]]," ",PlayerList[[#This Row],[Surname]])</f>
        <v>Osanda Rathnayake</v>
      </c>
      <c r="AM2546" s="71">
        <f>PlayerList[[#This Row],[Code]]*1</f>
        <v>20645</v>
      </c>
      <c r="AN2546" s="71" t="str">
        <f>VLOOKUP(PlayerList[[#This Row],[NZCF ID]],$AP$2:$AQ$3850,2,FALSE)</f>
        <v>M</v>
      </c>
      <c r="AP2546" s="71">
        <v>21050</v>
      </c>
      <c r="AQ2546" s="71" t="s">
        <v>29</v>
      </c>
    </row>
    <row r="2547" spans="13:43" x14ac:dyDescent="0.3">
      <c r="M2547" s="75">
        <v>19431</v>
      </c>
      <c r="N2547" s="72" t="s">
        <v>3011</v>
      </c>
      <c r="O2547" s="72" t="s">
        <v>3012</v>
      </c>
      <c r="P2547" s="73" t="s">
        <v>33</v>
      </c>
      <c r="Q2547" s="74">
        <v>2012</v>
      </c>
      <c r="R2547" s="73" t="s">
        <v>135</v>
      </c>
      <c r="S2547" s="72"/>
      <c r="T2547" s="77" t="s">
        <v>34</v>
      </c>
      <c r="U2547" s="76" t="s">
        <v>35</v>
      </c>
      <c r="V2547" s="77" t="s">
        <v>36</v>
      </c>
      <c r="W2547" s="77" t="s">
        <v>36</v>
      </c>
      <c r="X2547" s="77" t="s">
        <v>37</v>
      </c>
      <c r="Y2547" s="78" t="s">
        <v>38</v>
      </c>
      <c r="Z2547" s="72"/>
      <c r="AA2547" s="77">
        <v>441</v>
      </c>
      <c r="AB2547" s="76" t="s">
        <v>50</v>
      </c>
      <c r="AC2547" s="77" t="s">
        <v>36</v>
      </c>
      <c r="AD2547" s="77" t="s">
        <v>36</v>
      </c>
      <c r="AE2547" s="77">
        <v>5</v>
      </c>
      <c r="AF2547" s="78" t="s">
        <v>96</v>
      </c>
      <c r="AG2547" s="72"/>
      <c r="AH2547" s="77" t="s">
        <v>69</v>
      </c>
      <c r="AI2547" s="76" t="s">
        <v>52</v>
      </c>
      <c r="AJ2547" s="76" t="s">
        <v>36</v>
      </c>
      <c r="AK2547" t="str">
        <f>_xlfn.CONCAT(PlayerList[[#This Row],[First Name]]," ",PlayerList[[#This Row],[Surname]])</f>
        <v>Te Kopiana Ratu-Collier</v>
      </c>
      <c r="AM2547" s="71">
        <f>PlayerList[[#This Row],[Code]]*1</f>
        <v>19431</v>
      </c>
      <c r="AN2547" s="71" t="str">
        <f>VLOOKUP(PlayerList[[#This Row],[NZCF ID]],$AP$2:$AQ$3850,2,FALSE)</f>
        <v>M</v>
      </c>
      <c r="AP2547" s="71">
        <v>20677</v>
      </c>
      <c r="AQ2547" s="71" t="s">
        <v>29</v>
      </c>
    </row>
    <row r="2548" spans="13:43" x14ac:dyDescent="0.3">
      <c r="M2548" s="75">
        <v>16064</v>
      </c>
      <c r="N2548" s="72" t="s">
        <v>464</v>
      </c>
      <c r="O2548" s="72" t="s">
        <v>3013</v>
      </c>
      <c r="P2548" s="73" t="s">
        <v>74</v>
      </c>
      <c r="Q2548" s="74">
        <v>1992</v>
      </c>
      <c r="R2548" s="73" t="s">
        <v>35</v>
      </c>
      <c r="S2548" s="72"/>
      <c r="T2548" s="77">
        <v>1509</v>
      </c>
      <c r="U2548" s="76" t="s">
        <v>35</v>
      </c>
      <c r="V2548" s="77" t="s">
        <v>36</v>
      </c>
      <c r="W2548" s="77" t="s">
        <v>36</v>
      </c>
      <c r="X2548" s="77">
        <v>170</v>
      </c>
      <c r="Y2548" s="78" t="s">
        <v>39</v>
      </c>
      <c r="Z2548" s="72"/>
      <c r="AA2548" s="77">
        <v>1256</v>
      </c>
      <c r="AB2548" s="76" t="s">
        <v>35</v>
      </c>
      <c r="AC2548" s="77" t="s">
        <v>36</v>
      </c>
      <c r="AD2548" s="77" t="s">
        <v>36</v>
      </c>
      <c r="AE2548" s="77">
        <v>38</v>
      </c>
      <c r="AF2548" s="78" t="s">
        <v>105</v>
      </c>
      <c r="AG2548" s="72"/>
      <c r="AH2548" s="77">
        <v>4310314</v>
      </c>
      <c r="AI2548" s="76" t="s">
        <v>52</v>
      </c>
      <c r="AJ2548" s="76" t="s">
        <v>36</v>
      </c>
      <c r="AK2548" t="str">
        <f>_xlfn.CONCAT(PlayerList[[#This Row],[First Name]]," ",PlayerList[[#This Row],[Surname]])</f>
        <v>Narasimhan Lakshmi Ravi</v>
      </c>
      <c r="AM2548" s="71">
        <f>PlayerList[[#This Row],[Code]]*1</f>
        <v>16064</v>
      </c>
      <c r="AN2548" s="71" t="str">
        <f>VLOOKUP(PlayerList[[#This Row],[NZCF ID]],$AP$2:$AQ$3850,2,FALSE)</f>
        <v>M</v>
      </c>
      <c r="AP2548" s="71">
        <v>20645</v>
      </c>
      <c r="AQ2548" s="71" t="s">
        <v>29</v>
      </c>
    </row>
    <row r="2549" spans="13:43" x14ac:dyDescent="0.3">
      <c r="M2549" s="75">
        <v>21061</v>
      </c>
      <c r="N2549" s="72" t="s">
        <v>464</v>
      </c>
      <c r="O2549" s="72" t="s">
        <v>3014</v>
      </c>
      <c r="P2549" s="73" t="s">
        <v>33</v>
      </c>
      <c r="Q2549" s="74">
        <v>1986</v>
      </c>
      <c r="R2549" s="73" t="s">
        <v>35</v>
      </c>
      <c r="S2549" s="72"/>
      <c r="T2549" s="77" t="s">
        <v>34</v>
      </c>
      <c r="U2549" s="76" t="s">
        <v>35</v>
      </c>
      <c r="V2549" s="77" t="s">
        <v>36</v>
      </c>
      <c r="W2549" s="77" t="s">
        <v>36</v>
      </c>
      <c r="X2549" s="77" t="s">
        <v>37</v>
      </c>
      <c r="Y2549" s="78" t="s">
        <v>38</v>
      </c>
      <c r="Z2549" s="72"/>
      <c r="AA2549" s="77">
        <v>1006</v>
      </c>
      <c r="AB2549" s="76" t="s">
        <v>50</v>
      </c>
      <c r="AC2549" s="77" t="s">
        <v>36</v>
      </c>
      <c r="AD2549" s="77" t="s">
        <v>36</v>
      </c>
      <c r="AE2549" s="77">
        <v>10</v>
      </c>
      <c r="AF2549" s="78" t="s">
        <v>84</v>
      </c>
      <c r="AG2549" s="72"/>
      <c r="AH2549" s="77">
        <v>4331974</v>
      </c>
      <c r="AI2549" s="76" t="s">
        <v>52</v>
      </c>
      <c r="AJ2549" s="76" t="s">
        <v>36</v>
      </c>
      <c r="AK2549" t="str">
        <f>_xlfn.CONCAT(PlayerList[[#This Row],[First Name]]," ",PlayerList[[#This Row],[Surname]])</f>
        <v>Ranjit Chakrapani Ravi</v>
      </c>
      <c r="AM2549" s="71">
        <f>PlayerList[[#This Row],[Code]]*1</f>
        <v>21061</v>
      </c>
      <c r="AN2549" s="71" t="str">
        <f>VLOOKUP(PlayerList[[#This Row],[NZCF ID]],$AP$2:$AQ$3850,2,FALSE)</f>
        <v>M</v>
      </c>
      <c r="AP2549" s="71">
        <v>19431</v>
      </c>
      <c r="AQ2549" s="71" t="s">
        <v>29</v>
      </c>
    </row>
    <row r="2550" spans="13:43" x14ac:dyDescent="0.3">
      <c r="M2550" s="75">
        <v>19093</v>
      </c>
      <c r="N2550" s="72" t="s">
        <v>464</v>
      </c>
      <c r="O2550" s="72" t="s">
        <v>3015</v>
      </c>
      <c r="P2550" s="73" t="s">
        <v>83</v>
      </c>
      <c r="Q2550" s="74">
        <v>2014</v>
      </c>
      <c r="R2550" s="73" t="s">
        <v>135</v>
      </c>
      <c r="S2550" s="72"/>
      <c r="T2550" s="77">
        <v>1211</v>
      </c>
      <c r="U2550" s="76" t="s">
        <v>35</v>
      </c>
      <c r="V2550" s="77">
        <v>1</v>
      </c>
      <c r="W2550" s="77">
        <v>9</v>
      </c>
      <c r="X2550" s="77">
        <v>94</v>
      </c>
      <c r="Y2550" s="78" t="s">
        <v>4167</v>
      </c>
      <c r="Z2550" s="72"/>
      <c r="AA2550" s="77">
        <v>1082</v>
      </c>
      <c r="AB2550" s="76" t="s">
        <v>35</v>
      </c>
      <c r="AC2550" s="77">
        <v>1</v>
      </c>
      <c r="AD2550" s="77">
        <v>6</v>
      </c>
      <c r="AE2550" s="77">
        <v>55</v>
      </c>
      <c r="AF2550" s="78" t="s">
        <v>4167</v>
      </c>
      <c r="AG2550" s="72"/>
      <c r="AH2550" s="77">
        <v>4326407</v>
      </c>
      <c r="AI2550" s="76" t="s">
        <v>52</v>
      </c>
      <c r="AJ2550" s="76" t="s">
        <v>36</v>
      </c>
      <c r="AK2550" t="str">
        <f>_xlfn.CONCAT(PlayerList[[#This Row],[First Name]]," ",PlayerList[[#This Row],[Surname]])</f>
        <v>Vrajesh Ravi</v>
      </c>
      <c r="AM2550" s="71">
        <f>PlayerList[[#This Row],[Code]]*1</f>
        <v>19093</v>
      </c>
      <c r="AN2550" s="71" t="str">
        <f>VLOOKUP(PlayerList[[#This Row],[NZCF ID]],$AP$2:$AQ$3850,2,FALSE)</f>
        <v>M</v>
      </c>
      <c r="AP2550" s="71">
        <v>16064</v>
      </c>
      <c r="AQ2550" s="71" t="s">
        <v>29</v>
      </c>
    </row>
    <row r="2551" spans="13:43" x14ac:dyDescent="0.3">
      <c r="M2551" s="75">
        <v>19030</v>
      </c>
      <c r="N2551" s="72" t="s">
        <v>3016</v>
      </c>
      <c r="O2551" s="72" t="s">
        <v>259</v>
      </c>
      <c r="P2551" s="73" t="s">
        <v>83</v>
      </c>
      <c r="Q2551" s="74">
        <v>1994</v>
      </c>
      <c r="R2551" s="73" t="s">
        <v>35</v>
      </c>
      <c r="S2551" s="72"/>
      <c r="T2551" s="77" t="s">
        <v>34</v>
      </c>
      <c r="U2551" s="76" t="s">
        <v>35</v>
      </c>
      <c r="V2551" s="77" t="s">
        <v>36</v>
      </c>
      <c r="W2551" s="77" t="s">
        <v>36</v>
      </c>
      <c r="X2551" s="77" t="s">
        <v>37</v>
      </c>
      <c r="Y2551" s="78" t="s">
        <v>38</v>
      </c>
      <c r="Z2551" s="72"/>
      <c r="AA2551" s="77">
        <v>876</v>
      </c>
      <c r="AB2551" s="76" t="s">
        <v>50</v>
      </c>
      <c r="AC2551" s="77" t="s">
        <v>36</v>
      </c>
      <c r="AD2551" s="77" t="s">
        <v>36</v>
      </c>
      <c r="AE2551" s="77">
        <v>5</v>
      </c>
      <c r="AF2551" s="78" t="s">
        <v>154</v>
      </c>
      <c r="AG2551" s="72"/>
      <c r="AH2551" s="77" t="s">
        <v>69</v>
      </c>
      <c r="AI2551" s="76" t="s">
        <v>52</v>
      </c>
      <c r="AJ2551" s="76" t="s">
        <v>36</v>
      </c>
      <c r="AK2551" t="str">
        <f>_xlfn.CONCAT(PlayerList[[#This Row],[First Name]]," ",PlayerList[[#This Row],[Surname]])</f>
        <v>Sam Rawlingson</v>
      </c>
      <c r="AM2551" s="71">
        <f>PlayerList[[#This Row],[Code]]*1</f>
        <v>19030</v>
      </c>
      <c r="AN2551" s="71" t="str">
        <f>VLOOKUP(PlayerList[[#This Row],[NZCF ID]],$AP$2:$AQ$3850,2,FALSE)</f>
        <v>M</v>
      </c>
      <c r="AP2551" s="71">
        <v>21061</v>
      </c>
      <c r="AQ2551" s="71" t="s">
        <v>29</v>
      </c>
    </row>
    <row r="2552" spans="13:43" x14ac:dyDescent="0.3">
      <c r="M2552" s="75">
        <v>16662</v>
      </c>
      <c r="N2552" s="72" t="s">
        <v>3017</v>
      </c>
      <c r="O2552" s="72" t="s">
        <v>3018</v>
      </c>
      <c r="P2552" s="73" t="s">
        <v>74</v>
      </c>
      <c r="Q2552" s="74">
        <v>2008</v>
      </c>
      <c r="R2552" s="73" t="s">
        <v>135</v>
      </c>
      <c r="S2552" s="72"/>
      <c r="T2552" s="77">
        <v>1359</v>
      </c>
      <c r="U2552" s="76" t="s">
        <v>35</v>
      </c>
      <c r="V2552" s="77" t="s">
        <v>36</v>
      </c>
      <c r="W2552" s="77" t="s">
        <v>36</v>
      </c>
      <c r="X2552" s="77">
        <v>116</v>
      </c>
      <c r="Y2552" s="78" t="s">
        <v>39</v>
      </c>
      <c r="Z2552" s="72"/>
      <c r="AA2552" s="77">
        <v>1304</v>
      </c>
      <c r="AB2552" s="76" t="s">
        <v>35</v>
      </c>
      <c r="AC2552" s="77" t="s">
        <v>36</v>
      </c>
      <c r="AD2552" s="77" t="s">
        <v>36</v>
      </c>
      <c r="AE2552" s="77">
        <v>225</v>
      </c>
      <c r="AF2552" s="78" t="s">
        <v>84</v>
      </c>
      <c r="AG2552" s="72"/>
      <c r="AH2552" s="77">
        <v>4309693</v>
      </c>
      <c r="AI2552" s="76" t="s">
        <v>52</v>
      </c>
      <c r="AJ2552" s="76" t="s">
        <v>36</v>
      </c>
      <c r="AK2552" t="str">
        <f>_xlfn.CONCAT(PlayerList[[#This Row],[First Name]]," ",PlayerList[[#This Row],[Surname]])</f>
        <v>Charlotte Ray</v>
      </c>
      <c r="AM2552" s="71">
        <f>PlayerList[[#This Row],[Code]]*1</f>
        <v>16662</v>
      </c>
      <c r="AN2552" s="71" t="str">
        <f>VLOOKUP(PlayerList[[#This Row],[NZCF ID]],$AP$2:$AQ$3850,2,FALSE)</f>
        <v>F</v>
      </c>
      <c r="AP2552" s="71">
        <v>19093</v>
      </c>
      <c r="AQ2552" s="71" t="s">
        <v>29</v>
      </c>
    </row>
    <row r="2553" spans="13:43" x14ac:dyDescent="0.3">
      <c r="M2553" s="75">
        <v>20095</v>
      </c>
      <c r="N2553" s="72" t="s">
        <v>3019</v>
      </c>
      <c r="O2553" s="72" t="s">
        <v>3020</v>
      </c>
      <c r="P2553" s="73" t="s">
        <v>33</v>
      </c>
      <c r="Q2553" s="74">
        <v>2006</v>
      </c>
      <c r="R2553" s="73" t="s">
        <v>135</v>
      </c>
      <c r="S2553" s="72"/>
      <c r="T2553" s="77" t="s">
        <v>34</v>
      </c>
      <c r="U2553" s="76" t="s">
        <v>35</v>
      </c>
      <c r="V2553" s="77" t="s">
        <v>36</v>
      </c>
      <c r="W2553" s="77" t="s">
        <v>36</v>
      </c>
      <c r="X2553" s="77" t="s">
        <v>37</v>
      </c>
      <c r="Y2553" s="78" t="s">
        <v>38</v>
      </c>
      <c r="Z2553" s="72"/>
      <c r="AA2553" s="77">
        <v>790</v>
      </c>
      <c r="AB2553" s="76" t="s">
        <v>50</v>
      </c>
      <c r="AC2553" s="77" t="s">
        <v>36</v>
      </c>
      <c r="AD2553" s="77" t="s">
        <v>36</v>
      </c>
      <c r="AE2553" s="77">
        <v>6</v>
      </c>
      <c r="AF2553" s="78" t="s">
        <v>75</v>
      </c>
      <c r="AG2553" s="72"/>
      <c r="AH2553" s="77">
        <v>4326512</v>
      </c>
      <c r="AI2553" s="76" t="s">
        <v>52</v>
      </c>
      <c r="AJ2553" s="76" t="s">
        <v>36</v>
      </c>
      <c r="AK2553" t="str">
        <f>_xlfn.CONCAT(PlayerList[[#This Row],[First Name]]," ",PlayerList[[#This Row],[Surname]])</f>
        <v>Airus Razon</v>
      </c>
      <c r="AM2553" s="71">
        <f>PlayerList[[#This Row],[Code]]*1</f>
        <v>20095</v>
      </c>
      <c r="AN2553" s="71" t="str">
        <f>VLOOKUP(PlayerList[[#This Row],[NZCF ID]],$AP$2:$AQ$3850,2,FALSE)</f>
        <v>M</v>
      </c>
      <c r="AP2553" s="71">
        <v>19030</v>
      </c>
      <c r="AQ2553" s="71" t="s">
        <v>29</v>
      </c>
    </row>
    <row r="2554" spans="13:43" x14ac:dyDescent="0.3">
      <c r="M2554" s="75">
        <v>18728</v>
      </c>
      <c r="N2554" s="72" t="s">
        <v>3021</v>
      </c>
      <c r="O2554" s="72" t="s">
        <v>1031</v>
      </c>
      <c r="P2554" s="73" t="s">
        <v>33</v>
      </c>
      <c r="Q2554" s="74">
        <v>2010</v>
      </c>
      <c r="R2554" s="73" t="s">
        <v>135</v>
      </c>
      <c r="S2554" s="72"/>
      <c r="T2554" s="77" t="s">
        <v>34</v>
      </c>
      <c r="U2554" s="76" t="s">
        <v>35</v>
      </c>
      <c r="V2554" s="77" t="s">
        <v>36</v>
      </c>
      <c r="W2554" s="77" t="s">
        <v>36</v>
      </c>
      <c r="X2554" s="77" t="s">
        <v>37</v>
      </c>
      <c r="Y2554" s="78" t="s">
        <v>38</v>
      </c>
      <c r="Z2554" s="72"/>
      <c r="AA2554" s="77">
        <v>798</v>
      </c>
      <c r="AB2554" s="76" t="s">
        <v>50</v>
      </c>
      <c r="AC2554" s="77" t="s">
        <v>36</v>
      </c>
      <c r="AD2554" s="77" t="s">
        <v>36</v>
      </c>
      <c r="AE2554" s="77">
        <v>12</v>
      </c>
      <c r="AF2554" s="78" t="s">
        <v>169</v>
      </c>
      <c r="AG2554" s="72"/>
      <c r="AH2554" s="77">
        <v>4321570</v>
      </c>
      <c r="AI2554" s="76" t="s">
        <v>52</v>
      </c>
      <c r="AJ2554" s="76" t="s">
        <v>36</v>
      </c>
      <c r="AK2554" t="str">
        <f>_xlfn.CONCAT(PlayerList[[#This Row],[First Name]]," ",PlayerList[[#This Row],[Surname]])</f>
        <v>Toby Read</v>
      </c>
      <c r="AM2554" s="71">
        <f>PlayerList[[#This Row],[Code]]*1</f>
        <v>18728</v>
      </c>
      <c r="AN2554" s="71" t="str">
        <f>VLOOKUP(PlayerList[[#This Row],[NZCF ID]],$AP$2:$AQ$3850,2,FALSE)</f>
        <v>M</v>
      </c>
      <c r="AP2554" s="71">
        <v>16662</v>
      </c>
      <c r="AQ2554" s="71" t="s">
        <v>45</v>
      </c>
    </row>
    <row r="2555" spans="13:43" x14ac:dyDescent="0.3">
      <c r="M2555" s="75">
        <v>20190</v>
      </c>
      <c r="N2555" s="72" t="s">
        <v>3022</v>
      </c>
      <c r="O2555" s="72" t="s">
        <v>983</v>
      </c>
      <c r="P2555" s="73" t="s">
        <v>161</v>
      </c>
      <c r="Q2555" s="74">
        <v>1978</v>
      </c>
      <c r="R2555" s="73" t="s">
        <v>35</v>
      </c>
      <c r="S2555" s="72"/>
      <c r="T2555" s="77">
        <v>1505</v>
      </c>
      <c r="U2555" s="76" t="s">
        <v>50</v>
      </c>
      <c r="V2555" s="77" t="s">
        <v>36</v>
      </c>
      <c r="W2555" s="77" t="s">
        <v>36</v>
      </c>
      <c r="X2555" s="77">
        <v>4</v>
      </c>
      <c r="Y2555" s="78" t="s">
        <v>150</v>
      </c>
      <c r="Z2555" s="72"/>
      <c r="AA2555" s="77" t="s">
        <v>37</v>
      </c>
      <c r="AB2555" s="76" t="s">
        <v>35</v>
      </c>
      <c r="AC2555" s="77" t="s">
        <v>36</v>
      </c>
      <c r="AD2555" s="77" t="s">
        <v>36</v>
      </c>
      <c r="AE2555" s="77" t="s">
        <v>37</v>
      </c>
      <c r="AF2555" s="78" t="s">
        <v>38</v>
      </c>
      <c r="AG2555" s="72"/>
      <c r="AH2555" s="77">
        <v>4328167</v>
      </c>
      <c r="AI2555" s="76" t="s">
        <v>52</v>
      </c>
      <c r="AJ2555" s="76" t="s">
        <v>36</v>
      </c>
      <c r="AK2555" t="str">
        <f>_xlfn.CONCAT(PlayerList[[#This Row],[First Name]]," ",PlayerList[[#This Row],[Surname]])</f>
        <v>Jeric Realubit</v>
      </c>
      <c r="AM2555" s="71">
        <f>PlayerList[[#This Row],[Code]]*1</f>
        <v>20190</v>
      </c>
      <c r="AN2555" s="71" t="str">
        <f>VLOOKUP(PlayerList[[#This Row],[NZCF ID]],$AP$2:$AQ$3850,2,FALSE)</f>
        <v>M</v>
      </c>
      <c r="AP2555" s="71">
        <v>20095</v>
      </c>
      <c r="AQ2555" s="71" t="s">
        <v>29</v>
      </c>
    </row>
    <row r="2556" spans="13:43" x14ac:dyDescent="0.3">
      <c r="M2556" s="75">
        <v>19909</v>
      </c>
      <c r="N2556" s="72" t="s">
        <v>3023</v>
      </c>
      <c r="O2556" s="72" t="s">
        <v>3024</v>
      </c>
      <c r="P2556" s="73" t="s">
        <v>83</v>
      </c>
      <c r="Q2556" s="74">
        <v>2003</v>
      </c>
      <c r="R2556" s="73" t="s">
        <v>35</v>
      </c>
      <c r="S2556" s="72"/>
      <c r="T2556" s="77">
        <v>1333</v>
      </c>
      <c r="U2556" s="76" t="s">
        <v>50</v>
      </c>
      <c r="V2556" s="77" t="s">
        <v>36</v>
      </c>
      <c r="W2556" s="77" t="s">
        <v>36</v>
      </c>
      <c r="X2556" s="77">
        <v>14</v>
      </c>
      <c r="Y2556" s="78" t="s">
        <v>169</v>
      </c>
      <c r="Z2556" s="72"/>
      <c r="AA2556" s="77">
        <v>1304</v>
      </c>
      <c r="AB2556" s="76" t="s">
        <v>50</v>
      </c>
      <c r="AC2556" s="77" t="s">
        <v>36</v>
      </c>
      <c r="AD2556" s="77" t="s">
        <v>36</v>
      </c>
      <c r="AE2556" s="77">
        <v>10</v>
      </c>
      <c r="AF2556" s="78" t="s">
        <v>75</v>
      </c>
      <c r="AG2556" s="72"/>
      <c r="AH2556" s="77" t="s">
        <v>69</v>
      </c>
      <c r="AI2556" s="76" t="s">
        <v>52</v>
      </c>
      <c r="AJ2556" s="76" t="s">
        <v>36</v>
      </c>
      <c r="AK2556" t="str">
        <f>_xlfn.CONCAT(PlayerList[[#This Row],[First Name]]," ",PlayerList[[#This Row],[Surname]])</f>
        <v>Mickey Reddish</v>
      </c>
      <c r="AM2556" s="71">
        <f>PlayerList[[#This Row],[Code]]*1</f>
        <v>19909</v>
      </c>
      <c r="AN2556" s="71" t="str">
        <f>VLOOKUP(PlayerList[[#This Row],[NZCF ID]],$AP$2:$AQ$3850,2,FALSE)</f>
        <v>M</v>
      </c>
      <c r="AP2556" s="71">
        <v>18728</v>
      </c>
      <c r="AQ2556" s="71" t="s">
        <v>29</v>
      </c>
    </row>
    <row r="2557" spans="13:43" x14ac:dyDescent="0.3">
      <c r="M2557" s="75">
        <v>20708</v>
      </c>
      <c r="N2557" s="72" t="s">
        <v>3025</v>
      </c>
      <c r="O2557" s="72" t="s">
        <v>3026</v>
      </c>
      <c r="P2557" s="73" t="s">
        <v>335</v>
      </c>
      <c r="Q2557" s="74">
        <v>2008</v>
      </c>
      <c r="R2557" s="73" t="s">
        <v>135</v>
      </c>
      <c r="S2557" s="72"/>
      <c r="T2557" s="77">
        <v>949</v>
      </c>
      <c r="U2557" s="76" t="s">
        <v>35</v>
      </c>
      <c r="V2557" s="77">
        <v>2</v>
      </c>
      <c r="W2557" s="77">
        <v>7</v>
      </c>
      <c r="X2557" s="77">
        <v>55</v>
      </c>
      <c r="Y2557" s="78" t="s">
        <v>4167</v>
      </c>
      <c r="Z2557" s="72"/>
      <c r="AA2557" s="77">
        <v>1085</v>
      </c>
      <c r="AB2557" s="76" t="s">
        <v>50</v>
      </c>
      <c r="AC2557" s="77" t="s">
        <v>36</v>
      </c>
      <c r="AD2557" s="77" t="s">
        <v>36</v>
      </c>
      <c r="AE2557" s="77">
        <v>13</v>
      </c>
      <c r="AF2557" s="78" t="s">
        <v>39</v>
      </c>
      <c r="AG2557" s="72"/>
      <c r="AH2557" s="77">
        <v>4330749</v>
      </c>
      <c r="AI2557" s="76" t="s">
        <v>52</v>
      </c>
      <c r="AJ2557" s="76" t="s">
        <v>36</v>
      </c>
      <c r="AK2557" t="str">
        <f>_xlfn.CONCAT(PlayerList[[#This Row],[First Name]]," ",PlayerList[[#This Row],[Surname]])</f>
        <v>Kritesh Vikash Reddy</v>
      </c>
      <c r="AM2557" s="71">
        <f>PlayerList[[#This Row],[Code]]*1</f>
        <v>20708</v>
      </c>
      <c r="AN2557" s="71" t="str">
        <f>VLOOKUP(PlayerList[[#This Row],[NZCF ID]],$AP$2:$AQ$3850,2,FALSE)</f>
        <v>M</v>
      </c>
      <c r="AP2557" s="71">
        <v>20190</v>
      </c>
      <c r="AQ2557" s="71" t="s">
        <v>29</v>
      </c>
    </row>
    <row r="2558" spans="13:43" x14ac:dyDescent="0.3">
      <c r="M2558" s="75">
        <v>18860</v>
      </c>
      <c r="N2558" s="72" t="s">
        <v>3025</v>
      </c>
      <c r="O2558" s="72" t="s">
        <v>2818</v>
      </c>
      <c r="P2558" s="73" t="s">
        <v>33</v>
      </c>
      <c r="Q2558" s="74">
        <v>2010</v>
      </c>
      <c r="R2558" s="73" t="s">
        <v>135</v>
      </c>
      <c r="S2558" s="72"/>
      <c r="T2558" s="77" t="s">
        <v>34</v>
      </c>
      <c r="U2558" s="76" t="s">
        <v>35</v>
      </c>
      <c r="V2558" s="77" t="s">
        <v>36</v>
      </c>
      <c r="W2558" s="77" t="s">
        <v>36</v>
      </c>
      <c r="X2558" s="77" t="s">
        <v>37</v>
      </c>
      <c r="Y2558" s="78" t="s">
        <v>38</v>
      </c>
      <c r="Z2558" s="72"/>
      <c r="AA2558" s="77">
        <v>441</v>
      </c>
      <c r="AB2558" s="76" t="s">
        <v>50</v>
      </c>
      <c r="AC2558" s="77" t="s">
        <v>36</v>
      </c>
      <c r="AD2558" s="77" t="s">
        <v>36</v>
      </c>
      <c r="AE2558" s="77">
        <v>4</v>
      </c>
      <c r="AF2558" s="78" t="s">
        <v>173</v>
      </c>
      <c r="AG2558" s="72"/>
      <c r="AH2558" s="77">
        <v>4321456</v>
      </c>
      <c r="AI2558" s="76" t="s">
        <v>52</v>
      </c>
      <c r="AJ2558" s="76" t="s">
        <v>36</v>
      </c>
      <c r="AK2558" t="str">
        <f>_xlfn.CONCAT(PlayerList[[#This Row],[First Name]]," ",PlayerList[[#This Row],[Surname]])</f>
        <v>Shresta Reddy</v>
      </c>
      <c r="AM2558" s="71">
        <f>PlayerList[[#This Row],[Code]]*1</f>
        <v>18860</v>
      </c>
      <c r="AN2558" s="71" t="str">
        <f>VLOOKUP(PlayerList[[#This Row],[NZCF ID]],$AP$2:$AQ$3850,2,FALSE)</f>
        <v>M</v>
      </c>
      <c r="AP2558" s="71">
        <v>19909</v>
      </c>
      <c r="AQ2558" s="71" t="s">
        <v>29</v>
      </c>
    </row>
    <row r="2559" spans="13:43" x14ac:dyDescent="0.3">
      <c r="M2559" s="75">
        <v>13546</v>
      </c>
      <c r="N2559" s="72" t="s">
        <v>3027</v>
      </c>
      <c r="O2559" s="72" t="s">
        <v>486</v>
      </c>
      <c r="P2559" s="73" t="s">
        <v>178</v>
      </c>
      <c r="Q2559" s="74">
        <v>1994</v>
      </c>
      <c r="R2559" s="73" t="s">
        <v>35</v>
      </c>
      <c r="S2559" s="72"/>
      <c r="T2559" s="77">
        <v>1753</v>
      </c>
      <c r="U2559" s="76" t="s">
        <v>35</v>
      </c>
      <c r="V2559" s="77" t="s">
        <v>36</v>
      </c>
      <c r="W2559" s="77" t="s">
        <v>36</v>
      </c>
      <c r="X2559" s="77">
        <v>27</v>
      </c>
      <c r="Y2559" s="78" t="s">
        <v>219</v>
      </c>
      <c r="Z2559" s="72"/>
      <c r="AA2559" s="77">
        <v>1282</v>
      </c>
      <c r="AB2559" s="76" t="s">
        <v>50</v>
      </c>
      <c r="AC2559" s="77" t="s">
        <v>36</v>
      </c>
      <c r="AD2559" s="77" t="s">
        <v>36</v>
      </c>
      <c r="AE2559" s="77">
        <v>5</v>
      </c>
      <c r="AF2559" s="78" t="s">
        <v>232</v>
      </c>
      <c r="AG2559" s="72"/>
      <c r="AH2559" s="77">
        <v>4314760</v>
      </c>
      <c r="AI2559" s="76" t="s">
        <v>52</v>
      </c>
      <c r="AJ2559" s="76" t="s">
        <v>36</v>
      </c>
      <c r="AK2559" t="str">
        <f>_xlfn.CONCAT(PlayerList[[#This Row],[First Name]]," ",PlayerList[[#This Row],[Surname]])</f>
        <v>Harry Redwood</v>
      </c>
      <c r="AM2559" s="71">
        <f>PlayerList[[#This Row],[Code]]*1</f>
        <v>13546</v>
      </c>
      <c r="AN2559" s="71" t="str">
        <f>VLOOKUP(PlayerList[[#This Row],[NZCF ID]],$AP$2:$AQ$3850,2,FALSE)</f>
        <v>M</v>
      </c>
      <c r="AP2559" s="71">
        <v>20708</v>
      </c>
      <c r="AQ2559" s="71" t="s">
        <v>29</v>
      </c>
    </row>
    <row r="2560" spans="13:43" x14ac:dyDescent="0.3">
      <c r="M2560" s="75">
        <v>18891</v>
      </c>
      <c r="N2560" s="72" t="s">
        <v>3027</v>
      </c>
      <c r="O2560" s="72" t="s">
        <v>139</v>
      </c>
      <c r="P2560" s="73" t="s">
        <v>83</v>
      </c>
      <c r="Q2560" s="74">
        <v>1971</v>
      </c>
      <c r="R2560" s="73" t="s">
        <v>124</v>
      </c>
      <c r="S2560" s="72"/>
      <c r="T2560" s="77">
        <v>1097</v>
      </c>
      <c r="U2560" s="76" t="s">
        <v>50</v>
      </c>
      <c r="V2560" s="77" t="s">
        <v>36</v>
      </c>
      <c r="W2560" s="77" t="s">
        <v>36</v>
      </c>
      <c r="X2560" s="77">
        <v>11</v>
      </c>
      <c r="Y2560" s="78" t="s">
        <v>169</v>
      </c>
      <c r="Z2560" s="72"/>
      <c r="AA2560" s="77">
        <v>1073</v>
      </c>
      <c r="AB2560" s="76" t="s">
        <v>50</v>
      </c>
      <c r="AC2560" s="77" t="s">
        <v>36</v>
      </c>
      <c r="AD2560" s="77" t="s">
        <v>36</v>
      </c>
      <c r="AE2560" s="77">
        <v>3</v>
      </c>
      <c r="AF2560" s="78" t="s">
        <v>75</v>
      </c>
      <c r="AG2560" s="72"/>
      <c r="AH2560" s="77" t="s">
        <v>69</v>
      </c>
      <c r="AI2560" s="76" t="s">
        <v>52</v>
      </c>
      <c r="AJ2560" s="76" t="s">
        <v>36</v>
      </c>
      <c r="AK2560" t="str">
        <f>_xlfn.CONCAT(PlayerList[[#This Row],[First Name]]," ",PlayerList[[#This Row],[Surname]])</f>
        <v>James Redwood</v>
      </c>
      <c r="AM2560" s="71">
        <f>PlayerList[[#This Row],[Code]]*1</f>
        <v>18891</v>
      </c>
      <c r="AN2560" s="71" t="str">
        <f>VLOOKUP(PlayerList[[#This Row],[NZCF ID]],$AP$2:$AQ$3850,2,FALSE)</f>
        <v>M</v>
      </c>
      <c r="AP2560" s="71">
        <v>18860</v>
      </c>
      <c r="AQ2560" s="71" t="s">
        <v>29</v>
      </c>
    </row>
    <row r="2561" spans="13:43" x14ac:dyDescent="0.3">
      <c r="M2561" s="75">
        <v>22791</v>
      </c>
      <c r="N2561" s="72" t="s">
        <v>3028</v>
      </c>
      <c r="O2561" s="72" t="s">
        <v>625</v>
      </c>
      <c r="P2561" s="73" t="s">
        <v>33</v>
      </c>
      <c r="Q2561" s="74">
        <v>2012</v>
      </c>
      <c r="R2561" s="73" t="s">
        <v>135</v>
      </c>
      <c r="S2561" s="72"/>
      <c r="T2561" s="77" t="s">
        <v>34</v>
      </c>
      <c r="U2561" s="76" t="s">
        <v>35</v>
      </c>
      <c r="V2561" s="77" t="s">
        <v>36</v>
      </c>
      <c r="W2561" s="77" t="s">
        <v>36</v>
      </c>
      <c r="X2561" s="77" t="s">
        <v>37</v>
      </c>
      <c r="Y2561" s="78" t="s">
        <v>38</v>
      </c>
      <c r="Z2561" s="72"/>
      <c r="AA2561" s="77">
        <v>1110</v>
      </c>
      <c r="AB2561" s="76" t="s">
        <v>50</v>
      </c>
      <c r="AC2561" s="77" t="s">
        <v>36</v>
      </c>
      <c r="AD2561" s="77" t="s">
        <v>36</v>
      </c>
      <c r="AE2561" s="77">
        <v>7</v>
      </c>
      <c r="AF2561" s="78" t="s">
        <v>84</v>
      </c>
      <c r="AG2561" s="72"/>
      <c r="AH2561" s="77" t="s">
        <v>69</v>
      </c>
      <c r="AI2561" s="76" t="s">
        <v>52</v>
      </c>
      <c r="AJ2561" s="76" t="s">
        <v>36</v>
      </c>
      <c r="AK2561" t="str">
        <f>_xlfn.CONCAT(PlayerList[[#This Row],[First Name]]," ",PlayerList[[#This Row],[Surname]])</f>
        <v>Caleb Reed</v>
      </c>
      <c r="AM2561" s="71">
        <f>PlayerList[[#This Row],[Code]]*1</f>
        <v>22791</v>
      </c>
      <c r="AN2561" s="71" t="str">
        <f>VLOOKUP(PlayerList[[#This Row],[NZCF ID]],$AP$2:$AQ$3850,2,FALSE)</f>
        <v>M</v>
      </c>
      <c r="AP2561" s="71">
        <v>13546</v>
      </c>
      <c r="AQ2561" s="71" t="s">
        <v>29</v>
      </c>
    </row>
    <row r="2562" spans="13:43" x14ac:dyDescent="0.3">
      <c r="M2562" s="75">
        <v>12730</v>
      </c>
      <c r="N2562" s="72" t="s">
        <v>3029</v>
      </c>
      <c r="O2562" s="72" t="s">
        <v>2754</v>
      </c>
      <c r="P2562" s="73" t="s">
        <v>426</v>
      </c>
      <c r="Q2562" s="74">
        <v>1974</v>
      </c>
      <c r="R2562" s="73" t="s">
        <v>124</v>
      </c>
      <c r="S2562" s="72"/>
      <c r="T2562" s="77">
        <v>1779</v>
      </c>
      <c r="U2562" s="76" t="s">
        <v>35</v>
      </c>
      <c r="V2562" s="77">
        <v>3</v>
      </c>
      <c r="W2562" s="77">
        <v>19</v>
      </c>
      <c r="X2562" s="77">
        <v>241</v>
      </c>
      <c r="Y2562" s="78" t="s">
        <v>4167</v>
      </c>
      <c r="Z2562" s="72"/>
      <c r="AA2562" s="77">
        <v>1754</v>
      </c>
      <c r="AB2562" s="76" t="s">
        <v>35</v>
      </c>
      <c r="AC2562" s="77">
        <v>1</v>
      </c>
      <c r="AD2562" s="77">
        <v>6</v>
      </c>
      <c r="AE2562" s="77">
        <v>98</v>
      </c>
      <c r="AF2562" s="78" t="s">
        <v>4167</v>
      </c>
      <c r="AG2562" s="72"/>
      <c r="AH2562" s="77">
        <v>4300998</v>
      </c>
      <c r="AI2562" s="76" t="s">
        <v>52</v>
      </c>
      <c r="AJ2562" s="76" t="s">
        <v>36</v>
      </c>
      <c r="AK2562" t="str">
        <f>_xlfn.CONCAT(PlayerList[[#This Row],[First Name]]," ",PlayerList[[#This Row],[Surname]])</f>
        <v>Brendan Reedy</v>
      </c>
      <c r="AM2562" s="71">
        <f>PlayerList[[#This Row],[Code]]*1</f>
        <v>12730</v>
      </c>
      <c r="AN2562" s="71" t="str">
        <f>VLOOKUP(PlayerList[[#This Row],[NZCF ID]],$AP$2:$AQ$3850,2,FALSE)</f>
        <v>M</v>
      </c>
      <c r="AP2562" s="71">
        <v>18891</v>
      </c>
      <c r="AQ2562" s="71" t="s">
        <v>29</v>
      </c>
    </row>
    <row r="2563" spans="13:43" x14ac:dyDescent="0.3">
      <c r="M2563" s="75">
        <v>18920</v>
      </c>
      <c r="N2563" s="72" t="s">
        <v>3030</v>
      </c>
      <c r="O2563" s="72" t="s">
        <v>139</v>
      </c>
      <c r="P2563" s="73" t="s">
        <v>190</v>
      </c>
      <c r="Q2563" s="74">
        <v>2010</v>
      </c>
      <c r="R2563" s="73" t="s">
        <v>135</v>
      </c>
      <c r="S2563" s="72"/>
      <c r="T2563" s="77">
        <v>916</v>
      </c>
      <c r="U2563" s="76" t="s">
        <v>50</v>
      </c>
      <c r="V2563" s="77" t="s">
        <v>36</v>
      </c>
      <c r="W2563" s="77" t="s">
        <v>36</v>
      </c>
      <c r="X2563" s="77">
        <v>5</v>
      </c>
      <c r="Y2563" s="78" t="s">
        <v>96</v>
      </c>
      <c r="Z2563" s="72"/>
      <c r="AA2563" s="77">
        <v>923</v>
      </c>
      <c r="AB2563" s="76" t="s">
        <v>50</v>
      </c>
      <c r="AC2563" s="77" t="s">
        <v>36</v>
      </c>
      <c r="AD2563" s="77" t="s">
        <v>36</v>
      </c>
      <c r="AE2563" s="77">
        <v>5</v>
      </c>
      <c r="AF2563" s="78" t="s">
        <v>154</v>
      </c>
      <c r="AG2563" s="72"/>
      <c r="AH2563" s="77">
        <v>4323866</v>
      </c>
      <c r="AI2563" s="76" t="s">
        <v>52</v>
      </c>
      <c r="AJ2563" s="76" t="s">
        <v>36</v>
      </c>
      <c r="AK2563" t="str">
        <f>_xlfn.CONCAT(PlayerList[[#This Row],[First Name]]," ",PlayerList[[#This Row],[Surname]])</f>
        <v>James Rees</v>
      </c>
      <c r="AM2563" s="71">
        <f>PlayerList[[#This Row],[Code]]*1</f>
        <v>18920</v>
      </c>
      <c r="AN2563" s="71" t="str">
        <f>VLOOKUP(PlayerList[[#This Row],[NZCF ID]],$AP$2:$AQ$3850,2,FALSE)</f>
        <v>M</v>
      </c>
      <c r="AP2563" s="71">
        <v>22791</v>
      </c>
      <c r="AQ2563" s="71" t="s">
        <v>29</v>
      </c>
    </row>
    <row r="2564" spans="13:43" x14ac:dyDescent="0.3">
      <c r="M2564" s="75">
        <v>17149</v>
      </c>
      <c r="N2564" s="72" t="s">
        <v>3031</v>
      </c>
      <c r="O2564" s="72" t="s">
        <v>3032</v>
      </c>
      <c r="P2564" s="73" t="s">
        <v>167</v>
      </c>
      <c r="Q2564" s="74">
        <v>2012</v>
      </c>
      <c r="R2564" s="73" t="s">
        <v>135</v>
      </c>
      <c r="S2564" s="72"/>
      <c r="T2564" s="77">
        <v>1411</v>
      </c>
      <c r="U2564" s="76" t="s">
        <v>35</v>
      </c>
      <c r="V2564" s="77">
        <v>2</v>
      </c>
      <c r="W2564" s="77">
        <v>7</v>
      </c>
      <c r="X2564" s="77">
        <v>194</v>
      </c>
      <c r="Y2564" s="78" t="s">
        <v>4167</v>
      </c>
      <c r="Z2564" s="72"/>
      <c r="AA2564" s="77">
        <v>1283</v>
      </c>
      <c r="AB2564" s="76" t="s">
        <v>35</v>
      </c>
      <c r="AC2564" s="77" t="s">
        <v>36</v>
      </c>
      <c r="AD2564" s="77" t="s">
        <v>36</v>
      </c>
      <c r="AE2564" s="77">
        <v>314</v>
      </c>
      <c r="AF2564" s="78" t="s">
        <v>60</v>
      </c>
      <c r="AG2564" s="72"/>
      <c r="AH2564" s="77">
        <v>4312244</v>
      </c>
      <c r="AI2564" s="76" t="s">
        <v>52</v>
      </c>
      <c r="AJ2564" s="76" t="s">
        <v>36</v>
      </c>
      <c r="AK2564" t="str">
        <f>_xlfn.CONCAT(PlayerList[[#This Row],[First Name]]," ",PlayerList[[#This Row],[Surname]])</f>
        <v>D P Sayuni Vonara Rehansi</v>
      </c>
      <c r="AM2564" s="71">
        <f>PlayerList[[#This Row],[Code]]*1</f>
        <v>17149</v>
      </c>
      <c r="AN2564" s="71" t="str">
        <f>VLOOKUP(PlayerList[[#This Row],[NZCF ID]],$AP$2:$AQ$3850,2,FALSE)</f>
        <v>F</v>
      </c>
      <c r="AP2564" s="71">
        <v>12730</v>
      </c>
      <c r="AQ2564" s="71" t="s">
        <v>29</v>
      </c>
    </row>
    <row r="2565" spans="13:43" x14ac:dyDescent="0.3">
      <c r="M2565" s="75">
        <v>20453</v>
      </c>
      <c r="N2565" s="72" t="s">
        <v>3033</v>
      </c>
      <c r="O2565" s="72" t="s">
        <v>3034</v>
      </c>
      <c r="P2565" s="73" t="s">
        <v>33</v>
      </c>
      <c r="Q2565" s="74">
        <v>2012</v>
      </c>
      <c r="R2565" s="73" t="s">
        <v>135</v>
      </c>
      <c r="S2565" s="72"/>
      <c r="T2565" s="77" t="s">
        <v>34</v>
      </c>
      <c r="U2565" s="76" t="s">
        <v>35</v>
      </c>
      <c r="V2565" s="77" t="s">
        <v>36</v>
      </c>
      <c r="W2565" s="77" t="s">
        <v>36</v>
      </c>
      <c r="X2565" s="77" t="s">
        <v>37</v>
      </c>
      <c r="Y2565" s="78" t="s">
        <v>38</v>
      </c>
      <c r="Z2565" s="72"/>
      <c r="AA2565" s="77">
        <v>829</v>
      </c>
      <c r="AB2565" s="76" t="s">
        <v>50</v>
      </c>
      <c r="AC2565" s="77" t="s">
        <v>36</v>
      </c>
      <c r="AD2565" s="77" t="s">
        <v>36</v>
      </c>
      <c r="AE2565" s="77">
        <v>7</v>
      </c>
      <c r="AF2565" s="78" t="s">
        <v>150</v>
      </c>
      <c r="AG2565" s="72"/>
      <c r="AH2565" s="77" t="s">
        <v>69</v>
      </c>
      <c r="AI2565" s="76" t="s">
        <v>52</v>
      </c>
      <c r="AJ2565" s="76" t="s">
        <v>36</v>
      </c>
      <c r="AK2565" t="str">
        <f>_xlfn.CONCAT(PlayerList[[#This Row],[First Name]]," ",PlayerList[[#This Row],[Surname]])</f>
        <v>Ihaka Rei</v>
      </c>
      <c r="AM2565" s="71">
        <f>PlayerList[[#This Row],[Code]]*1</f>
        <v>20453</v>
      </c>
      <c r="AN2565" s="71" t="str">
        <f>VLOOKUP(PlayerList[[#This Row],[NZCF ID]],$AP$2:$AQ$3850,2,FALSE)</f>
        <v>M</v>
      </c>
      <c r="AP2565" s="71">
        <v>18920</v>
      </c>
      <c r="AQ2565" s="71" t="s">
        <v>29</v>
      </c>
    </row>
    <row r="2566" spans="13:43" x14ac:dyDescent="0.3">
      <c r="M2566" s="75">
        <v>20958</v>
      </c>
      <c r="N2566" s="72" t="s">
        <v>3033</v>
      </c>
      <c r="O2566" s="72" t="s">
        <v>3035</v>
      </c>
      <c r="P2566" s="73" t="s">
        <v>178</v>
      </c>
      <c r="Q2566" s="74">
        <v>2007</v>
      </c>
      <c r="R2566" s="73" t="s">
        <v>135</v>
      </c>
      <c r="S2566" s="72"/>
      <c r="T2566" s="77">
        <v>1616</v>
      </c>
      <c r="U2566" s="76" t="s">
        <v>50</v>
      </c>
      <c r="V2566" s="77" t="s">
        <v>36</v>
      </c>
      <c r="W2566" s="77" t="s">
        <v>36</v>
      </c>
      <c r="X2566" s="77">
        <v>2</v>
      </c>
      <c r="Y2566" s="78" t="s">
        <v>84</v>
      </c>
      <c r="Z2566" s="72"/>
      <c r="AA2566" s="77" t="s">
        <v>37</v>
      </c>
      <c r="AB2566" s="76" t="s">
        <v>35</v>
      </c>
      <c r="AC2566" s="77" t="s">
        <v>36</v>
      </c>
      <c r="AD2566" s="77" t="s">
        <v>36</v>
      </c>
      <c r="AE2566" s="77" t="s">
        <v>37</v>
      </c>
      <c r="AF2566" s="78" t="s">
        <v>38</v>
      </c>
      <c r="AG2566" s="72"/>
      <c r="AH2566" s="77" t="s">
        <v>69</v>
      </c>
      <c r="AI2566" s="76" t="s">
        <v>52</v>
      </c>
      <c r="AJ2566" s="76" t="s">
        <v>36</v>
      </c>
      <c r="AK2566" t="str">
        <f>_xlfn.CONCAT(PlayerList[[#This Row],[First Name]]," ",PlayerList[[#This Row],[Surname]])</f>
        <v>Tamanui Rei</v>
      </c>
      <c r="AM2566" s="71">
        <f>PlayerList[[#This Row],[Code]]*1</f>
        <v>20958</v>
      </c>
      <c r="AN2566" s="71" t="str">
        <f>VLOOKUP(PlayerList[[#This Row],[NZCF ID]],$AP$2:$AQ$3850,2,FALSE)</f>
        <v>M</v>
      </c>
      <c r="AP2566" s="71">
        <v>17149</v>
      </c>
      <c r="AQ2566" s="71" t="s">
        <v>45</v>
      </c>
    </row>
    <row r="2567" spans="13:43" x14ac:dyDescent="0.3">
      <c r="M2567" s="75">
        <v>11182</v>
      </c>
      <c r="N2567" s="72" t="s">
        <v>3036</v>
      </c>
      <c r="O2567" s="72" t="s">
        <v>3037</v>
      </c>
      <c r="P2567" s="73" t="s">
        <v>115</v>
      </c>
      <c r="Q2567" s="74">
        <v>1944</v>
      </c>
      <c r="R2567" s="73" t="s">
        <v>119</v>
      </c>
      <c r="S2567" s="72"/>
      <c r="T2567" s="77">
        <v>1284</v>
      </c>
      <c r="U2567" s="76" t="s">
        <v>35</v>
      </c>
      <c r="V2567" s="77">
        <v>2</v>
      </c>
      <c r="W2567" s="77">
        <v>11</v>
      </c>
      <c r="X2567" s="77">
        <v>646</v>
      </c>
      <c r="Y2567" s="78" t="s">
        <v>4167</v>
      </c>
      <c r="Z2567" s="72"/>
      <c r="AA2567" s="77">
        <v>1155</v>
      </c>
      <c r="AB2567" s="76" t="s">
        <v>35</v>
      </c>
      <c r="AC2567" s="77" t="s">
        <v>36</v>
      </c>
      <c r="AD2567" s="77" t="s">
        <v>36</v>
      </c>
      <c r="AE2567" s="77">
        <v>330</v>
      </c>
      <c r="AF2567" s="78" t="s">
        <v>902</v>
      </c>
      <c r="AG2567" s="72"/>
      <c r="AH2567" s="77">
        <v>4306481</v>
      </c>
      <c r="AI2567" s="76" t="s">
        <v>52</v>
      </c>
      <c r="AJ2567" s="76" t="s">
        <v>36</v>
      </c>
      <c r="AK2567" t="str">
        <f>_xlfn.CONCAT(PlayerList[[#This Row],[First Name]]," ",PlayerList[[#This Row],[Surname]])</f>
        <v>David M Reid</v>
      </c>
      <c r="AM2567" s="71">
        <f>PlayerList[[#This Row],[Code]]*1</f>
        <v>11182</v>
      </c>
      <c r="AN2567" s="71" t="str">
        <f>VLOOKUP(PlayerList[[#This Row],[NZCF ID]],$AP$2:$AQ$3850,2,FALSE)</f>
        <v>M</v>
      </c>
      <c r="AP2567" s="71">
        <v>20453</v>
      </c>
      <c r="AQ2567" s="71" t="s">
        <v>29</v>
      </c>
    </row>
    <row r="2568" spans="13:43" x14ac:dyDescent="0.3">
      <c r="M2568" s="75">
        <v>20420</v>
      </c>
      <c r="N2568" s="72" t="s">
        <v>3038</v>
      </c>
      <c r="O2568" s="72" t="s">
        <v>1098</v>
      </c>
      <c r="P2568" s="73" t="s">
        <v>33</v>
      </c>
      <c r="Q2568" s="74">
        <v>2010</v>
      </c>
      <c r="R2568" s="73" t="s">
        <v>135</v>
      </c>
      <c r="S2568" s="72"/>
      <c r="T2568" s="77" t="s">
        <v>34</v>
      </c>
      <c r="U2568" s="76" t="s">
        <v>35</v>
      </c>
      <c r="V2568" s="77" t="s">
        <v>36</v>
      </c>
      <c r="W2568" s="77" t="s">
        <v>36</v>
      </c>
      <c r="X2568" s="77" t="s">
        <v>37</v>
      </c>
      <c r="Y2568" s="78" t="s">
        <v>38</v>
      </c>
      <c r="Z2568" s="72"/>
      <c r="AA2568" s="77">
        <v>978</v>
      </c>
      <c r="AB2568" s="76" t="s">
        <v>50</v>
      </c>
      <c r="AC2568" s="77" t="s">
        <v>36</v>
      </c>
      <c r="AD2568" s="77" t="s">
        <v>36</v>
      </c>
      <c r="AE2568" s="77">
        <v>6</v>
      </c>
      <c r="AF2568" s="78" t="s">
        <v>150</v>
      </c>
      <c r="AG2568" s="72"/>
      <c r="AH2568" s="77" t="s">
        <v>69</v>
      </c>
      <c r="AI2568" s="76" t="s">
        <v>52</v>
      </c>
      <c r="AJ2568" s="76" t="s">
        <v>36</v>
      </c>
      <c r="AK2568" t="str">
        <f>_xlfn.CONCAT(PlayerList[[#This Row],[First Name]]," ",PlayerList[[#This Row],[Surname]])</f>
        <v>Dante Reihana-Rongonui</v>
      </c>
      <c r="AM2568" s="71">
        <f>PlayerList[[#This Row],[Code]]*1</f>
        <v>20420</v>
      </c>
      <c r="AN2568" s="71" t="str">
        <f>VLOOKUP(PlayerList[[#This Row],[NZCF ID]],$AP$2:$AQ$3850,2,FALSE)</f>
        <v>M</v>
      </c>
      <c r="AP2568" s="71">
        <v>20958</v>
      </c>
      <c r="AQ2568" s="71" t="s">
        <v>29</v>
      </c>
    </row>
    <row r="2569" spans="13:43" x14ac:dyDescent="0.3">
      <c r="M2569" s="75">
        <v>17811</v>
      </c>
      <c r="N2569" s="72" t="s">
        <v>3039</v>
      </c>
      <c r="O2569" s="72" t="s">
        <v>3040</v>
      </c>
      <c r="P2569" s="73" t="s">
        <v>33</v>
      </c>
      <c r="Q2569" s="74">
        <v>2006</v>
      </c>
      <c r="R2569" s="73" t="s">
        <v>135</v>
      </c>
      <c r="S2569" s="72"/>
      <c r="T2569" s="77" t="s">
        <v>34</v>
      </c>
      <c r="U2569" s="76" t="s">
        <v>35</v>
      </c>
      <c r="V2569" s="77" t="s">
        <v>36</v>
      </c>
      <c r="W2569" s="77" t="s">
        <v>36</v>
      </c>
      <c r="X2569" s="77" t="s">
        <v>37</v>
      </c>
      <c r="Y2569" s="78" t="s">
        <v>38</v>
      </c>
      <c r="Z2569" s="72"/>
      <c r="AA2569" s="77">
        <v>796</v>
      </c>
      <c r="AB2569" s="76" t="s">
        <v>50</v>
      </c>
      <c r="AC2569" s="77" t="s">
        <v>36</v>
      </c>
      <c r="AD2569" s="77" t="s">
        <v>36</v>
      </c>
      <c r="AE2569" s="77">
        <v>4</v>
      </c>
      <c r="AF2569" s="78" t="s">
        <v>105</v>
      </c>
      <c r="AG2569" s="72"/>
      <c r="AH2569" s="77" t="s">
        <v>69</v>
      </c>
      <c r="AI2569" s="76" t="s">
        <v>52</v>
      </c>
      <c r="AJ2569" s="76" t="s">
        <v>36</v>
      </c>
      <c r="AK2569" t="str">
        <f>_xlfn.CONCAT(PlayerList[[#This Row],[First Name]]," ",PlayerList[[#This Row],[Surname]])</f>
        <v>Spencer Reinsfield</v>
      </c>
      <c r="AM2569" s="71">
        <f>PlayerList[[#This Row],[Code]]*1</f>
        <v>17811</v>
      </c>
      <c r="AN2569" s="71" t="str">
        <f>VLOOKUP(PlayerList[[#This Row],[NZCF ID]],$AP$2:$AQ$3850,2,FALSE)</f>
        <v>M</v>
      </c>
      <c r="AP2569" s="71">
        <v>11182</v>
      </c>
      <c r="AQ2569" s="71" t="s">
        <v>29</v>
      </c>
    </row>
    <row r="2570" spans="13:43" x14ac:dyDescent="0.3">
      <c r="M2570" s="75">
        <v>19327</v>
      </c>
      <c r="N2570" s="72" t="s">
        <v>3041</v>
      </c>
      <c r="O2570" s="72" t="s">
        <v>3042</v>
      </c>
      <c r="P2570" s="73" t="s">
        <v>258</v>
      </c>
      <c r="Q2570" s="74">
        <v>2013</v>
      </c>
      <c r="R2570" s="73" t="s">
        <v>135</v>
      </c>
      <c r="S2570" s="72"/>
      <c r="T2570" s="77">
        <v>1132</v>
      </c>
      <c r="U2570" s="76" t="s">
        <v>35</v>
      </c>
      <c r="V2570" s="77" t="s">
        <v>36</v>
      </c>
      <c r="W2570" s="77" t="s">
        <v>36</v>
      </c>
      <c r="X2570" s="77">
        <v>78</v>
      </c>
      <c r="Y2570" s="78" t="s">
        <v>84</v>
      </c>
      <c r="Z2570" s="72"/>
      <c r="AA2570" s="77">
        <v>1037</v>
      </c>
      <c r="AB2570" s="76" t="s">
        <v>35</v>
      </c>
      <c r="AC2570" s="77">
        <v>1</v>
      </c>
      <c r="AD2570" s="77">
        <v>6</v>
      </c>
      <c r="AE2570" s="77">
        <v>116</v>
      </c>
      <c r="AF2570" s="78" t="s">
        <v>4167</v>
      </c>
      <c r="AG2570" s="72"/>
      <c r="AH2570" s="77">
        <v>4329295</v>
      </c>
      <c r="AI2570" s="76" t="s">
        <v>52</v>
      </c>
      <c r="AJ2570" s="76" t="s">
        <v>36</v>
      </c>
      <c r="AK2570" t="str">
        <f>_xlfn.CONCAT(PlayerList[[#This Row],[First Name]]," ",PlayerList[[#This Row],[Surname]])</f>
        <v>Yucheng (Aiden) Ren</v>
      </c>
      <c r="AM2570" s="71">
        <f>PlayerList[[#This Row],[Code]]*1</f>
        <v>19327</v>
      </c>
      <c r="AN2570" s="71" t="str">
        <f>VLOOKUP(PlayerList[[#This Row],[NZCF ID]],$AP$2:$AQ$3850,2,FALSE)</f>
        <v>M</v>
      </c>
      <c r="AP2570" s="71">
        <v>20420</v>
      </c>
      <c r="AQ2570" s="71" t="s">
        <v>29</v>
      </c>
    </row>
    <row r="2571" spans="13:43" x14ac:dyDescent="0.3">
      <c r="M2571" s="75">
        <v>17592</v>
      </c>
      <c r="N2571" s="72" t="s">
        <v>3043</v>
      </c>
      <c r="O2571" s="72" t="s">
        <v>3044</v>
      </c>
      <c r="P2571" s="73" t="s">
        <v>33</v>
      </c>
      <c r="Q2571" s="74">
        <v>2008</v>
      </c>
      <c r="R2571" s="73" t="s">
        <v>135</v>
      </c>
      <c r="S2571" s="72"/>
      <c r="T2571" s="77" t="s">
        <v>34</v>
      </c>
      <c r="U2571" s="76" t="s">
        <v>35</v>
      </c>
      <c r="V2571" s="77" t="s">
        <v>36</v>
      </c>
      <c r="W2571" s="77" t="s">
        <v>36</v>
      </c>
      <c r="X2571" s="77" t="s">
        <v>37</v>
      </c>
      <c r="Y2571" s="78" t="s">
        <v>38</v>
      </c>
      <c r="Z2571" s="72"/>
      <c r="AA2571" s="77">
        <v>400</v>
      </c>
      <c r="AB2571" s="76" t="s">
        <v>50</v>
      </c>
      <c r="AC2571" s="77" t="s">
        <v>36</v>
      </c>
      <c r="AD2571" s="77" t="s">
        <v>36</v>
      </c>
      <c r="AE2571" s="77">
        <v>6</v>
      </c>
      <c r="AF2571" s="78" t="s">
        <v>232</v>
      </c>
      <c r="AG2571" s="72"/>
      <c r="AH2571" s="77" t="s">
        <v>69</v>
      </c>
      <c r="AI2571" s="76" t="s">
        <v>52</v>
      </c>
      <c r="AJ2571" s="76" t="s">
        <v>36</v>
      </c>
      <c r="AK2571" t="str">
        <f>_xlfn.CONCAT(PlayerList[[#This Row],[First Name]]," ",PlayerList[[#This Row],[Surname]])</f>
        <v>Bethan Renew</v>
      </c>
      <c r="AM2571" s="71">
        <f>PlayerList[[#This Row],[Code]]*1</f>
        <v>17592</v>
      </c>
      <c r="AN2571" s="71" t="str">
        <f>VLOOKUP(PlayerList[[#This Row],[NZCF ID]],$AP$2:$AQ$3850,2,FALSE)</f>
        <v>F</v>
      </c>
      <c r="AP2571" s="71">
        <v>17811</v>
      </c>
      <c r="AQ2571" s="71" t="s">
        <v>29</v>
      </c>
    </row>
    <row r="2572" spans="13:43" x14ac:dyDescent="0.3">
      <c r="M2572" s="75">
        <v>22977</v>
      </c>
      <c r="N2572" s="72" t="s">
        <v>4444</v>
      </c>
      <c r="O2572" s="72" t="s">
        <v>3236</v>
      </c>
      <c r="P2572" s="73" t="s">
        <v>167</v>
      </c>
      <c r="Q2572" s="74">
        <v>2016</v>
      </c>
      <c r="R2572" s="73" t="s">
        <v>135</v>
      </c>
      <c r="S2572" s="72"/>
      <c r="T2572" s="77" t="s">
        <v>34</v>
      </c>
      <c r="U2572" s="76" t="s">
        <v>35</v>
      </c>
      <c r="V2572" s="77" t="s">
        <v>36</v>
      </c>
      <c r="W2572" s="77" t="s">
        <v>36</v>
      </c>
      <c r="X2572" s="77" t="s">
        <v>37</v>
      </c>
      <c r="Y2572" s="78" t="s">
        <v>38</v>
      </c>
      <c r="Z2572" s="72"/>
      <c r="AA2572" s="77">
        <v>400</v>
      </c>
      <c r="AB2572" s="76" t="s">
        <v>50</v>
      </c>
      <c r="AC2572" s="77">
        <v>1</v>
      </c>
      <c r="AD2572" s="77">
        <v>3</v>
      </c>
      <c r="AE2572" s="77">
        <v>3</v>
      </c>
      <c r="AF2572" s="78" t="s">
        <v>4167</v>
      </c>
      <c r="AG2572" s="72"/>
      <c r="AH2572" s="77" t="s">
        <v>69</v>
      </c>
      <c r="AI2572" s="76" t="s">
        <v>52</v>
      </c>
      <c r="AJ2572" s="76" t="s">
        <v>36</v>
      </c>
      <c r="AK2572" t="str">
        <f>_xlfn.CONCAT(PlayerList[[#This Row],[First Name]]," ",PlayerList[[#This Row],[Surname]])</f>
        <v>Pranav Rengineni</v>
      </c>
      <c r="AM2572" s="71">
        <f>PlayerList[[#This Row],[Code]]*1</f>
        <v>22977</v>
      </c>
      <c r="AN2572" s="71" t="str">
        <f>VLOOKUP(PlayerList[[#This Row],[NZCF ID]],$AP$2:$AQ$3850,2,FALSE)</f>
        <v>M</v>
      </c>
      <c r="AP2572" s="71">
        <v>19327</v>
      </c>
      <c r="AQ2572" s="71" t="s">
        <v>29</v>
      </c>
    </row>
    <row r="2573" spans="13:43" x14ac:dyDescent="0.3">
      <c r="M2573" s="75">
        <v>15852</v>
      </c>
      <c r="N2573" s="72" t="s">
        <v>3045</v>
      </c>
      <c r="O2573" s="72" t="s">
        <v>3046</v>
      </c>
      <c r="P2573" s="73" t="s">
        <v>335</v>
      </c>
      <c r="Q2573" s="74">
        <v>2008</v>
      </c>
      <c r="R2573" s="73" t="s">
        <v>135</v>
      </c>
      <c r="S2573" s="72"/>
      <c r="T2573" s="77">
        <v>2137</v>
      </c>
      <c r="U2573" s="76" t="s">
        <v>35</v>
      </c>
      <c r="V2573" s="77" t="s">
        <v>36</v>
      </c>
      <c r="W2573" s="77" t="s">
        <v>36</v>
      </c>
      <c r="X2573" s="77">
        <v>104</v>
      </c>
      <c r="Y2573" s="78" t="s">
        <v>39</v>
      </c>
      <c r="Z2573" s="72"/>
      <c r="AA2573" s="77">
        <v>1864</v>
      </c>
      <c r="AB2573" s="76" t="s">
        <v>35</v>
      </c>
      <c r="AC2573" s="77" t="s">
        <v>36</v>
      </c>
      <c r="AD2573" s="77" t="s">
        <v>36</v>
      </c>
      <c r="AE2573" s="77">
        <v>90</v>
      </c>
      <c r="AF2573" s="78" t="s">
        <v>2121</v>
      </c>
      <c r="AG2573" s="72"/>
      <c r="AH2573" s="77">
        <v>4306783</v>
      </c>
      <c r="AI2573" s="76" t="s">
        <v>52</v>
      </c>
      <c r="AJ2573" s="76" t="s">
        <v>1026</v>
      </c>
      <c r="AK2573" t="str">
        <f>_xlfn.CONCAT(PlayerList[[#This Row],[First Name]]," ",PlayerList[[#This Row],[Surname]])</f>
        <v>Sravan Renjith</v>
      </c>
      <c r="AM2573" s="71">
        <f>PlayerList[[#This Row],[Code]]*1</f>
        <v>15852</v>
      </c>
      <c r="AN2573" s="71" t="str">
        <f>VLOOKUP(PlayerList[[#This Row],[NZCF ID]],$AP$2:$AQ$3850,2,FALSE)</f>
        <v>M</v>
      </c>
      <c r="AP2573" s="71">
        <v>17592</v>
      </c>
      <c r="AQ2573" s="71" t="s">
        <v>45</v>
      </c>
    </row>
    <row r="2574" spans="13:43" x14ac:dyDescent="0.3">
      <c r="M2574" s="75">
        <v>17868</v>
      </c>
      <c r="N2574" s="72" t="s">
        <v>3047</v>
      </c>
      <c r="O2574" s="72" t="s">
        <v>744</v>
      </c>
      <c r="P2574" s="73" t="s">
        <v>499</v>
      </c>
      <c r="Q2574" s="74">
        <v>2007</v>
      </c>
      <c r="R2574" s="73" t="s">
        <v>135</v>
      </c>
      <c r="S2574" s="72"/>
      <c r="T2574" s="77">
        <v>1178</v>
      </c>
      <c r="U2574" s="76" t="s">
        <v>50</v>
      </c>
      <c r="V2574" s="77" t="s">
        <v>36</v>
      </c>
      <c r="W2574" s="77" t="s">
        <v>36</v>
      </c>
      <c r="X2574" s="77">
        <v>16</v>
      </c>
      <c r="Y2574" s="78" t="s">
        <v>96</v>
      </c>
      <c r="Z2574" s="72"/>
      <c r="AA2574" s="77">
        <v>1087</v>
      </c>
      <c r="AB2574" s="76" t="s">
        <v>50</v>
      </c>
      <c r="AC2574" s="77" t="s">
        <v>36</v>
      </c>
      <c r="AD2574" s="77" t="s">
        <v>36</v>
      </c>
      <c r="AE2574" s="77">
        <v>19</v>
      </c>
      <c r="AF2574" s="78" t="s">
        <v>154</v>
      </c>
      <c r="AG2574" s="72"/>
      <c r="AH2574" s="77">
        <v>4317300</v>
      </c>
      <c r="AI2574" s="76" t="s">
        <v>52</v>
      </c>
      <c r="AJ2574" s="76" t="s">
        <v>36</v>
      </c>
      <c r="AK2574" t="str">
        <f>_xlfn.CONCAT(PlayerList[[#This Row],[First Name]]," ",PlayerList[[#This Row],[Surname]])</f>
        <v>Ian Repia-King</v>
      </c>
      <c r="AM2574" s="71">
        <f>PlayerList[[#This Row],[Code]]*1</f>
        <v>17868</v>
      </c>
      <c r="AN2574" s="71" t="str">
        <f>VLOOKUP(PlayerList[[#This Row],[NZCF ID]],$AP$2:$AQ$3850,2,FALSE)</f>
        <v>M</v>
      </c>
      <c r="AP2574" s="71">
        <v>22977</v>
      </c>
      <c r="AQ2574" s="71" t="s">
        <v>29</v>
      </c>
    </row>
    <row r="2575" spans="13:43" x14ac:dyDescent="0.3">
      <c r="M2575" s="75">
        <v>20459</v>
      </c>
      <c r="N2575" s="72" t="s">
        <v>3048</v>
      </c>
      <c r="O2575" s="72" t="s">
        <v>407</v>
      </c>
      <c r="P2575" s="73" t="s">
        <v>33</v>
      </c>
      <c r="Q2575" s="74">
        <v>2012</v>
      </c>
      <c r="R2575" s="73" t="s">
        <v>135</v>
      </c>
      <c r="S2575" s="72"/>
      <c r="T2575" s="77" t="s">
        <v>34</v>
      </c>
      <c r="U2575" s="76" t="s">
        <v>35</v>
      </c>
      <c r="V2575" s="77" t="s">
        <v>36</v>
      </c>
      <c r="W2575" s="77" t="s">
        <v>36</v>
      </c>
      <c r="X2575" s="77" t="s">
        <v>37</v>
      </c>
      <c r="Y2575" s="78" t="s">
        <v>38</v>
      </c>
      <c r="Z2575" s="72"/>
      <c r="AA2575" s="77">
        <v>965</v>
      </c>
      <c r="AB2575" s="76" t="s">
        <v>50</v>
      </c>
      <c r="AC2575" s="77" t="s">
        <v>36</v>
      </c>
      <c r="AD2575" s="77" t="s">
        <v>36</v>
      </c>
      <c r="AE2575" s="77">
        <v>4</v>
      </c>
      <c r="AF2575" s="78" t="s">
        <v>150</v>
      </c>
      <c r="AG2575" s="72"/>
      <c r="AH2575" s="77" t="s">
        <v>69</v>
      </c>
      <c r="AI2575" s="76" t="s">
        <v>52</v>
      </c>
      <c r="AJ2575" s="76" t="s">
        <v>36</v>
      </c>
      <c r="AK2575" t="str">
        <f>_xlfn.CONCAT(PlayerList[[#This Row],[First Name]]," ",PlayerList[[#This Row],[Surname]])</f>
        <v>Isaiah Rhodes</v>
      </c>
      <c r="AM2575" s="71">
        <f>PlayerList[[#This Row],[Code]]*1</f>
        <v>20459</v>
      </c>
      <c r="AN2575" s="71" t="str">
        <f>VLOOKUP(PlayerList[[#This Row],[NZCF ID]],$AP$2:$AQ$3850,2,FALSE)</f>
        <v>M</v>
      </c>
      <c r="AP2575" s="71">
        <v>15852</v>
      </c>
      <c r="AQ2575" s="71" t="s">
        <v>29</v>
      </c>
    </row>
    <row r="2576" spans="13:43" x14ac:dyDescent="0.3">
      <c r="M2576" s="75">
        <v>17712</v>
      </c>
      <c r="N2576" s="72" t="s">
        <v>3049</v>
      </c>
      <c r="O2576" s="72" t="s">
        <v>3050</v>
      </c>
      <c r="P2576" s="73" t="s">
        <v>1044</v>
      </c>
      <c r="Q2576" s="74">
        <v>1991</v>
      </c>
      <c r="R2576" s="73" t="s">
        <v>35</v>
      </c>
      <c r="S2576" s="72"/>
      <c r="T2576" s="77">
        <v>1366</v>
      </c>
      <c r="U2576" s="76" t="s">
        <v>50</v>
      </c>
      <c r="V2576" s="77" t="s">
        <v>36</v>
      </c>
      <c r="W2576" s="77" t="s">
        <v>36</v>
      </c>
      <c r="X2576" s="77">
        <v>8</v>
      </c>
      <c r="Y2576" s="78" t="s">
        <v>105</v>
      </c>
      <c r="Z2576" s="72"/>
      <c r="AA2576" s="77" t="s">
        <v>37</v>
      </c>
      <c r="AB2576" s="76" t="s">
        <v>35</v>
      </c>
      <c r="AC2576" s="77" t="s">
        <v>36</v>
      </c>
      <c r="AD2576" s="77" t="s">
        <v>36</v>
      </c>
      <c r="AE2576" s="77" t="s">
        <v>37</v>
      </c>
      <c r="AF2576" s="78" t="s">
        <v>38</v>
      </c>
      <c r="AG2576" s="72"/>
      <c r="AH2576" s="77">
        <v>4315090</v>
      </c>
      <c r="AI2576" s="76" t="s">
        <v>52</v>
      </c>
      <c r="AJ2576" s="76" t="s">
        <v>36</v>
      </c>
      <c r="AK2576" t="str">
        <f>_xlfn.CONCAT(PlayerList[[#This Row],[First Name]]," ",PlayerList[[#This Row],[Surname]])</f>
        <v>Ramiro Riachi</v>
      </c>
      <c r="AM2576" s="71">
        <f>PlayerList[[#This Row],[Code]]*1</f>
        <v>17712</v>
      </c>
      <c r="AN2576" s="71" t="str">
        <f>VLOOKUP(PlayerList[[#This Row],[NZCF ID]],$AP$2:$AQ$3850,2,FALSE)</f>
        <v>M</v>
      </c>
      <c r="AP2576" s="71">
        <v>17868</v>
      </c>
      <c r="AQ2576" s="71" t="s">
        <v>29</v>
      </c>
    </row>
    <row r="2577" spans="13:43" x14ac:dyDescent="0.3">
      <c r="M2577" s="75">
        <v>19924</v>
      </c>
      <c r="N2577" s="72" t="s">
        <v>3051</v>
      </c>
      <c r="O2577" s="72" t="s">
        <v>3052</v>
      </c>
      <c r="P2577" s="73" t="s">
        <v>161</v>
      </c>
      <c r="Q2577" s="74">
        <v>2010</v>
      </c>
      <c r="R2577" s="73" t="s">
        <v>135</v>
      </c>
      <c r="S2577" s="72"/>
      <c r="T2577" s="77" t="s">
        <v>34</v>
      </c>
      <c r="U2577" s="76" t="s">
        <v>35</v>
      </c>
      <c r="V2577" s="77" t="s">
        <v>36</v>
      </c>
      <c r="W2577" s="77" t="s">
        <v>36</v>
      </c>
      <c r="X2577" s="77" t="s">
        <v>37</v>
      </c>
      <c r="Y2577" s="78" t="s">
        <v>38</v>
      </c>
      <c r="Z2577" s="72"/>
      <c r="AA2577" s="77">
        <v>1503</v>
      </c>
      <c r="AB2577" s="76" t="s">
        <v>35</v>
      </c>
      <c r="AC2577" s="77">
        <v>1</v>
      </c>
      <c r="AD2577" s="77">
        <v>6</v>
      </c>
      <c r="AE2577" s="77">
        <v>94</v>
      </c>
      <c r="AF2577" s="78" t="s">
        <v>4167</v>
      </c>
      <c r="AG2577" s="72"/>
      <c r="AH2577" s="77">
        <v>4328370</v>
      </c>
      <c r="AI2577" s="76" t="s">
        <v>52</v>
      </c>
      <c r="AJ2577" s="76" t="s">
        <v>36</v>
      </c>
      <c r="AK2577" t="str">
        <f>_xlfn.CONCAT(PlayerList[[#This Row],[First Name]]," ",PlayerList[[#This Row],[Surname]])</f>
        <v>Amanjeet Riar</v>
      </c>
      <c r="AM2577" s="71">
        <f>PlayerList[[#This Row],[Code]]*1</f>
        <v>19924</v>
      </c>
      <c r="AN2577" s="71" t="str">
        <f>VLOOKUP(PlayerList[[#This Row],[NZCF ID]],$AP$2:$AQ$3850,2,FALSE)</f>
        <v>M</v>
      </c>
      <c r="AP2577" s="71">
        <v>20459</v>
      </c>
      <c r="AQ2577" s="71" t="s">
        <v>29</v>
      </c>
    </row>
    <row r="2578" spans="13:43" x14ac:dyDescent="0.3">
      <c r="M2578" s="75">
        <v>20442</v>
      </c>
      <c r="N2578" s="72" t="s">
        <v>3053</v>
      </c>
      <c r="O2578" s="72" t="s">
        <v>139</v>
      </c>
      <c r="P2578" s="73" t="s">
        <v>33</v>
      </c>
      <c r="Q2578" s="74">
        <v>2014</v>
      </c>
      <c r="R2578" s="73" t="s">
        <v>135</v>
      </c>
      <c r="S2578" s="72"/>
      <c r="T2578" s="77" t="s">
        <v>34</v>
      </c>
      <c r="U2578" s="76" t="s">
        <v>35</v>
      </c>
      <c r="V2578" s="77" t="s">
        <v>36</v>
      </c>
      <c r="W2578" s="77" t="s">
        <v>36</v>
      </c>
      <c r="X2578" s="77" t="s">
        <v>37</v>
      </c>
      <c r="Y2578" s="78" t="s">
        <v>38</v>
      </c>
      <c r="Z2578" s="72"/>
      <c r="AA2578" s="77">
        <v>457</v>
      </c>
      <c r="AB2578" s="76" t="s">
        <v>50</v>
      </c>
      <c r="AC2578" s="77" t="s">
        <v>36</v>
      </c>
      <c r="AD2578" s="77" t="s">
        <v>36</v>
      </c>
      <c r="AE2578" s="77">
        <v>7</v>
      </c>
      <c r="AF2578" s="78" t="s">
        <v>150</v>
      </c>
      <c r="AG2578" s="72"/>
      <c r="AH2578" s="77" t="s">
        <v>69</v>
      </c>
      <c r="AI2578" s="76" t="s">
        <v>52</v>
      </c>
      <c r="AJ2578" s="76" t="s">
        <v>36</v>
      </c>
      <c r="AK2578" t="str">
        <f>_xlfn.CONCAT(PlayerList[[#This Row],[First Name]]," ",PlayerList[[#This Row],[Surname]])</f>
        <v>James Riceman</v>
      </c>
      <c r="AM2578" s="71">
        <f>PlayerList[[#This Row],[Code]]*1</f>
        <v>20442</v>
      </c>
      <c r="AN2578" s="71" t="str">
        <f>VLOOKUP(PlayerList[[#This Row],[NZCF ID]],$AP$2:$AQ$3850,2,FALSE)</f>
        <v>M</v>
      </c>
      <c r="AP2578" s="71">
        <v>17712</v>
      </c>
      <c r="AQ2578" s="71" t="s">
        <v>29</v>
      </c>
    </row>
    <row r="2579" spans="13:43" x14ac:dyDescent="0.3">
      <c r="M2579" s="75">
        <v>20197</v>
      </c>
      <c r="N2579" s="72" t="s">
        <v>3054</v>
      </c>
      <c r="O2579" s="72" t="s">
        <v>3055</v>
      </c>
      <c r="P2579" s="73" t="s">
        <v>161</v>
      </c>
      <c r="Q2579" s="74">
        <v>2007</v>
      </c>
      <c r="R2579" s="73" t="s">
        <v>135</v>
      </c>
      <c r="S2579" s="72"/>
      <c r="T2579" s="77">
        <v>1297</v>
      </c>
      <c r="U2579" s="76" t="s">
        <v>50</v>
      </c>
      <c r="V2579" s="77" t="s">
        <v>36</v>
      </c>
      <c r="W2579" s="77" t="s">
        <v>36</v>
      </c>
      <c r="X2579" s="77">
        <v>4</v>
      </c>
      <c r="Y2579" s="78" t="s">
        <v>84</v>
      </c>
      <c r="Z2579" s="72"/>
      <c r="AA2579" s="77">
        <v>1406</v>
      </c>
      <c r="AB2579" s="76" t="s">
        <v>50</v>
      </c>
      <c r="AC2579" s="77" t="s">
        <v>36</v>
      </c>
      <c r="AD2579" s="77" t="s">
        <v>36</v>
      </c>
      <c r="AE2579" s="77">
        <v>16</v>
      </c>
      <c r="AF2579" s="78" t="s">
        <v>61</v>
      </c>
      <c r="AG2579" s="72"/>
      <c r="AH2579" s="77">
        <v>4328388</v>
      </c>
      <c r="AI2579" s="76" t="s">
        <v>52</v>
      </c>
      <c r="AJ2579" s="76" t="s">
        <v>36</v>
      </c>
      <c r="AK2579" t="str">
        <f>_xlfn.CONCAT(PlayerList[[#This Row],[First Name]]," ",PlayerList[[#This Row],[Surname]])</f>
        <v>Canyon Richens</v>
      </c>
      <c r="AM2579" s="71">
        <f>PlayerList[[#This Row],[Code]]*1</f>
        <v>20197</v>
      </c>
      <c r="AN2579" s="71" t="str">
        <f>VLOOKUP(PlayerList[[#This Row],[NZCF ID]],$AP$2:$AQ$3850,2,FALSE)</f>
        <v>M</v>
      </c>
      <c r="AP2579" s="71">
        <v>19924</v>
      </c>
      <c r="AQ2579" s="71" t="s">
        <v>29</v>
      </c>
    </row>
    <row r="2580" spans="13:43" x14ac:dyDescent="0.3">
      <c r="M2580" s="75">
        <v>20443</v>
      </c>
      <c r="N2580" s="72" t="s">
        <v>3056</v>
      </c>
      <c r="O2580" s="72" t="s">
        <v>2504</v>
      </c>
      <c r="P2580" s="73" t="s">
        <v>33</v>
      </c>
      <c r="Q2580" s="74">
        <v>2014</v>
      </c>
      <c r="R2580" s="73" t="s">
        <v>135</v>
      </c>
      <c r="S2580" s="72"/>
      <c r="T2580" s="77" t="s">
        <v>34</v>
      </c>
      <c r="U2580" s="76" t="s">
        <v>35</v>
      </c>
      <c r="V2580" s="77" t="s">
        <v>36</v>
      </c>
      <c r="W2580" s="77" t="s">
        <v>36</v>
      </c>
      <c r="X2580" s="77" t="s">
        <v>37</v>
      </c>
      <c r="Y2580" s="78" t="s">
        <v>38</v>
      </c>
      <c r="Z2580" s="72"/>
      <c r="AA2580" s="77">
        <v>400</v>
      </c>
      <c r="AB2580" s="76" t="s">
        <v>50</v>
      </c>
      <c r="AC2580" s="77" t="s">
        <v>36</v>
      </c>
      <c r="AD2580" s="77" t="s">
        <v>36</v>
      </c>
      <c r="AE2580" s="77">
        <v>4</v>
      </c>
      <c r="AF2580" s="78" t="s">
        <v>150</v>
      </c>
      <c r="AG2580" s="72"/>
      <c r="AH2580" s="77" t="s">
        <v>69</v>
      </c>
      <c r="AI2580" s="76" t="s">
        <v>52</v>
      </c>
      <c r="AJ2580" s="76" t="s">
        <v>36</v>
      </c>
      <c r="AK2580" t="str">
        <f>_xlfn.CONCAT(PlayerList[[#This Row],[First Name]]," ",PlayerList[[#This Row],[Surname]])</f>
        <v>Robbie Rickards</v>
      </c>
      <c r="AM2580" s="71">
        <f>PlayerList[[#This Row],[Code]]*1</f>
        <v>20443</v>
      </c>
      <c r="AN2580" s="71" t="str">
        <f>VLOOKUP(PlayerList[[#This Row],[NZCF ID]],$AP$2:$AQ$3850,2,FALSE)</f>
        <v>M</v>
      </c>
      <c r="AP2580" s="71">
        <v>20442</v>
      </c>
      <c r="AQ2580" s="71" t="s">
        <v>29</v>
      </c>
    </row>
    <row r="2581" spans="13:43" x14ac:dyDescent="0.3">
      <c r="M2581" s="75">
        <v>12736</v>
      </c>
      <c r="N2581" s="72" t="s">
        <v>4445</v>
      </c>
      <c r="O2581" s="72" t="s">
        <v>3766</v>
      </c>
      <c r="P2581" s="73" t="s">
        <v>335</v>
      </c>
      <c r="Q2581" s="74">
        <v>1981</v>
      </c>
      <c r="R2581" s="73" t="s">
        <v>35</v>
      </c>
      <c r="S2581" s="72"/>
      <c r="T2581" s="77">
        <v>1833</v>
      </c>
      <c r="U2581" s="76" t="s">
        <v>35</v>
      </c>
      <c r="V2581" s="77" t="s">
        <v>36</v>
      </c>
      <c r="W2581" s="77" t="s">
        <v>36</v>
      </c>
      <c r="X2581" s="77">
        <v>441</v>
      </c>
      <c r="Y2581" s="78" t="s">
        <v>673</v>
      </c>
      <c r="Z2581" s="72"/>
      <c r="AA2581" s="77">
        <v>1716</v>
      </c>
      <c r="AB2581" s="76" t="s">
        <v>35</v>
      </c>
      <c r="AC2581" s="77">
        <v>1</v>
      </c>
      <c r="AD2581" s="77">
        <v>6</v>
      </c>
      <c r="AE2581" s="77">
        <v>143</v>
      </c>
      <c r="AF2581" s="78" t="s">
        <v>4167</v>
      </c>
      <c r="AG2581" s="72"/>
      <c r="AH2581" s="77">
        <v>4301420</v>
      </c>
      <c r="AI2581" s="76" t="s">
        <v>52</v>
      </c>
      <c r="AJ2581" s="76" t="s">
        <v>36</v>
      </c>
      <c r="AK2581" t="str">
        <f>_xlfn.CONCAT(PlayerList[[#This Row],[First Name]]," ",PlayerList[[#This Row],[Surname]])</f>
        <v>Brett Rider</v>
      </c>
      <c r="AM2581" s="71">
        <f>PlayerList[[#This Row],[Code]]*1</f>
        <v>12736</v>
      </c>
      <c r="AN2581" s="71" t="str">
        <f>VLOOKUP(PlayerList[[#This Row],[NZCF ID]],$AP$2:$AQ$3850,2,FALSE)</f>
        <v>M</v>
      </c>
      <c r="AP2581" s="71">
        <v>20197</v>
      </c>
      <c r="AQ2581" s="71" t="s">
        <v>29</v>
      </c>
    </row>
    <row r="2582" spans="13:43" x14ac:dyDescent="0.3">
      <c r="M2582" s="75">
        <v>12737</v>
      </c>
      <c r="N2582" s="72" t="s">
        <v>4445</v>
      </c>
      <c r="O2582" s="72" t="s">
        <v>4446</v>
      </c>
      <c r="P2582" s="73" t="s">
        <v>252</v>
      </c>
      <c r="Q2582" s="74">
        <v>1946</v>
      </c>
      <c r="R2582" s="73" t="s">
        <v>119</v>
      </c>
      <c r="S2582" s="72"/>
      <c r="T2582" s="77">
        <v>1186</v>
      </c>
      <c r="U2582" s="76" t="s">
        <v>35</v>
      </c>
      <c r="V2582" s="77" t="s">
        <v>36</v>
      </c>
      <c r="W2582" s="77" t="s">
        <v>36</v>
      </c>
      <c r="X2582" s="77">
        <v>54</v>
      </c>
      <c r="Y2582" s="78" t="s">
        <v>673</v>
      </c>
      <c r="Z2582" s="72"/>
      <c r="AA2582" s="77">
        <v>1221</v>
      </c>
      <c r="AB2582" s="76" t="s">
        <v>35</v>
      </c>
      <c r="AC2582" s="77" t="s">
        <v>36</v>
      </c>
      <c r="AD2582" s="77" t="s">
        <v>36</v>
      </c>
      <c r="AE2582" s="77">
        <v>17</v>
      </c>
      <c r="AF2582" s="78" t="s">
        <v>2522</v>
      </c>
      <c r="AG2582" s="72"/>
      <c r="AH2582" s="77" t="s">
        <v>69</v>
      </c>
      <c r="AI2582" s="76" t="s">
        <v>52</v>
      </c>
      <c r="AJ2582" s="76" t="s">
        <v>36</v>
      </c>
      <c r="AK2582" t="str">
        <f>_xlfn.CONCAT(PlayerList[[#This Row],[First Name]]," ",PlayerList[[#This Row],[Surname]])</f>
        <v>Reginald Rider</v>
      </c>
      <c r="AM2582" s="71">
        <f>PlayerList[[#This Row],[Code]]*1</f>
        <v>12737</v>
      </c>
      <c r="AN2582" s="71" t="str">
        <f>VLOOKUP(PlayerList[[#This Row],[NZCF ID]],$AP$2:$AQ$3850,2,FALSE)</f>
        <v>M</v>
      </c>
      <c r="AP2582" s="71">
        <v>20443</v>
      </c>
      <c r="AQ2582" s="71" t="s">
        <v>29</v>
      </c>
    </row>
    <row r="2583" spans="13:43" x14ac:dyDescent="0.3">
      <c r="M2583" s="75">
        <v>12709</v>
      </c>
      <c r="N2583" s="72" t="s">
        <v>3057</v>
      </c>
      <c r="O2583" s="72" t="s">
        <v>3058</v>
      </c>
      <c r="P2583" s="73" t="s">
        <v>442</v>
      </c>
      <c r="Q2583" s="74">
        <v>1982</v>
      </c>
      <c r="R2583" s="73" t="s">
        <v>35</v>
      </c>
      <c r="S2583" s="72"/>
      <c r="T2583" s="77">
        <v>1694</v>
      </c>
      <c r="U2583" s="76" t="s">
        <v>35</v>
      </c>
      <c r="V2583" s="77" t="s">
        <v>36</v>
      </c>
      <c r="W2583" s="77" t="s">
        <v>36</v>
      </c>
      <c r="X2583" s="77">
        <v>99</v>
      </c>
      <c r="Y2583" s="78" t="s">
        <v>673</v>
      </c>
      <c r="Z2583" s="72"/>
      <c r="AA2583" s="77">
        <v>1538</v>
      </c>
      <c r="AB2583" s="76" t="s">
        <v>35</v>
      </c>
      <c r="AC2583" s="77" t="s">
        <v>36</v>
      </c>
      <c r="AD2583" s="77" t="s">
        <v>36</v>
      </c>
      <c r="AE2583" s="77">
        <v>70</v>
      </c>
      <c r="AF2583" s="78" t="s">
        <v>39</v>
      </c>
      <c r="AG2583" s="72"/>
      <c r="AH2583" s="77">
        <v>4305396</v>
      </c>
      <c r="AI2583" s="76" t="s">
        <v>52</v>
      </c>
      <c r="AJ2583" s="76" t="s">
        <v>36</v>
      </c>
      <c r="AK2583" t="str">
        <f>_xlfn.CONCAT(PlayerList[[#This Row],[First Name]]," ",PlayerList[[#This Row],[Surname]])</f>
        <v>Christopher L Riding</v>
      </c>
      <c r="AM2583" s="71">
        <f>PlayerList[[#This Row],[Code]]*1</f>
        <v>12709</v>
      </c>
      <c r="AN2583" s="71" t="str">
        <f>VLOOKUP(PlayerList[[#This Row],[NZCF ID]],$AP$2:$AQ$3850,2,FALSE)</f>
        <v>M</v>
      </c>
      <c r="AP2583" s="71">
        <v>12736</v>
      </c>
      <c r="AQ2583" s="71" t="s">
        <v>29</v>
      </c>
    </row>
    <row r="2584" spans="13:43" x14ac:dyDescent="0.3">
      <c r="M2584" s="75">
        <v>18565</v>
      </c>
      <c r="N2584" s="72" t="s">
        <v>612</v>
      </c>
      <c r="O2584" s="72" t="s">
        <v>317</v>
      </c>
      <c r="P2584" s="73" t="s">
        <v>49</v>
      </c>
      <c r="Q2584" s="74">
        <v>2004</v>
      </c>
      <c r="R2584" s="73" t="s">
        <v>35</v>
      </c>
      <c r="S2584" s="72"/>
      <c r="T2584" s="77" t="s">
        <v>34</v>
      </c>
      <c r="U2584" s="76" t="s">
        <v>35</v>
      </c>
      <c r="V2584" s="77" t="s">
        <v>36</v>
      </c>
      <c r="W2584" s="77" t="s">
        <v>36</v>
      </c>
      <c r="X2584" s="77" t="s">
        <v>37</v>
      </c>
      <c r="Y2584" s="78" t="s">
        <v>38</v>
      </c>
      <c r="Z2584" s="72"/>
      <c r="AA2584" s="77">
        <v>1647</v>
      </c>
      <c r="AB2584" s="76" t="s">
        <v>50</v>
      </c>
      <c r="AC2584" s="77" t="s">
        <v>36</v>
      </c>
      <c r="AD2584" s="77" t="s">
        <v>36</v>
      </c>
      <c r="AE2584" s="77">
        <v>18</v>
      </c>
      <c r="AF2584" s="78" t="s">
        <v>169</v>
      </c>
      <c r="AG2584" s="72"/>
      <c r="AH2584" s="77">
        <v>4321391</v>
      </c>
      <c r="AI2584" s="76" t="s">
        <v>52</v>
      </c>
      <c r="AJ2584" s="76" t="s">
        <v>36</v>
      </c>
      <c r="AK2584" t="str">
        <f>_xlfn.CONCAT(PlayerList[[#This Row],[First Name]]," ",PlayerList[[#This Row],[Surname]])</f>
        <v>Asher Riley</v>
      </c>
      <c r="AM2584" s="71">
        <f>PlayerList[[#This Row],[Code]]*1</f>
        <v>18565</v>
      </c>
      <c r="AN2584" s="71" t="str">
        <f>VLOOKUP(PlayerList[[#This Row],[NZCF ID]],$AP$2:$AQ$3850,2,FALSE)</f>
        <v>M</v>
      </c>
      <c r="AP2584" s="71">
        <v>12737</v>
      </c>
      <c r="AQ2584" s="71" t="s">
        <v>29</v>
      </c>
    </row>
    <row r="2585" spans="13:43" x14ac:dyDescent="0.3">
      <c r="M2585" s="75">
        <v>13176</v>
      </c>
      <c r="N2585" s="72" t="s">
        <v>612</v>
      </c>
      <c r="O2585" s="72" t="s">
        <v>1103</v>
      </c>
      <c r="P2585" s="73" t="s">
        <v>167</v>
      </c>
      <c r="Q2585" s="74">
        <v>1986</v>
      </c>
      <c r="R2585" s="73" t="s">
        <v>35</v>
      </c>
      <c r="S2585" s="72"/>
      <c r="T2585" s="77">
        <v>1790</v>
      </c>
      <c r="U2585" s="76" t="s">
        <v>35</v>
      </c>
      <c r="V2585" s="77" t="s">
        <v>36</v>
      </c>
      <c r="W2585" s="77" t="s">
        <v>36</v>
      </c>
      <c r="X2585" s="77">
        <v>36</v>
      </c>
      <c r="Y2585" s="78" t="s">
        <v>2384</v>
      </c>
      <c r="Z2585" s="72"/>
      <c r="AA2585" s="77">
        <v>1780</v>
      </c>
      <c r="AB2585" s="76" t="s">
        <v>35</v>
      </c>
      <c r="AC2585" s="77">
        <v>1</v>
      </c>
      <c r="AD2585" s="77">
        <v>6</v>
      </c>
      <c r="AE2585" s="77">
        <v>6</v>
      </c>
      <c r="AF2585" s="78" t="s">
        <v>4167</v>
      </c>
      <c r="AG2585" s="72"/>
      <c r="AH2585" s="77">
        <v>4332997</v>
      </c>
      <c r="AI2585" s="76" t="s">
        <v>52</v>
      </c>
      <c r="AJ2585" s="76" t="s">
        <v>36</v>
      </c>
      <c r="AK2585" t="str">
        <f>_xlfn.CONCAT(PlayerList[[#This Row],[First Name]]," ",PlayerList[[#This Row],[Surname]])</f>
        <v>Tim Riley</v>
      </c>
      <c r="AM2585" s="71">
        <f>PlayerList[[#This Row],[Code]]*1</f>
        <v>13176</v>
      </c>
      <c r="AN2585" s="71" t="str">
        <f>VLOOKUP(PlayerList[[#This Row],[NZCF ID]],$AP$2:$AQ$3850,2,FALSE)</f>
        <v>M</v>
      </c>
      <c r="AP2585" s="71">
        <v>12709</v>
      </c>
      <c r="AQ2585" s="71" t="s">
        <v>29</v>
      </c>
    </row>
    <row r="2586" spans="13:43" x14ac:dyDescent="0.3">
      <c r="M2586" s="75">
        <v>20067</v>
      </c>
      <c r="N2586" s="72" t="s">
        <v>3059</v>
      </c>
      <c r="O2586" s="72" t="s">
        <v>396</v>
      </c>
      <c r="P2586" s="73" t="s">
        <v>83</v>
      </c>
      <c r="Q2586" s="74">
        <v>1993</v>
      </c>
      <c r="R2586" s="73" t="s">
        <v>35</v>
      </c>
      <c r="S2586" s="72"/>
      <c r="T2586" s="77">
        <v>1455</v>
      </c>
      <c r="U2586" s="76" t="s">
        <v>35</v>
      </c>
      <c r="V2586" s="77" t="s">
        <v>36</v>
      </c>
      <c r="W2586" s="77" t="s">
        <v>36</v>
      </c>
      <c r="X2586" s="77">
        <v>23</v>
      </c>
      <c r="Y2586" s="78" t="s">
        <v>61</v>
      </c>
      <c r="Z2586" s="72"/>
      <c r="AA2586" s="77">
        <v>1388</v>
      </c>
      <c r="AB2586" s="76" t="s">
        <v>50</v>
      </c>
      <c r="AC2586" s="77" t="s">
        <v>36</v>
      </c>
      <c r="AD2586" s="77" t="s">
        <v>36</v>
      </c>
      <c r="AE2586" s="77">
        <v>8</v>
      </c>
      <c r="AF2586" s="78" t="s">
        <v>75</v>
      </c>
      <c r="AG2586" s="72"/>
      <c r="AH2586" s="77" t="s">
        <v>69</v>
      </c>
      <c r="AI2586" s="76" t="s">
        <v>52</v>
      </c>
      <c r="AJ2586" s="76" t="s">
        <v>36</v>
      </c>
      <c r="AK2586" t="str">
        <f>_xlfn.CONCAT(PlayerList[[#This Row],[First Name]]," ",PlayerList[[#This Row],[Surname]])</f>
        <v>Joshua Rippon</v>
      </c>
      <c r="AM2586" s="71">
        <f>PlayerList[[#This Row],[Code]]*1</f>
        <v>20067</v>
      </c>
      <c r="AN2586" s="71" t="str">
        <f>VLOOKUP(PlayerList[[#This Row],[NZCF ID]],$AP$2:$AQ$3850,2,FALSE)</f>
        <v>M</v>
      </c>
      <c r="AP2586" s="71">
        <v>18565</v>
      </c>
      <c r="AQ2586" s="71" t="s">
        <v>29</v>
      </c>
    </row>
    <row r="2587" spans="13:43" x14ac:dyDescent="0.3">
      <c r="M2587" s="75">
        <v>14951</v>
      </c>
      <c r="N2587" s="72" t="s">
        <v>3060</v>
      </c>
      <c r="O2587" s="72" t="s">
        <v>3061</v>
      </c>
      <c r="P2587" s="73" t="s">
        <v>161</v>
      </c>
      <c r="Q2587" s="74">
        <v>1981</v>
      </c>
      <c r="R2587" s="73" t="s">
        <v>35</v>
      </c>
      <c r="S2587" s="72"/>
      <c r="T2587" s="77">
        <v>1820</v>
      </c>
      <c r="U2587" s="76" t="s">
        <v>35</v>
      </c>
      <c r="V2587" s="77" t="s">
        <v>36</v>
      </c>
      <c r="W2587" s="77" t="s">
        <v>36</v>
      </c>
      <c r="X2587" s="77">
        <v>97</v>
      </c>
      <c r="Y2587" s="78" t="s">
        <v>150</v>
      </c>
      <c r="Z2587" s="72"/>
      <c r="AA2587" s="77">
        <v>1772</v>
      </c>
      <c r="AB2587" s="76" t="s">
        <v>35</v>
      </c>
      <c r="AC2587" s="77" t="s">
        <v>36</v>
      </c>
      <c r="AD2587" s="77" t="s">
        <v>36</v>
      </c>
      <c r="AE2587" s="77">
        <v>46</v>
      </c>
      <c r="AF2587" s="78" t="s">
        <v>116</v>
      </c>
      <c r="AG2587" s="72"/>
      <c r="AH2587" s="77">
        <v>3404544</v>
      </c>
      <c r="AI2587" s="76" t="s">
        <v>164</v>
      </c>
      <c r="AJ2587" s="76" t="s">
        <v>36</v>
      </c>
      <c r="AK2587" t="str">
        <f>_xlfn.CONCAT(PlayerList[[#This Row],[First Name]]," ",PlayerList[[#This Row],[Surname]])</f>
        <v>Andrea Rivas Villanueva</v>
      </c>
      <c r="AM2587" s="71">
        <f>PlayerList[[#This Row],[Code]]*1</f>
        <v>14951</v>
      </c>
      <c r="AN2587" s="71" t="str">
        <f>VLOOKUP(PlayerList[[#This Row],[NZCF ID]],$AP$2:$AQ$3850,2,FALSE)</f>
        <v>F</v>
      </c>
      <c r="AP2587" s="71">
        <v>13176</v>
      </c>
      <c r="AQ2587" s="71" t="s">
        <v>29</v>
      </c>
    </row>
    <row r="2588" spans="13:43" x14ac:dyDescent="0.3">
      <c r="M2588" s="75">
        <v>19245</v>
      </c>
      <c r="N2588" s="72" t="s">
        <v>3062</v>
      </c>
      <c r="O2588" s="72" t="s">
        <v>298</v>
      </c>
      <c r="P2588" s="73" t="s">
        <v>252</v>
      </c>
      <c r="Q2588" s="74">
        <v>1989</v>
      </c>
      <c r="R2588" s="73" t="s">
        <v>35</v>
      </c>
      <c r="S2588" s="72"/>
      <c r="T2588" s="77">
        <v>1553</v>
      </c>
      <c r="U2588" s="76" t="s">
        <v>50</v>
      </c>
      <c r="V2588" s="77" t="s">
        <v>36</v>
      </c>
      <c r="W2588" s="77" t="s">
        <v>36</v>
      </c>
      <c r="X2588" s="77">
        <v>17</v>
      </c>
      <c r="Y2588" s="78" t="s">
        <v>169</v>
      </c>
      <c r="Z2588" s="72"/>
      <c r="AA2588" s="77">
        <v>1474</v>
      </c>
      <c r="AB2588" s="76" t="s">
        <v>50</v>
      </c>
      <c r="AC2588" s="77" t="s">
        <v>36</v>
      </c>
      <c r="AD2588" s="77" t="s">
        <v>36</v>
      </c>
      <c r="AE2588" s="77">
        <v>6</v>
      </c>
      <c r="AF2588" s="78" t="s">
        <v>75</v>
      </c>
      <c r="AG2588" s="72"/>
      <c r="AH2588" s="77" t="s">
        <v>69</v>
      </c>
      <c r="AI2588" s="76" t="s">
        <v>52</v>
      </c>
      <c r="AJ2588" s="76" t="s">
        <v>36</v>
      </c>
      <c r="AK2588" t="str">
        <f>_xlfn.CONCAT(PlayerList[[#This Row],[First Name]]," ",PlayerList[[#This Row],[Surname]])</f>
        <v>Edward Roa</v>
      </c>
      <c r="AM2588" s="71">
        <f>PlayerList[[#This Row],[Code]]*1</f>
        <v>19245</v>
      </c>
      <c r="AN2588" s="71" t="str">
        <f>VLOOKUP(PlayerList[[#This Row],[NZCF ID]],$AP$2:$AQ$3850,2,FALSE)</f>
        <v>M</v>
      </c>
      <c r="AP2588" s="71">
        <v>20067</v>
      </c>
      <c r="AQ2588" s="71" t="s">
        <v>29</v>
      </c>
    </row>
    <row r="2589" spans="13:43" x14ac:dyDescent="0.3">
      <c r="M2589" s="75">
        <v>19002</v>
      </c>
      <c r="N2589" s="72" t="s">
        <v>3063</v>
      </c>
      <c r="O2589" s="72" t="s">
        <v>159</v>
      </c>
      <c r="P2589" s="73" t="s">
        <v>33</v>
      </c>
      <c r="Q2589" s="74">
        <v>1994</v>
      </c>
      <c r="R2589" s="73" t="s">
        <v>35</v>
      </c>
      <c r="S2589" s="72"/>
      <c r="T2589" s="77">
        <v>879</v>
      </c>
      <c r="U2589" s="76" t="s">
        <v>50</v>
      </c>
      <c r="V2589" s="77" t="s">
        <v>36</v>
      </c>
      <c r="W2589" s="77" t="s">
        <v>36</v>
      </c>
      <c r="X2589" s="77">
        <v>4</v>
      </c>
      <c r="Y2589" s="78" t="s">
        <v>96</v>
      </c>
      <c r="Z2589" s="72"/>
      <c r="AA2589" s="77">
        <v>1202</v>
      </c>
      <c r="AB2589" s="76" t="s">
        <v>50</v>
      </c>
      <c r="AC2589" s="77" t="s">
        <v>36</v>
      </c>
      <c r="AD2589" s="77" t="s">
        <v>36</v>
      </c>
      <c r="AE2589" s="77">
        <v>12</v>
      </c>
      <c r="AF2589" s="78" t="s">
        <v>96</v>
      </c>
      <c r="AG2589" s="72"/>
      <c r="AH2589" s="77">
        <v>4323874</v>
      </c>
      <c r="AI2589" s="76" t="s">
        <v>52</v>
      </c>
      <c r="AJ2589" s="76" t="s">
        <v>36</v>
      </c>
      <c r="AK2589" t="str">
        <f>_xlfn.CONCAT(PlayerList[[#This Row],[First Name]]," ",PlayerList[[#This Row],[Surname]])</f>
        <v>Benjamin Roberts</v>
      </c>
      <c r="AM2589" s="71">
        <f>PlayerList[[#This Row],[Code]]*1</f>
        <v>19002</v>
      </c>
      <c r="AN2589" s="71" t="str">
        <f>VLOOKUP(PlayerList[[#This Row],[NZCF ID]],$AP$2:$AQ$3850,2,FALSE)</f>
        <v>M</v>
      </c>
      <c r="AP2589" s="71">
        <v>14951</v>
      </c>
      <c r="AQ2589" s="71" t="s">
        <v>45</v>
      </c>
    </row>
    <row r="2590" spans="13:43" x14ac:dyDescent="0.3">
      <c r="M2590" s="75">
        <v>20428</v>
      </c>
      <c r="N2590" s="72" t="s">
        <v>3063</v>
      </c>
      <c r="O2590" s="72" t="s">
        <v>100</v>
      </c>
      <c r="P2590" s="73" t="s">
        <v>33</v>
      </c>
      <c r="Q2590" s="74">
        <v>2007</v>
      </c>
      <c r="R2590" s="73" t="s">
        <v>135</v>
      </c>
      <c r="S2590" s="72"/>
      <c r="T2590" s="77" t="s">
        <v>34</v>
      </c>
      <c r="U2590" s="76" t="s">
        <v>35</v>
      </c>
      <c r="V2590" s="77" t="s">
        <v>36</v>
      </c>
      <c r="W2590" s="77" t="s">
        <v>36</v>
      </c>
      <c r="X2590" s="77" t="s">
        <v>37</v>
      </c>
      <c r="Y2590" s="78" t="s">
        <v>38</v>
      </c>
      <c r="Z2590" s="72"/>
      <c r="AA2590" s="77">
        <v>694</v>
      </c>
      <c r="AB2590" s="76" t="s">
        <v>50</v>
      </c>
      <c r="AC2590" s="77" t="s">
        <v>36</v>
      </c>
      <c r="AD2590" s="77" t="s">
        <v>36</v>
      </c>
      <c r="AE2590" s="77">
        <v>7</v>
      </c>
      <c r="AF2590" s="78" t="s">
        <v>150</v>
      </c>
      <c r="AG2590" s="72"/>
      <c r="AH2590" s="77" t="s">
        <v>69</v>
      </c>
      <c r="AI2590" s="76" t="s">
        <v>52</v>
      </c>
      <c r="AJ2590" s="76" t="s">
        <v>36</v>
      </c>
      <c r="AK2590" t="str">
        <f>_xlfn.CONCAT(PlayerList[[#This Row],[First Name]]," ",PlayerList[[#This Row],[Surname]])</f>
        <v>Ivan Roberts</v>
      </c>
      <c r="AM2590" s="71">
        <f>PlayerList[[#This Row],[Code]]*1</f>
        <v>20428</v>
      </c>
      <c r="AN2590" s="71" t="str">
        <f>VLOOKUP(PlayerList[[#This Row],[NZCF ID]],$AP$2:$AQ$3850,2,FALSE)</f>
        <v>M</v>
      </c>
      <c r="AP2590" s="71">
        <v>19245</v>
      </c>
      <c r="AQ2590" s="71" t="s">
        <v>29</v>
      </c>
    </row>
    <row r="2591" spans="13:43" x14ac:dyDescent="0.3">
      <c r="M2591" s="75">
        <v>10181</v>
      </c>
      <c r="N2591" s="72" t="s">
        <v>3063</v>
      </c>
      <c r="O2591" s="72" t="s">
        <v>4447</v>
      </c>
      <c r="P2591" s="73" t="s">
        <v>83</v>
      </c>
      <c r="Q2591" s="74">
        <v>1944</v>
      </c>
      <c r="R2591" s="73" t="s">
        <v>119</v>
      </c>
      <c r="S2591" s="72"/>
      <c r="T2591" s="77">
        <v>1642</v>
      </c>
      <c r="U2591" s="76" t="s">
        <v>35</v>
      </c>
      <c r="V2591" s="77" t="s">
        <v>36</v>
      </c>
      <c r="W2591" s="77" t="s">
        <v>36</v>
      </c>
      <c r="X2591" s="77">
        <v>463</v>
      </c>
      <c r="Y2591" s="78" t="s">
        <v>896</v>
      </c>
      <c r="Z2591" s="72"/>
      <c r="AA2591" s="77">
        <v>1679</v>
      </c>
      <c r="AB2591" s="76" t="s">
        <v>35</v>
      </c>
      <c r="AC2591" s="77" t="s">
        <v>36</v>
      </c>
      <c r="AD2591" s="77" t="s">
        <v>36</v>
      </c>
      <c r="AE2591" s="77">
        <v>31</v>
      </c>
      <c r="AF2591" s="78" t="s">
        <v>4448</v>
      </c>
      <c r="AG2591" s="72"/>
      <c r="AH2591" s="77">
        <v>4303458</v>
      </c>
      <c r="AI2591" s="76" t="s">
        <v>52</v>
      </c>
      <c r="AJ2591" s="76" t="s">
        <v>36</v>
      </c>
      <c r="AK2591" t="str">
        <f>_xlfn.CONCAT(PlayerList[[#This Row],[First Name]]," ",PlayerList[[#This Row],[Surname]])</f>
        <v>Michael H Roberts</v>
      </c>
      <c r="AM2591" s="71">
        <f>PlayerList[[#This Row],[Code]]*1</f>
        <v>10181</v>
      </c>
      <c r="AN2591" s="71" t="str">
        <f>VLOOKUP(PlayerList[[#This Row],[NZCF ID]],$AP$2:$AQ$3850,2,FALSE)</f>
        <v>M</v>
      </c>
      <c r="AP2591" s="71">
        <v>19002</v>
      </c>
      <c r="AQ2591" s="71" t="s">
        <v>29</v>
      </c>
    </row>
    <row r="2592" spans="13:43" x14ac:dyDescent="0.3">
      <c r="M2592" s="75">
        <v>20118</v>
      </c>
      <c r="N2592" s="72" t="s">
        <v>3064</v>
      </c>
      <c r="O2592" s="72" t="s">
        <v>3065</v>
      </c>
      <c r="P2592" s="73" t="s">
        <v>178</v>
      </c>
      <c r="Q2592" s="74">
        <v>2013</v>
      </c>
      <c r="R2592" s="73" t="s">
        <v>135</v>
      </c>
      <c r="S2592" s="72"/>
      <c r="T2592" s="77">
        <v>1055</v>
      </c>
      <c r="U2592" s="76" t="s">
        <v>50</v>
      </c>
      <c r="V2592" s="77" t="s">
        <v>36</v>
      </c>
      <c r="W2592" s="77" t="s">
        <v>36</v>
      </c>
      <c r="X2592" s="77">
        <v>13</v>
      </c>
      <c r="Y2592" s="78" t="s">
        <v>61</v>
      </c>
      <c r="Z2592" s="72"/>
      <c r="AA2592" s="77" t="s">
        <v>37</v>
      </c>
      <c r="AB2592" s="76" t="s">
        <v>35</v>
      </c>
      <c r="AC2592" s="77" t="s">
        <v>36</v>
      </c>
      <c r="AD2592" s="77" t="s">
        <v>36</v>
      </c>
      <c r="AE2592" s="77" t="s">
        <v>37</v>
      </c>
      <c r="AF2592" s="78" t="s">
        <v>38</v>
      </c>
      <c r="AG2592" s="72"/>
      <c r="AH2592" s="77" t="s">
        <v>69</v>
      </c>
      <c r="AI2592" s="76" t="s">
        <v>52</v>
      </c>
      <c r="AJ2592" s="76" t="s">
        <v>36</v>
      </c>
      <c r="AK2592" t="str">
        <f>_xlfn.CONCAT(PlayerList[[#This Row],[First Name]]," ",PlayerList[[#This Row],[Surname]])</f>
        <v>Tristan Robertson</v>
      </c>
      <c r="AM2592" s="71">
        <f>PlayerList[[#This Row],[Code]]*1</f>
        <v>20118</v>
      </c>
      <c r="AN2592" s="71" t="str">
        <f>VLOOKUP(PlayerList[[#This Row],[NZCF ID]],$AP$2:$AQ$3850,2,FALSE)</f>
        <v>M</v>
      </c>
      <c r="AP2592" s="71">
        <v>20428</v>
      </c>
      <c r="AQ2592" s="71" t="s">
        <v>29</v>
      </c>
    </row>
    <row r="2593" spans="13:43" x14ac:dyDescent="0.3">
      <c r="M2593" s="75">
        <v>19065</v>
      </c>
      <c r="N2593" s="72" t="s">
        <v>3066</v>
      </c>
      <c r="O2593" s="72" t="s">
        <v>458</v>
      </c>
      <c r="P2593" s="73" t="s">
        <v>161</v>
      </c>
      <c r="Q2593" s="74">
        <v>2010</v>
      </c>
      <c r="R2593" s="73" t="s">
        <v>135</v>
      </c>
      <c r="S2593" s="72"/>
      <c r="T2593" s="77" t="s">
        <v>34</v>
      </c>
      <c r="U2593" s="76" t="s">
        <v>35</v>
      </c>
      <c r="V2593" s="77" t="s">
        <v>36</v>
      </c>
      <c r="W2593" s="77" t="s">
        <v>36</v>
      </c>
      <c r="X2593" s="77" t="s">
        <v>37</v>
      </c>
      <c r="Y2593" s="78" t="s">
        <v>38</v>
      </c>
      <c r="Z2593" s="72"/>
      <c r="AA2593" s="77">
        <v>898</v>
      </c>
      <c r="AB2593" s="76" t="s">
        <v>50</v>
      </c>
      <c r="AC2593" s="77">
        <v>1</v>
      </c>
      <c r="AD2593" s="77">
        <v>6</v>
      </c>
      <c r="AE2593" s="77">
        <v>10</v>
      </c>
      <c r="AF2593" s="78" t="s">
        <v>4167</v>
      </c>
      <c r="AG2593" s="72"/>
      <c r="AH2593" s="77" t="s">
        <v>69</v>
      </c>
      <c r="AI2593" s="76" t="s">
        <v>52</v>
      </c>
      <c r="AJ2593" s="76" t="s">
        <v>36</v>
      </c>
      <c r="AK2593" t="str">
        <f>_xlfn.CONCAT(PlayerList[[#This Row],[First Name]]," ",PlayerList[[#This Row],[Surname]])</f>
        <v>Charlie Robinson</v>
      </c>
      <c r="AM2593" s="71">
        <f>PlayerList[[#This Row],[Code]]*1</f>
        <v>19065</v>
      </c>
      <c r="AN2593" s="71" t="str">
        <f>VLOOKUP(PlayerList[[#This Row],[NZCF ID]],$AP$2:$AQ$3850,2,FALSE)</f>
        <v>M</v>
      </c>
      <c r="AP2593" s="71">
        <v>10181</v>
      </c>
      <c r="AQ2593" s="71" t="s">
        <v>29</v>
      </c>
    </row>
    <row r="2594" spans="13:43" x14ac:dyDescent="0.3">
      <c r="M2594" s="75">
        <v>18651</v>
      </c>
      <c r="N2594" s="72" t="s">
        <v>3066</v>
      </c>
      <c r="O2594" s="72" t="s">
        <v>3067</v>
      </c>
      <c r="P2594" s="73" t="s">
        <v>885</v>
      </c>
      <c r="Q2594" s="74">
        <v>2011</v>
      </c>
      <c r="R2594" s="73" t="s">
        <v>135</v>
      </c>
      <c r="S2594" s="72"/>
      <c r="T2594" s="77" t="s">
        <v>34</v>
      </c>
      <c r="U2594" s="76" t="s">
        <v>35</v>
      </c>
      <c r="V2594" s="77" t="s">
        <v>36</v>
      </c>
      <c r="W2594" s="77" t="s">
        <v>36</v>
      </c>
      <c r="X2594" s="77" t="s">
        <v>37</v>
      </c>
      <c r="Y2594" s="78" t="s">
        <v>38</v>
      </c>
      <c r="Z2594" s="72"/>
      <c r="AA2594" s="77">
        <v>827</v>
      </c>
      <c r="AB2594" s="76" t="s">
        <v>50</v>
      </c>
      <c r="AC2594" s="77" t="s">
        <v>36</v>
      </c>
      <c r="AD2594" s="77" t="s">
        <v>36</v>
      </c>
      <c r="AE2594" s="77">
        <v>6</v>
      </c>
      <c r="AF2594" s="78" t="s">
        <v>51</v>
      </c>
      <c r="AG2594" s="72"/>
      <c r="AH2594" s="77">
        <v>4319842</v>
      </c>
      <c r="AI2594" s="76" t="s">
        <v>52</v>
      </c>
      <c r="AJ2594" s="76" t="s">
        <v>36</v>
      </c>
      <c r="AK2594" t="str">
        <f>_xlfn.CONCAT(PlayerList[[#This Row],[First Name]]," ",PlayerList[[#This Row],[Surname]])</f>
        <v>Darie Robinson</v>
      </c>
      <c r="AM2594" s="71">
        <f>PlayerList[[#This Row],[Code]]*1</f>
        <v>18651</v>
      </c>
      <c r="AN2594" s="71" t="str">
        <f>VLOOKUP(PlayerList[[#This Row],[NZCF ID]],$AP$2:$AQ$3850,2,FALSE)</f>
        <v>M</v>
      </c>
      <c r="AP2594" s="71">
        <v>20118</v>
      </c>
      <c r="AQ2594" s="71" t="s">
        <v>29</v>
      </c>
    </row>
    <row r="2595" spans="13:43" x14ac:dyDescent="0.3">
      <c r="M2595" s="75">
        <v>15713</v>
      </c>
      <c r="N2595" s="72" t="s">
        <v>3066</v>
      </c>
      <c r="O2595" s="72" t="s">
        <v>4449</v>
      </c>
      <c r="P2595" s="73" t="s">
        <v>161</v>
      </c>
      <c r="Q2595" s="74">
        <v>1968</v>
      </c>
      <c r="R2595" s="73" t="s">
        <v>124</v>
      </c>
      <c r="S2595" s="72"/>
      <c r="T2595" s="77">
        <v>1448</v>
      </c>
      <c r="U2595" s="76" t="s">
        <v>35</v>
      </c>
      <c r="V2595" s="77" t="s">
        <v>36</v>
      </c>
      <c r="W2595" s="77" t="s">
        <v>36</v>
      </c>
      <c r="X2595" s="77">
        <v>79</v>
      </c>
      <c r="Y2595" s="78" t="s">
        <v>1045</v>
      </c>
      <c r="Z2595" s="72"/>
      <c r="AA2595" s="77">
        <v>1387</v>
      </c>
      <c r="AB2595" s="76" t="s">
        <v>35</v>
      </c>
      <c r="AC2595" s="77" t="s">
        <v>36</v>
      </c>
      <c r="AD2595" s="77" t="s">
        <v>36</v>
      </c>
      <c r="AE2595" s="77">
        <v>40</v>
      </c>
      <c r="AF2595" s="78" t="s">
        <v>2433</v>
      </c>
      <c r="AG2595" s="72"/>
      <c r="AH2595" s="77">
        <v>4306384</v>
      </c>
      <c r="AI2595" s="76" t="s">
        <v>52</v>
      </c>
      <c r="AJ2595" s="76" t="s">
        <v>36</v>
      </c>
      <c r="AK2595" t="str">
        <f>_xlfn.CONCAT(PlayerList[[#This Row],[First Name]]," ",PlayerList[[#This Row],[Surname]])</f>
        <v>Del Robinson</v>
      </c>
      <c r="AM2595" s="71">
        <f>PlayerList[[#This Row],[Code]]*1</f>
        <v>15713</v>
      </c>
      <c r="AN2595" s="71" t="str">
        <f>VLOOKUP(PlayerList[[#This Row],[NZCF ID]],$AP$2:$AQ$3850,2,FALSE)</f>
        <v>M</v>
      </c>
      <c r="AP2595" s="71">
        <v>19065</v>
      </c>
      <c r="AQ2595" s="71" t="s">
        <v>29</v>
      </c>
    </row>
    <row r="2596" spans="13:43" x14ac:dyDescent="0.3">
      <c r="M2596" s="75">
        <v>13997</v>
      </c>
      <c r="N2596" s="72" t="s">
        <v>3066</v>
      </c>
      <c r="O2596" s="72" t="s">
        <v>523</v>
      </c>
      <c r="P2596" s="73" t="s">
        <v>178</v>
      </c>
      <c r="Q2596" s="74">
        <v>1950</v>
      </c>
      <c r="R2596" s="73" t="s">
        <v>119</v>
      </c>
      <c r="S2596" s="72"/>
      <c r="T2596" s="77">
        <v>1378</v>
      </c>
      <c r="U2596" s="76" t="s">
        <v>35</v>
      </c>
      <c r="V2596" s="77">
        <v>1</v>
      </c>
      <c r="W2596" s="77">
        <v>6</v>
      </c>
      <c r="X2596" s="77">
        <v>135</v>
      </c>
      <c r="Y2596" s="78" t="s">
        <v>4167</v>
      </c>
      <c r="Z2596" s="72"/>
      <c r="AA2596" s="77">
        <v>1051</v>
      </c>
      <c r="AB2596" s="76" t="s">
        <v>35</v>
      </c>
      <c r="AC2596" s="77" t="s">
        <v>36</v>
      </c>
      <c r="AD2596" s="77" t="s">
        <v>36</v>
      </c>
      <c r="AE2596" s="77">
        <v>38</v>
      </c>
      <c r="AF2596" s="78" t="s">
        <v>281</v>
      </c>
      <c r="AG2596" s="72"/>
      <c r="AH2596" s="77">
        <v>4303040</v>
      </c>
      <c r="AI2596" s="76" t="s">
        <v>52</v>
      </c>
      <c r="AJ2596" s="76" t="s">
        <v>36</v>
      </c>
      <c r="AK2596" t="str">
        <f>_xlfn.CONCAT(PlayerList[[#This Row],[First Name]]," ",PlayerList[[#This Row],[Surname]])</f>
        <v>Gregory Robinson</v>
      </c>
      <c r="AM2596" s="71">
        <f>PlayerList[[#This Row],[Code]]*1</f>
        <v>13997</v>
      </c>
      <c r="AN2596" s="71" t="str">
        <f>VLOOKUP(PlayerList[[#This Row],[NZCF ID]],$AP$2:$AQ$3850,2,FALSE)</f>
        <v>M</v>
      </c>
      <c r="AP2596" s="71">
        <v>18651</v>
      </c>
      <c r="AQ2596" s="71" t="s">
        <v>29</v>
      </c>
    </row>
    <row r="2597" spans="13:43" x14ac:dyDescent="0.3">
      <c r="M2597" s="75">
        <v>12311</v>
      </c>
      <c r="N2597" s="72" t="s">
        <v>3066</v>
      </c>
      <c r="O2597" s="72" t="s">
        <v>4450</v>
      </c>
      <c r="P2597" s="73" t="s">
        <v>161</v>
      </c>
      <c r="Q2597" s="74">
        <v>1974</v>
      </c>
      <c r="R2597" s="73" t="s">
        <v>124</v>
      </c>
      <c r="S2597" s="72"/>
      <c r="T2597" s="77">
        <v>1751</v>
      </c>
      <c r="U2597" s="76" t="s">
        <v>35</v>
      </c>
      <c r="V2597" s="77" t="s">
        <v>36</v>
      </c>
      <c r="W2597" s="77" t="s">
        <v>36</v>
      </c>
      <c r="X2597" s="77">
        <v>34</v>
      </c>
      <c r="Y2597" s="78" t="s">
        <v>667</v>
      </c>
      <c r="Z2597" s="72"/>
      <c r="AA2597" s="77">
        <v>1732</v>
      </c>
      <c r="AB2597" s="76" t="s">
        <v>35</v>
      </c>
      <c r="AC2597" s="77" t="s">
        <v>36</v>
      </c>
      <c r="AD2597" s="77" t="s">
        <v>36</v>
      </c>
      <c r="AE2597" s="77">
        <v>5</v>
      </c>
      <c r="AF2597" s="78" t="s">
        <v>4245</v>
      </c>
      <c r="AG2597" s="72"/>
      <c r="AH2597" s="77">
        <v>4309022</v>
      </c>
      <c r="AI2597" s="76" t="s">
        <v>52</v>
      </c>
      <c r="AJ2597" s="76" t="s">
        <v>36</v>
      </c>
      <c r="AK2597" t="str">
        <f>_xlfn.CONCAT(PlayerList[[#This Row],[First Name]]," ",PlayerList[[#This Row],[Surname]])</f>
        <v>John M Robinson</v>
      </c>
      <c r="AM2597" s="71">
        <f>PlayerList[[#This Row],[Code]]*1</f>
        <v>12311</v>
      </c>
      <c r="AN2597" s="71" t="str">
        <f>VLOOKUP(PlayerList[[#This Row],[NZCF ID]],$AP$2:$AQ$3850,2,FALSE)</f>
        <v>M</v>
      </c>
      <c r="AP2597" s="71">
        <v>15713</v>
      </c>
      <c r="AQ2597" s="71" t="s">
        <v>29</v>
      </c>
    </row>
    <row r="2598" spans="13:43" x14ac:dyDescent="0.3">
      <c r="M2598" s="75">
        <v>20905</v>
      </c>
      <c r="N2598" s="72" t="s">
        <v>3066</v>
      </c>
      <c r="O2598" s="72" t="s">
        <v>517</v>
      </c>
      <c r="P2598" s="73" t="s">
        <v>161</v>
      </c>
      <c r="Q2598" s="74">
        <v>2010</v>
      </c>
      <c r="R2598" s="73" t="s">
        <v>135</v>
      </c>
      <c r="S2598" s="72"/>
      <c r="T2598" s="77" t="s">
        <v>34</v>
      </c>
      <c r="U2598" s="76" t="s">
        <v>35</v>
      </c>
      <c r="V2598" s="77" t="s">
        <v>36</v>
      </c>
      <c r="W2598" s="77" t="s">
        <v>36</v>
      </c>
      <c r="X2598" s="77" t="s">
        <v>37</v>
      </c>
      <c r="Y2598" s="78" t="s">
        <v>38</v>
      </c>
      <c r="Z2598" s="72"/>
      <c r="AA2598" s="77">
        <v>1132</v>
      </c>
      <c r="AB2598" s="76" t="s">
        <v>50</v>
      </c>
      <c r="AC2598" s="77" t="s">
        <v>36</v>
      </c>
      <c r="AD2598" s="77" t="s">
        <v>36</v>
      </c>
      <c r="AE2598" s="77">
        <v>6</v>
      </c>
      <c r="AF2598" s="78" t="s">
        <v>60</v>
      </c>
      <c r="AG2598" s="72"/>
      <c r="AH2598" s="77" t="s">
        <v>69</v>
      </c>
      <c r="AI2598" s="76" t="s">
        <v>52</v>
      </c>
      <c r="AJ2598" s="76" t="s">
        <v>36</v>
      </c>
      <c r="AK2598" t="str">
        <f>_xlfn.CONCAT(PlayerList[[#This Row],[First Name]]," ",PlayerList[[#This Row],[Surname]])</f>
        <v>Luca Robinson</v>
      </c>
      <c r="AM2598" s="71">
        <f>PlayerList[[#This Row],[Code]]*1</f>
        <v>20905</v>
      </c>
      <c r="AN2598" s="71" t="str">
        <f>VLOOKUP(PlayerList[[#This Row],[NZCF ID]],$AP$2:$AQ$3850,2,FALSE)</f>
        <v>M</v>
      </c>
      <c r="AP2598" s="71">
        <v>13997</v>
      </c>
      <c r="AQ2598" s="71" t="s">
        <v>29</v>
      </c>
    </row>
    <row r="2599" spans="13:43" x14ac:dyDescent="0.3">
      <c r="M2599" s="75">
        <v>16714</v>
      </c>
      <c r="N2599" s="72" t="s">
        <v>3066</v>
      </c>
      <c r="O2599" s="72" t="s">
        <v>1058</v>
      </c>
      <c r="P2599" s="73" t="s">
        <v>83</v>
      </c>
      <c r="Q2599" s="74">
        <v>1997</v>
      </c>
      <c r="R2599" s="73" t="s">
        <v>35</v>
      </c>
      <c r="S2599" s="72"/>
      <c r="T2599" s="77">
        <v>1765</v>
      </c>
      <c r="U2599" s="76" t="s">
        <v>35</v>
      </c>
      <c r="V2599" s="77" t="s">
        <v>36</v>
      </c>
      <c r="W2599" s="77" t="s">
        <v>36</v>
      </c>
      <c r="X2599" s="77">
        <v>36</v>
      </c>
      <c r="Y2599" s="78" t="s">
        <v>105</v>
      </c>
      <c r="Z2599" s="72"/>
      <c r="AA2599" s="77">
        <v>1658</v>
      </c>
      <c r="AB2599" s="76" t="s">
        <v>50</v>
      </c>
      <c r="AC2599" s="77" t="s">
        <v>36</v>
      </c>
      <c r="AD2599" s="77" t="s">
        <v>36</v>
      </c>
      <c r="AE2599" s="77">
        <v>6</v>
      </c>
      <c r="AF2599" s="78" t="s">
        <v>209</v>
      </c>
      <c r="AG2599" s="72"/>
      <c r="AH2599" s="77">
        <v>4315103</v>
      </c>
      <c r="AI2599" s="76" t="s">
        <v>52</v>
      </c>
      <c r="AJ2599" s="76" t="s">
        <v>36</v>
      </c>
      <c r="AK2599" t="str">
        <f>_xlfn.CONCAT(PlayerList[[#This Row],[First Name]]," ",PlayerList[[#This Row],[Surname]])</f>
        <v>Max Robinson</v>
      </c>
      <c r="AM2599" s="71">
        <f>PlayerList[[#This Row],[Code]]*1</f>
        <v>16714</v>
      </c>
      <c r="AN2599" s="71" t="str">
        <f>VLOOKUP(PlayerList[[#This Row],[NZCF ID]],$AP$2:$AQ$3850,2,FALSE)</f>
        <v>M</v>
      </c>
      <c r="AP2599" s="71">
        <v>12311</v>
      </c>
      <c r="AQ2599" s="71" t="s">
        <v>29</v>
      </c>
    </row>
    <row r="2600" spans="13:43" x14ac:dyDescent="0.3">
      <c r="M2600" s="75">
        <v>20827</v>
      </c>
      <c r="N2600" s="72" t="s">
        <v>3066</v>
      </c>
      <c r="O2600" s="72" t="s">
        <v>826</v>
      </c>
      <c r="P2600" s="73" t="s">
        <v>426</v>
      </c>
      <c r="Q2600" s="74">
        <v>2002</v>
      </c>
      <c r="R2600" s="73" t="s">
        <v>35</v>
      </c>
      <c r="S2600" s="72"/>
      <c r="T2600" s="77">
        <v>1117</v>
      </c>
      <c r="U2600" s="76" t="s">
        <v>50</v>
      </c>
      <c r="V2600" s="77">
        <v>1</v>
      </c>
      <c r="W2600" s="77">
        <v>6</v>
      </c>
      <c r="X2600" s="77">
        <v>11</v>
      </c>
      <c r="Y2600" s="78" t="s">
        <v>4167</v>
      </c>
      <c r="Z2600" s="72"/>
      <c r="AA2600" s="77">
        <v>1160</v>
      </c>
      <c r="AB2600" s="76" t="s">
        <v>50</v>
      </c>
      <c r="AC2600" s="77" t="s">
        <v>36</v>
      </c>
      <c r="AD2600" s="77" t="s">
        <v>36</v>
      </c>
      <c r="AE2600" s="77">
        <v>17</v>
      </c>
      <c r="AF2600" s="78" t="s">
        <v>84</v>
      </c>
      <c r="AG2600" s="72"/>
      <c r="AH2600" s="77" t="s">
        <v>69</v>
      </c>
      <c r="AI2600" s="76" t="s">
        <v>52</v>
      </c>
      <c r="AJ2600" s="76" t="s">
        <v>36</v>
      </c>
      <c r="AK2600" t="str">
        <f>_xlfn.CONCAT(PlayerList[[#This Row],[First Name]]," ",PlayerList[[#This Row],[Surname]])</f>
        <v>Oliver Robinson</v>
      </c>
      <c r="AM2600" s="71">
        <f>PlayerList[[#This Row],[Code]]*1</f>
        <v>20827</v>
      </c>
      <c r="AN2600" s="71" t="str">
        <f>VLOOKUP(PlayerList[[#This Row],[NZCF ID]],$AP$2:$AQ$3850,2,FALSE)</f>
        <v>M</v>
      </c>
      <c r="AP2600" s="71">
        <v>20905</v>
      </c>
      <c r="AQ2600" s="71" t="s">
        <v>29</v>
      </c>
    </row>
    <row r="2601" spans="13:43" x14ac:dyDescent="0.3">
      <c r="M2601" s="75">
        <v>15818</v>
      </c>
      <c r="N2601" s="72" t="s">
        <v>3066</v>
      </c>
      <c r="O2601" s="72" t="s">
        <v>120</v>
      </c>
      <c r="P2601" s="73" t="s">
        <v>187</v>
      </c>
      <c r="Q2601" s="74">
        <v>2002</v>
      </c>
      <c r="R2601" s="73" t="s">
        <v>35</v>
      </c>
      <c r="S2601" s="72"/>
      <c r="T2601" s="77" t="s">
        <v>34</v>
      </c>
      <c r="U2601" s="76" t="s">
        <v>35</v>
      </c>
      <c r="V2601" s="77" t="s">
        <v>36</v>
      </c>
      <c r="W2601" s="77" t="s">
        <v>36</v>
      </c>
      <c r="X2601" s="77" t="s">
        <v>37</v>
      </c>
      <c r="Y2601" s="78" t="s">
        <v>38</v>
      </c>
      <c r="Z2601" s="72"/>
      <c r="AA2601" s="77">
        <v>866</v>
      </c>
      <c r="AB2601" s="76" t="s">
        <v>35</v>
      </c>
      <c r="AC2601" s="77" t="s">
        <v>36</v>
      </c>
      <c r="AD2601" s="77" t="s">
        <v>36</v>
      </c>
      <c r="AE2601" s="77">
        <v>24</v>
      </c>
      <c r="AF2601" s="78" t="s">
        <v>667</v>
      </c>
      <c r="AG2601" s="72"/>
      <c r="AH2601" s="77">
        <v>4306058</v>
      </c>
      <c r="AI2601" s="76" t="s">
        <v>52</v>
      </c>
      <c r="AJ2601" s="76" t="s">
        <v>36</v>
      </c>
      <c r="AK2601" t="str">
        <f>_xlfn.CONCAT(PlayerList[[#This Row],[First Name]]," ",PlayerList[[#This Row],[Surname]])</f>
        <v>Ryan Robinson</v>
      </c>
      <c r="AM2601" s="71">
        <f>PlayerList[[#This Row],[Code]]*1</f>
        <v>15818</v>
      </c>
      <c r="AN2601" s="71" t="str">
        <f>VLOOKUP(PlayerList[[#This Row],[NZCF ID]],$AP$2:$AQ$3850,2,FALSE)</f>
        <v>M</v>
      </c>
      <c r="AP2601" s="71">
        <v>16714</v>
      </c>
      <c r="AQ2601" s="71" t="s">
        <v>29</v>
      </c>
    </row>
    <row r="2602" spans="13:43" x14ac:dyDescent="0.3">
      <c r="M2602" s="75">
        <v>20689</v>
      </c>
      <c r="N2602" s="72" t="s">
        <v>3068</v>
      </c>
      <c r="O2602" s="72" t="s">
        <v>3069</v>
      </c>
      <c r="P2602" s="73" t="s">
        <v>67</v>
      </c>
      <c r="Q2602" s="74">
        <v>1993</v>
      </c>
      <c r="R2602" s="73" t="s">
        <v>35</v>
      </c>
      <c r="S2602" s="72"/>
      <c r="T2602" s="77">
        <v>1230</v>
      </c>
      <c r="U2602" s="76" t="s">
        <v>50</v>
      </c>
      <c r="V2602" s="77" t="s">
        <v>36</v>
      </c>
      <c r="W2602" s="77" t="s">
        <v>36</v>
      </c>
      <c r="X2602" s="77">
        <v>15</v>
      </c>
      <c r="Y2602" s="78" t="s">
        <v>60</v>
      </c>
      <c r="Z2602" s="72"/>
      <c r="AA2602" s="77">
        <v>1162</v>
      </c>
      <c r="AB2602" s="76" t="s">
        <v>50</v>
      </c>
      <c r="AC2602" s="77" t="s">
        <v>36</v>
      </c>
      <c r="AD2602" s="77" t="s">
        <v>36</v>
      </c>
      <c r="AE2602" s="77">
        <v>15</v>
      </c>
      <c r="AF2602" s="78" t="s">
        <v>60</v>
      </c>
      <c r="AG2602" s="72"/>
      <c r="AH2602" s="77">
        <v>4330145</v>
      </c>
      <c r="AI2602" s="76" t="s">
        <v>52</v>
      </c>
      <c r="AJ2602" s="76" t="s">
        <v>36</v>
      </c>
      <c r="AK2602" t="str">
        <f>_xlfn.CONCAT(PlayerList[[#This Row],[First Name]]," ",PlayerList[[#This Row],[Surname]])</f>
        <v>Andres Robles Navarro</v>
      </c>
      <c r="AM2602" s="71">
        <f>PlayerList[[#This Row],[Code]]*1</f>
        <v>20689</v>
      </c>
      <c r="AN2602" s="71" t="str">
        <f>VLOOKUP(PlayerList[[#This Row],[NZCF ID]],$AP$2:$AQ$3850,2,FALSE)</f>
        <v>M</v>
      </c>
      <c r="AP2602" s="71">
        <v>20827</v>
      </c>
      <c r="AQ2602" s="71" t="s">
        <v>29</v>
      </c>
    </row>
    <row r="2603" spans="13:43" x14ac:dyDescent="0.3">
      <c r="M2603" s="75">
        <v>22888</v>
      </c>
      <c r="N2603" s="72" t="s">
        <v>4451</v>
      </c>
      <c r="O2603" s="72" t="s">
        <v>4452</v>
      </c>
      <c r="P2603" s="73" t="s">
        <v>3204</v>
      </c>
      <c r="Q2603" s="74">
        <v>2005</v>
      </c>
      <c r="R2603" s="73" t="s">
        <v>135</v>
      </c>
      <c r="S2603" s="72"/>
      <c r="T2603" s="77">
        <v>1054</v>
      </c>
      <c r="U2603" s="76" t="s">
        <v>50</v>
      </c>
      <c r="V2603" s="77">
        <v>1</v>
      </c>
      <c r="W2603" s="77">
        <v>4</v>
      </c>
      <c r="X2603" s="77">
        <v>4</v>
      </c>
      <c r="Y2603" s="78" t="s">
        <v>4167</v>
      </c>
      <c r="Z2603" s="72"/>
      <c r="AA2603" s="77" t="s">
        <v>37</v>
      </c>
      <c r="AB2603" s="76" t="s">
        <v>35</v>
      </c>
      <c r="AC2603" s="77" t="s">
        <v>36</v>
      </c>
      <c r="AD2603" s="77" t="s">
        <v>36</v>
      </c>
      <c r="AE2603" s="77" t="s">
        <v>37</v>
      </c>
      <c r="AF2603" s="78" t="s">
        <v>38</v>
      </c>
      <c r="AG2603" s="72"/>
      <c r="AH2603" s="77" t="s">
        <v>69</v>
      </c>
      <c r="AI2603" s="76" t="s">
        <v>52</v>
      </c>
      <c r="AJ2603" s="76" t="s">
        <v>36</v>
      </c>
      <c r="AK2603" t="str">
        <f>_xlfn.CONCAT(PlayerList[[#This Row],[First Name]]," ",PlayerList[[#This Row],[Surname]])</f>
        <v>Paddy Rockell</v>
      </c>
      <c r="AM2603" s="71">
        <f>PlayerList[[#This Row],[Code]]*1</f>
        <v>22888</v>
      </c>
      <c r="AN2603" s="71" t="str">
        <f>VLOOKUP(PlayerList[[#This Row],[NZCF ID]],$AP$2:$AQ$3850,2,FALSE)</f>
        <v>M</v>
      </c>
      <c r="AP2603" s="71">
        <v>15818</v>
      </c>
      <c r="AQ2603" s="71" t="s">
        <v>29</v>
      </c>
    </row>
    <row r="2604" spans="13:43" x14ac:dyDescent="0.3">
      <c r="M2604" s="75">
        <v>21027</v>
      </c>
      <c r="N2604" s="72" t="s">
        <v>3070</v>
      </c>
      <c r="O2604" s="72" t="s">
        <v>197</v>
      </c>
      <c r="P2604" s="73" t="s">
        <v>161</v>
      </c>
      <c r="Q2604" s="74">
        <v>2017</v>
      </c>
      <c r="R2604" s="73" t="s">
        <v>135</v>
      </c>
      <c r="S2604" s="72"/>
      <c r="T2604" s="77" t="s">
        <v>34</v>
      </c>
      <c r="U2604" s="76" t="s">
        <v>35</v>
      </c>
      <c r="V2604" s="77" t="s">
        <v>36</v>
      </c>
      <c r="W2604" s="77" t="s">
        <v>36</v>
      </c>
      <c r="X2604" s="77" t="s">
        <v>37</v>
      </c>
      <c r="Y2604" s="78" t="s">
        <v>38</v>
      </c>
      <c r="Z2604" s="72"/>
      <c r="AA2604" s="77">
        <v>593</v>
      </c>
      <c r="AB2604" s="76" t="s">
        <v>50</v>
      </c>
      <c r="AC2604" s="77" t="s">
        <v>36</v>
      </c>
      <c r="AD2604" s="77" t="s">
        <v>36</v>
      </c>
      <c r="AE2604" s="77">
        <v>6</v>
      </c>
      <c r="AF2604" s="78" t="s">
        <v>60</v>
      </c>
      <c r="AG2604" s="72"/>
      <c r="AH2604" s="77" t="s">
        <v>69</v>
      </c>
      <c r="AI2604" s="76" t="s">
        <v>52</v>
      </c>
      <c r="AJ2604" s="76" t="s">
        <v>36</v>
      </c>
      <c r="AK2604" t="str">
        <f>_xlfn.CONCAT(PlayerList[[#This Row],[First Name]]," ",PlayerList[[#This Row],[Surname]])</f>
        <v>Ethan Rodhe</v>
      </c>
      <c r="AM2604" s="71">
        <f>PlayerList[[#This Row],[Code]]*1</f>
        <v>21027</v>
      </c>
      <c r="AN2604" s="71" t="str">
        <f>VLOOKUP(PlayerList[[#This Row],[NZCF ID]],$AP$2:$AQ$3850,2,FALSE)</f>
        <v>M</v>
      </c>
      <c r="AP2604" s="71">
        <v>20689</v>
      </c>
      <c r="AQ2604" s="71" t="s">
        <v>29</v>
      </c>
    </row>
    <row r="2605" spans="13:43" x14ac:dyDescent="0.3">
      <c r="M2605" s="75">
        <v>21145</v>
      </c>
      <c r="N2605" s="72" t="s">
        <v>3071</v>
      </c>
      <c r="O2605" s="72" t="s">
        <v>421</v>
      </c>
      <c r="P2605" s="73" t="s">
        <v>167</v>
      </c>
      <c r="Q2605" s="74">
        <v>1979</v>
      </c>
      <c r="R2605" s="73" t="s">
        <v>35</v>
      </c>
      <c r="S2605" s="72"/>
      <c r="T2605" s="77" t="s">
        <v>34</v>
      </c>
      <c r="U2605" s="76" t="s">
        <v>35</v>
      </c>
      <c r="V2605" s="77" t="s">
        <v>36</v>
      </c>
      <c r="W2605" s="77" t="s">
        <v>36</v>
      </c>
      <c r="X2605" s="77" t="s">
        <v>37</v>
      </c>
      <c r="Y2605" s="78" t="s">
        <v>38</v>
      </c>
      <c r="Z2605" s="72"/>
      <c r="AA2605" s="77">
        <v>691</v>
      </c>
      <c r="AB2605" s="76" t="s">
        <v>50</v>
      </c>
      <c r="AC2605" s="77" t="s">
        <v>36</v>
      </c>
      <c r="AD2605" s="77" t="s">
        <v>36</v>
      </c>
      <c r="AE2605" s="77">
        <v>5</v>
      </c>
      <c r="AF2605" s="78" t="s">
        <v>84</v>
      </c>
      <c r="AG2605" s="72"/>
      <c r="AH2605" s="77">
        <v>4332539</v>
      </c>
      <c r="AI2605" s="76" t="s">
        <v>52</v>
      </c>
      <c r="AJ2605" s="76" t="s">
        <v>36</v>
      </c>
      <c r="AK2605" t="str">
        <f>_xlfn.CONCAT(PlayerList[[#This Row],[First Name]]," ",PlayerList[[#This Row],[Surname]])</f>
        <v>Daniel Rodrigues</v>
      </c>
      <c r="AM2605" s="71">
        <f>PlayerList[[#This Row],[Code]]*1</f>
        <v>21145</v>
      </c>
      <c r="AN2605" s="71" t="str">
        <f>VLOOKUP(PlayerList[[#This Row],[NZCF ID]],$AP$2:$AQ$3850,2,FALSE)</f>
        <v>M</v>
      </c>
      <c r="AP2605" s="71">
        <v>22888</v>
      </c>
      <c r="AQ2605" s="71" t="s">
        <v>29</v>
      </c>
    </row>
    <row r="2606" spans="13:43" x14ac:dyDescent="0.3">
      <c r="M2606" s="75">
        <v>22930</v>
      </c>
      <c r="N2606" s="72" t="s">
        <v>4453</v>
      </c>
      <c r="O2606" s="72" t="s">
        <v>2036</v>
      </c>
      <c r="P2606" s="73" t="s">
        <v>33</v>
      </c>
      <c r="Q2606" s="74">
        <v>2016</v>
      </c>
      <c r="R2606" s="73" t="s">
        <v>135</v>
      </c>
      <c r="S2606" s="72"/>
      <c r="T2606" s="77" t="s">
        <v>34</v>
      </c>
      <c r="U2606" s="76" t="s">
        <v>35</v>
      </c>
      <c r="V2606" s="77" t="s">
        <v>36</v>
      </c>
      <c r="W2606" s="77" t="s">
        <v>36</v>
      </c>
      <c r="X2606" s="77" t="s">
        <v>37</v>
      </c>
      <c r="Y2606" s="78" t="s">
        <v>38</v>
      </c>
      <c r="Z2606" s="72"/>
      <c r="AA2606" s="77">
        <v>497</v>
      </c>
      <c r="AB2606" s="76" t="s">
        <v>50</v>
      </c>
      <c r="AC2606" s="77">
        <v>1</v>
      </c>
      <c r="AD2606" s="77">
        <v>6</v>
      </c>
      <c r="AE2606" s="77">
        <v>6</v>
      </c>
      <c r="AF2606" s="78" t="s">
        <v>4167</v>
      </c>
      <c r="AG2606" s="72"/>
      <c r="AH2606" s="77">
        <v>4333446</v>
      </c>
      <c r="AI2606" s="76" t="s">
        <v>52</v>
      </c>
      <c r="AJ2606" s="76" t="s">
        <v>36</v>
      </c>
      <c r="AK2606" t="str">
        <f>_xlfn.CONCAT(PlayerList[[#This Row],[First Name]]," ",PlayerList[[#This Row],[Surname]])</f>
        <v>Lance Rodriguez</v>
      </c>
      <c r="AM2606" s="71">
        <f>PlayerList[[#This Row],[Code]]*1</f>
        <v>22930</v>
      </c>
      <c r="AN2606" s="71" t="str">
        <f>VLOOKUP(PlayerList[[#This Row],[NZCF ID]],$AP$2:$AQ$3850,2,FALSE)</f>
        <v>M</v>
      </c>
      <c r="AP2606" s="71">
        <v>21027</v>
      </c>
      <c r="AQ2606" s="71" t="s">
        <v>29</v>
      </c>
    </row>
    <row r="2607" spans="13:43" x14ac:dyDescent="0.3">
      <c r="M2607" s="75">
        <v>19062</v>
      </c>
      <c r="N2607" s="72" t="s">
        <v>3072</v>
      </c>
      <c r="O2607" s="72" t="s">
        <v>1220</v>
      </c>
      <c r="P2607" s="73" t="s">
        <v>161</v>
      </c>
      <c r="Q2607" s="74">
        <v>2012</v>
      </c>
      <c r="R2607" s="73" t="s">
        <v>135</v>
      </c>
      <c r="S2607" s="72"/>
      <c r="T2607" s="77">
        <v>965</v>
      </c>
      <c r="U2607" s="76" t="s">
        <v>50</v>
      </c>
      <c r="V2607" s="77" t="s">
        <v>36</v>
      </c>
      <c r="W2607" s="77" t="s">
        <v>36</v>
      </c>
      <c r="X2607" s="77">
        <v>6</v>
      </c>
      <c r="Y2607" s="78" t="s">
        <v>154</v>
      </c>
      <c r="Z2607" s="72"/>
      <c r="AA2607" s="77">
        <v>863</v>
      </c>
      <c r="AB2607" s="76" t="s">
        <v>50</v>
      </c>
      <c r="AC2607" s="77" t="s">
        <v>36</v>
      </c>
      <c r="AD2607" s="77" t="s">
        <v>36</v>
      </c>
      <c r="AE2607" s="77">
        <v>12</v>
      </c>
      <c r="AF2607" s="78" t="s">
        <v>60</v>
      </c>
      <c r="AG2607" s="72"/>
      <c r="AH2607" s="77">
        <v>4322070</v>
      </c>
      <c r="AI2607" s="76" t="s">
        <v>52</v>
      </c>
      <c r="AJ2607" s="76" t="s">
        <v>36</v>
      </c>
      <c r="AK2607" t="str">
        <f>_xlfn.CONCAT(PlayerList[[#This Row],[First Name]]," ",PlayerList[[#This Row],[Surname]])</f>
        <v>Fletcher Roper</v>
      </c>
      <c r="AM2607" s="71">
        <f>PlayerList[[#This Row],[Code]]*1</f>
        <v>19062</v>
      </c>
      <c r="AN2607" s="71" t="str">
        <f>VLOOKUP(PlayerList[[#This Row],[NZCF ID]],$AP$2:$AQ$3850,2,FALSE)</f>
        <v>M</v>
      </c>
      <c r="AP2607" s="71">
        <v>21145</v>
      </c>
      <c r="AQ2607" s="71" t="s">
        <v>29</v>
      </c>
    </row>
    <row r="2608" spans="13:43" x14ac:dyDescent="0.3">
      <c r="M2608" s="75">
        <v>19061</v>
      </c>
      <c r="N2608" s="72" t="s">
        <v>3072</v>
      </c>
      <c r="O2608" s="72" t="s">
        <v>305</v>
      </c>
      <c r="P2608" s="73" t="s">
        <v>161</v>
      </c>
      <c r="Q2608" s="74">
        <v>2011</v>
      </c>
      <c r="R2608" s="73" t="s">
        <v>135</v>
      </c>
      <c r="S2608" s="72"/>
      <c r="T2608" s="77">
        <v>1110</v>
      </c>
      <c r="U2608" s="76" t="s">
        <v>50</v>
      </c>
      <c r="V2608" s="77" t="s">
        <v>36</v>
      </c>
      <c r="W2608" s="77" t="s">
        <v>36</v>
      </c>
      <c r="X2608" s="77">
        <v>5</v>
      </c>
      <c r="Y2608" s="78" t="s">
        <v>154</v>
      </c>
      <c r="Z2608" s="72"/>
      <c r="AA2608" s="77">
        <v>1217</v>
      </c>
      <c r="AB2608" s="76" t="s">
        <v>50</v>
      </c>
      <c r="AC2608" s="77" t="s">
        <v>36</v>
      </c>
      <c r="AD2608" s="77" t="s">
        <v>36</v>
      </c>
      <c r="AE2608" s="77">
        <v>18</v>
      </c>
      <c r="AF2608" s="78" t="s">
        <v>84</v>
      </c>
      <c r="AG2608" s="72"/>
      <c r="AH2608" s="77">
        <v>4322088</v>
      </c>
      <c r="AI2608" s="76" t="s">
        <v>52</v>
      </c>
      <c r="AJ2608" s="76" t="s">
        <v>36</v>
      </c>
      <c r="AK2608" t="str">
        <f>_xlfn.CONCAT(PlayerList[[#This Row],[First Name]]," ",PlayerList[[#This Row],[Surname]])</f>
        <v>Jacob Roper</v>
      </c>
      <c r="AM2608" s="71">
        <f>PlayerList[[#This Row],[Code]]*1</f>
        <v>19061</v>
      </c>
      <c r="AN2608" s="71" t="str">
        <f>VLOOKUP(PlayerList[[#This Row],[NZCF ID]],$AP$2:$AQ$3850,2,FALSE)</f>
        <v>M</v>
      </c>
      <c r="AP2608" s="71">
        <v>22930</v>
      </c>
      <c r="AQ2608" s="71" t="s">
        <v>29</v>
      </c>
    </row>
    <row r="2609" spans="13:43" x14ac:dyDescent="0.3">
      <c r="M2609" s="75">
        <v>19407</v>
      </c>
      <c r="N2609" s="72" t="s">
        <v>3073</v>
      </c>
      <c r="O2609" s="72" t="s">
        <v>3074</v>
      </c>
      <c r="P2609" s="73" t="s">
        <v>33</v>
      </c>
      <c r="Q2609" s="74">
        <v>2013</v>
      </c>
      <c r="R2609" s="73" t="s">
        <v>135</v>
      </c>
      <c r="S2609" s="72"/>
      <c r="T2609" s="77" t="s">
        <v>34</v>
      </c>
      <c r="U2609" s="76" t="s">
        <v>35</v>
      </c>
      <c r="V2609" s="77" t="s">
        <v>36</v>
      </c>
      <c r="W2609" s="77" t="s">
        <v>36</v>
      </c>
      <c r="X2609" s="77" t="s">
        <v>37</v>
      </c>
      <c r="Y2609" s="78" t="s">
        <v>38</v>
      </c>
      <c r="Z2609" s="72"/>
      <c r="AA2609" s="77">
        <v>549</v>
      </c>
      <c r="AB2609" s="76" t="s">
        <v>50</v>
      </c>
      <c r="AC2609" s="77" t="s">
        <v>36</v>
      </c>
      <c r="AD2609" s="77" t="s">
        <v>36</v>
      </c>
      <c r="AE2609" s="77">
        <v>13</v>
      </c>
      <c r="AF2609" s="78" t="s">
        <v>150</v>
      </c>
      <c r="AG2609" s="72"/>
      <c r="AH2609" s="77" t="s">
        <v>69</v>
      </c>
      <c r="AI2609" s="76" t="s">
        <v>52</v>
      </c>
      <c r="AJ2609" s="76" t="s">
        <v>36</v>
      </c>
      <c r="AK2609" t="str">
        <f>_xlfn.CONCAT(PlayerList[[#This Row],[First Name]]," ",PlayerList[[#This Row],[Surname]])</f>
        <v>Vaydience Ropitini</v>
      </c>
      <c r="AM2609" s="71">
        <f>PlayerList[[#This Row],[Code]]*1</f>
        <v>19407</v>
      </c>
      <c r="AN2609" s="71" t="str">
        <f>VLOOKUP(PlayerList[[#This Row],[NZCF ID]],$AP$2:$AQ$3850,2,FALSE)</f>
        <v>M</v>
      </c>
      <c r="AP2609" s="71">
        <v>19062</v>
      </c>
      <c r="AQ2609" s="71" t="s">
        <v>29</v>
      </c>
    </row>
    <row r="2610" spans="13:43" x14ac:dyDescent="0.3">
      <c r="M2610" s="75">
        <v>20426</v>
      </c>
      <c r="N2610" s="72" t="s">
        <v>974</v>
      </c>
      <c r="O2610" s="72" t="s">
        <v>421</v>
      </c>
      <c r="P2610" s="73" t="s">
        <v>33</v>
      </c>
      <c r="Q2610" s="74">
        <v>2007</v>
      </c>
      <c r="R2610" s="73" t="s">
        <v>135</v>
      </c>
      <c r="S2610" s="72"/>
      <c r="T2610" s="77" t="s">
        <v>34</v>
      </c>
      <c r="U2610" s="76" t="s">
        <v>35</v>
      </c>
      <c r="V2610" s="77" t="s">
        <v>36</v>
      </c>
      <c r="W2610" s="77" t="s">
        <v>36</v>
      </c>
      <c r="X2610" s="77" t="s">
        <v>37</v>
      </c>
      <c r="Y2610" s="78" t="s">
        <v>38</v>
      </c>
      <c r="Z2610" s="72"/>
      <c r="AA2610" s="77">
        <v>1155</v>
      </c>
      <c r="AB2610" s="76" t="s">
        <v>50</v>
      </c>
      <c r="AC2610" s="77" t="s">
        <v>36</v>
      </c>
      <c r="AD2610" s="77" t="s">
        <v>36</v>
      </c>
      <c r="AE2610" s="77">
        <v>7</v>
      </c>
      <c r="AF2610" s="78" t="s">
        <v>150</v>
      </c>
      <c r="AG2610" s="72"/>
      <c r="AH2610" s="77" t="s">
        <v>69</v>
      </c>
      <c r="AI2610" s="76" t="s">
        <v>52</v>
      </c>
      <c r="AJ2610" s="76" t="s">
        <v>36</v>
      </c>
      <c r="AK2610" t="str">
        <f>_xlfn.CONCAT(PlayerList[[#This Row],[First Name]]," ",PlayerList[[#This Row],[Surname]])</f>
        <v>Daniel Roscoe</v>
      </c>
      <c r="AM2610" s="71">
        <f>PlayerList[[#This Row],[Code]]*1</f>
        <v>20426</v>
      </c>
      <c r="AN2610" s="71" t="str">
        <f>VLOOKUP(PlayerList[[#This Row],[NZCF ID]],$AP$2:$AQ$3850,2,FALSE)</f>
        <v>M</v>
      </c>
      <c r="AP2610" s="71">
        <v>19061</v>
      </c>
      <c r="AQ2610" s="71" t="s">
        <v>29</v>
      </c>
    </row>
    <row r="2611" spans="13:43" x14ac:dyDescent="0.3">
      <c r="M2611" s="75">
        <v>19026</v>
      </c>
      <c r="N2611" s="72" t="s">
        <v>867</v>
      </c>
      <c r="O2611" s="72" t="s">
        <v>3075</v>
      </c>
      <c r="P2611" s="73" t="s">
        <v>83</v>
      </c>
      <c r="Q2611" s="74">
        <v>1998</v>
      </c>
      <c r="R2611" s="73" t="s">
        <v>35</v>
      </c>
      <c r="S2611" s="72"/>
      <c r="T2611" s="77" t="s">
        <v>34</v>
      </c>
      <c r="U2611" s="76" t="s">
        <v>35</v>
      </c>
      <c r="V2611" s="77" t="s">
        <v>36</v>
      </c>
      <c r="W2611" s="77" t="s">
        <v>36</v>
      </c>
      <c r="X2611" s="77" t="s">
        <v>37</v>
      </c>
      <c r="Y2611" s="78" t="s">
        <v>38</v>
      </c>
      <c r="Z2611" s="72"/>
      <c r="AA2611" s="77">
        <v>1312</v>
      </c>
      <c r="AB2611" s="76" t="s">
        <v>50</v>
      </c>
      <c r="AC2611" s="77" t="s">
        <v>36</v>
      </c>
      <c r="AD2611" s="77" t="s">
        <v>36</v>
      </c>
      <c r="AE2611" s="77">
        <v>5</v>
      </c>
      <c r="AF2611" s="78" t="s">
        <v>154</v>
      </c>
      <c r="AG2611" s="72"/>
      <c r="AH2611" s="77" t="s">
        <v>69</v>
      </c>
      <c r="AI2611" s="76" t="s">
        <v>52</v>
      </c>
      <c r="AJ2611" s="76" t="s">
        <v>36</v>
      </c>
      <c r="AK2611" t="str">
        <f>_xlfn.CONCAT(PlayerList[[#This Row],[First Name]]," ",PlayerList[[#This Row],[Surname]])</f>
        <v>Edi Rose</v>
      </c>
      <c r="AM2611" s="71">
        <f>PlayerList[[#This Row],[Code]]*1</f>
        <v>19026</v>
      </c>
      <c r="AN2611" s="71" t="str">
        <f>VLOOKUP(PlayerList[[#This Row],[NZCF ID]],$AP$2:$AQ$3850,2,FALSE)</f>
        <v>M</v>
      </c>
      <c r="AP2611" s="71">
        <v>19407</v>
      </c>
      <c r="AQ2611" s="71" t="s">
        <v>29</v>
      </c>
    </row>
    <row r="2612" spans="13:43" x14ac:dyDescent="0.3">
      <c r="M2612" s="75">
        <v>12389</v>
      </c>
      <c r="N2612" s="72" t="s">
        <v>867</v>
      </c>
      <c r="O2612" s="72" t="s">
        <v>3076</v>
      </c>
      <c r="P2612" s="73" t="s">
        <v>83</v>
      </c>
      <c r="Q2612" s="74">
        <v>1961</v>
      </c>
      <c r="R2612" s="73" t="s">
        <v>124</v>
      </c>
      <c r="S2612" s="72"/>
      <c r="T2612" s="77">
        <v>1312</v>
      </c>
      <c r="U2612" s="76" t="s">
        <v>35</v>
      </c>
      <c r="V2612" s="77">
        <v>1</v>
      </c>
      <c r="W2612" s="77">
        <v>8</v>
      </c>
      <c r="X2612" s="77">
        <v>66</v>
      </c>
      <c r="Y2612" s="78" t="s">
        <v>4167</v>
      </c>
      <c r="Z2612" s="72"/>
      <c r="AA2612" s="77">
        <v>1250</v>
      </c>
      <c r="AB2612" s="76" t="s">
        <v>35</v>
      </c>
      <c r="AC2612" s="77" t="s">
        <v>36</v>
      </c>
      <c r="AD2612" s="77" t="s">
        <v>36</v>
      </c>
      <c r="AE2612" s="77">
        <v>31</v>
      </c>
      <c r="AF2612" s="78" t="s">
        <v>60</v>
      </c>
      <c r="AG2612" s="72"/>
      <c r="AH2612" s="77">
        <v>4326776</v>
      </c>
      <c r="AI2612" s="76" t="s">
        <v>52</v>
      </c>
      <c r="AJ2612" s="76" t="s">
        <v>36</v>
      </c>
      <c r="AK2612" t="str">
        <f>_xlfn.CONCAT(PlayerList[[#This Row],[First Name]]," ",PlayerList[[#This Row],[Surname]])</f>
        <v>Jim Rose</v>
      </c>
      <c r="AM2612" s="71">
        <f>PlayerList[[#This Row],[Code]]*1</f>
        <v>12389</v>
      </c>
      <c r="AN2612" s="71" t="str">
        <f>VLOOKUP(PlayerList[[#This Row],[NZCF ID]],$AP$2:$AQ$3850,2,FALSE)</f>
        <v>M</v>
      </c>
      <c r="AP2612" s="71">
        <v>20426</v>
      </c>
      <c r="AQ2612" s="71" t="s">
        <v>29</v>
      </c>
    </row>
    <row r="2613" spans="13:43" x14ac:dyDescent="0.3">
      <c r="M2613" s="75">
        <v>12168</v>
      </c>
      <c r="N2613" s="72" t="s">
        <v>867</v>
      </c>
      <c r="O2613" s="72" t="s">
        <v>504</v>
      </c>
      <c r="P2613" s="73" t="s">
        <v>83</v>
      </c>
      <c r="Q2613" s="74">
        <v>1986</v>
      </c>
      <c r="R2613" s="73" t="s">
        <v>35</v>
      </c>
      <c r="S2613" s="72"/>
      <c r="T2613" s="77">
        <v>1645</v>
      </c>
      <c r="U2613" s="76" t="s">
        <v>35</v>
      </c>
      <c r="V2613" s="77" t="s">
        <v>36</v>
      </c>
      <c r="W2613" s="77" t="s">
        <v>36</v>
      </c>
      <c r="X2613" s="77">
        <v>65</v>
      </c>
      <c r="Y2613" s="78" t="s">
        <v>39</v>
      </c>
      <c r="Z2613" s="72"/>
      <c r="AA2613" s="77">
        <v>1468</v>
      </c>
      <c r="AB2613" s="76" t="s">
        <v>35</v>
      </c>
      <c r="AC2613" s="77" t="s">
        <v>36</v>
      </c>
      <c r="AD2613" s="77" t="s">
        <v>36</v>
      </c>
      <c r="AE2613" s="77">
        <v>49</v>
      </c>
      <c r="AF2613" s="78" t="s">
        <v>154</v>
      </c>
      <c r="AG2613" s="72"/>
      <c r="AH2613" s="77">
        <v>4304730</v>
      </c>
      <c r="AI2613" s="76" t="s">
        <v>52</v>
      </c>
      <c r="AJ2613" s="76" t="s">
        <v>36</v>
      </c>
      <c r="AK2613" t="str">
        <f>_xlfn.CONCAT(PlayerList[[#This Row],[First Name]]," ",PlayerList[[#This Row],[Surname]])</f>
        <v>Nathan Rose</v>
      </c>
      <c r="AM2613" s="71">
        <f>PlayerList[[#This Row],[Code]]*1</f>
        <v>12168</v>
      </c>
      <c r="AN2613" s="71" t="str">
        <f>VLOOKUP(PlayerList[[#This Row],[NZCF ID]],$AP$2:$AQ$3850,2,FALSE)</f>
        <v>M</v>
      </c>
      <c r="AP2613" s="71">
        <v>19026</v>
      </c>
      <c r="AQ2613" s="71" t="s">
        <v>29</v>
      </c>
    </row>
    <row r="2614" spans="13:43" x14ac:dyDescent="0.3">
      <c r="M2614" s="75">
        <v>19402</v>
      </c>
      <c r="N2614" s="72" t="s">
        <v>867</v>
      </c>
      <c r="O2614" s="72" t="s">
        <v>863</v>
      </c>
      <c r="P2614" s="73" t="s">
        <v>178</v>
      </c>
      <c r="Q2614" s="74">
        <v>2011</v>
      </c>
      <c r="R2614" s="73" t="s">
        <v>135</v>
      </c>
      <c r="S2614" s="72"/>
      <c r="T2614" s="77">
        <v>1447</v>
      </c>
      <c r="U2614" s="76" t="s">
        <v>35</v>
      </c>
      <c r="V2614" s="77">
        <v>1</v>
      </c>
      <c r="W2614" s="77">
        <v>3</v>
      </c>
      <c r="X2614" s="77">
        <v>56</v>
      </c>
      <c r="Y2614" s="78" t="s">
        <v>4167</v>
      </c>
      <c r="Z2614" s="72"/>
      <c r="AA2614" s="77">
        <v>1005</v>
      </c>
      <c r="AB2614" s="76" t="s">
        <v>35</v>
      </c>
      <c r="AC2614" s="77" t="s">
        <v>36</v>
      </c>
      <c r="AD2614" s="77" t="s">
        <v>36</v>
      </c>
      <c r="AE2614" s="77">
        <v>28</v>
      </c>
      <c r="AF2614" s="78" t="s">
        <v>60</v>
      </c>
      <c r="AG2614" s="72"/>
      <c r="AH2614" s="77">
        <v>4326032</v>
      </c>
      <c r="AI2614" s="76" t="s">
        <v>52</v>
      </c>
      <c r="AJ2614" s="76" t="s">
        <v>36</v>
      </c>
      <c r="AK2614" t="str">
        <f>_xlfn.CONCAT(PlayerList[[#This Row],[First Name]]," ",PlayerList[[#This Row],[Surname]])</f>
        <v>Samuel Rose</v>
      </c>
      <c r="AM2614" s="71">
        <f>PlayerList[[#This Row],[Code]]*1</f>
        <v>19402</v>
      </c>
      <c r="AN2614" s="71" t="str">
        <f>VLOOKUP(PlayerList[[#This Row],[NZCF ID]],$AP$2:$AQ$3850,2,FALSE)</f>
        <v>M</v>
      </c>
      <c r="AP2614" s="71">
        <v>12389</v>
      </c>
      <c r="AQ2614" s="71" t="s">
        <v>29</v>
      </c>
    </row>
    <row r="2615" spans="13:43" x14ac:dyDescent="0.3">
      <c r="M2615" s="75">
        <v>20065</v>
      </c>
      <c r="N2615" s="72" t="s">
        <v>494</v>
      </c>
      <c r="O2615" s="72" t="s">
        <v>2235</v>
      </c>
      <c r="P2615" s="73" t="s">
        <v>178</v>
      </c>
      <c r="Q2615" s="74">
        <v>2011</v>
      </c>
      <c r="R2615" s="73" t="s">
        <v>135</v>
      </c>
      <c r="S2615" s="72"/>
      <c r="T2615" s="77">
        <v>884</v>
      </c>
      <c r="U2615" s="76" t="s">
        <v>50</v>
      </c>
      <c r="V2615" s="77" t="s">
        <v>36</v>
      </c>
      <c r="W2615" s="77" t="s">
        <v>36</v>
      </c>
      <c r="X2615" s="77">
        <v>3</v>
      </c>
      <c r="Y2615" s="78" t="s">
        <v>75</v>
      </c>
      <c r="Z2615" s="72"/>
      <c r="AA2615" s="77">
        <v>578</v>
      </c>
      <c r="AB2615" s="76" t="s">
        <v>50</v>
      </c>
      <c r="AC2615" s="77" t="s">
        <v>36</v>
      </c>
      <c r="AD2615" s="77" t="s">
        <v>36</v>
      </c>
      <c r="AE2615" s="77">
        <v>3</v>
      </c>
      <c r="AF2615" s="78" t="s">
        <v>169</v>
      </c>
      <c r="AG2615" s="72"/>
      <c r="AH2615" s="77" t="s">
        <v>69</v>
      </c>
      <c r="AI2615" s="76" t="s">
        <v>52</v>
      </c>
      <c r="AJ2615" s="76" t="s">
        <v>36</v>
      </c>
      <c r="AK2615" t="str">
        <f>_xlfn.CONCAT(PlayerList[[#This Row],[First Name]]," ",PlayerList[[#This Row],[Surname]])</f>
        <v>Ari Ross</v>
      </c>
      <c r="AM2615" s="71">
        <f>PlayerList[[#This Row],[Code]]*1</f>
        <v>20065</v>
      </c>
      <c r="AN2615" s="71" t="str">
        <f>VLOOKUP(PlayerList[[#This Row],[NZCF ID]],$AP$2:$AQ$3850,2,FALSE)</f>
        <v>M</v>
      </c>
      <c r="AP2615" s="71">
        <v>12168</v>
      </c>
      <c r="AQ2615" s="71" t="s">
        <v>29</v>
      </c>
    </row>
    <row r="2616" spans="13:43" x14ac:dyDescent="0.3">
      <c r="M2616" s="75">
        <v>18569</v>
      </c>
      <c r="N2616" s="72" t="s">
        <v>494</v>
      </c>
      <c r="O2616" s="72" t="s">
        <v>3077</v>
      </c>
      <c r="P2616" s="73" t="s">
        <v>127</v>
      </c>
      <c r="Q2616" s="74">
        <v>2006</v>
      </c>
      <c r="R2616" s="73" t="s">
        <v>135</v>
      </c>
      <c r="S2616" s="72"/>
      <c r="T2616" s="77">
        <v>1848</v>
      </c>
      <c r="U2616" s="76" t="s">
        <v>50</v>
      </c>
      <c r="V2616" s="77" t="s">
        <v>36</v>
      </c>
      <c r="W2616" s="77" t="s">
        <v>36</v>
      </c>
      <c r="X2616" s="77">
        <v>8</v>
      </c>
      <c r="Y2616" s="78" t="s">
        <v>84</v>
      </c>
      <c r="Z2616" s="72"/>
      <c r="AA2616" s="77">
        <v>1609</v>
      </c>
      <c r="AB2616" s="76" t="s">
        <v>35</v>
      </c>
      <c r="AC2616" s="77" t="s">
        <v>36</v>
      </c>
      <c r="AD2616" s="77" t="s">
        <v>36</v>
      </c>
      <c r="AE2616" s="77">
        <v>30</v>
      </c>
      <c r="AF2616" s="78" t="s">
        <v>39</v>
      </c>
      <c r="AG2616" s="72"/>
      <c r="AH2616" s="77">
        <v>4324692</v>
      </c>
      <c r="AI2616" s="76" t="s">
        <v>52</v>
      </c>
      <c r="AJ2616" s="76" t="s">
        <v>36</v>
      </c>
      <c r="AK2616" t="str">
        <f>_xlfn.CONCAT(PlayerList[[#This Row],[First Name]]," ",PlayerList[[#This Row],[Surname]])</f>
        <v>Brayden Ross</v>
      </c>
      <c r="AM2616" s="71">
        <f>PlayerList[[#This Row],[Code]]*1</f>
        <v>18569</v>
      </c>
      <c r="AN2616" s="71" t="str">
        <f>VLOOKUP(PlayerList[[#This Row],[NZCF ID]],$AP$2:$AQ$3850,2,FALSE)</f>
        <v>M</v>
      </c>
      <c r="AP2616" s="71">
        <v>19402</v>
      </c>
      <c r="AQ2616" s="71" t="s">
        <v>29</v>
      </c>
    </row>
    <row r="2617" spans="13:43" x14ac:dyDescent="0.3">
      <c r="M2617" s="75">
        <v>19437</v>
      </c>
      <c r="N2617" s="72" t="s">
        <v>494</v>
      </c>
      <c r="O2617" s="72" t="s">
        <v>745</v>
      </c>
      <c r="P2617" s="73" t="s">
        <v>33</v>
      </c>
      <c r="Q2617" s="74">
        <v>2014</v>
      </c>
      <c r="R2617" s="73" t="s">
        <v>135</v>
      </c>
      <c r="S2617" s="72"/>
      <c r="T2617" s="77" t="s">
        <v>34</v>
      </c>
      <c r="U2617" s="76" t="s">
        <v>35</v>
      </c>
      <c r="V2617" s="77" t="s">
        <v>36</v>
      </c>
      <c r="W2617" s="77" t="s">
        <v>36</v>
      </c>
      <c r="X2617" s="77" t="s">
        <v>37</v>
      </c>
      <c r="Y2617" s="78" t="s">
        <v>38</v>
      </c>
      <c r="Z2617" s="72"/>
      <c r="AA2617" s="77">
        <v>490</v>
      </c>
      <c r="AB2617" s="76" t="s">
        <v>50</v>
      </c>
      <c r="AC2617" s="77" t="s">
        <v>36</v>
      </c>
      <c r="AD2617" s="77" t="s">
        <v>36</v>
      </c>
      <c r="AE2617" s="77">
        <v>19</v>
      </c>
      <c r="AF2617" s="78" t="s">
        <v>84</v>
      </c>
      <c r="AG2617" s="72"/>
      <c r="AH2617" s="77" t="s">
        <v>69</v>
      </c>
      <c r="AI2617" s="76" t="s">
        <v>52</v>
      </c>
      <c r="AJ2617" s="76" t="s">
        <v>36</v>
      </c>
      <c r="AK2617" t="str">
        <f>_xlfn.CONCAT(PlayerList[[#This Row],[First Name]]," ",PlayerList[[#This Row],[Surname]])</f>
        <v>Jarvis Ross</v>
      </c>
      <c r="AM2617" s="71">
        <f>PlayerList[[#This Row],[Code]]*1</f>
        <v>19437</v>
      </c>
      <c r="AN2617" s="71" t="str">
        <f>VLOOKUP(PlayerList[[#This Row],[NZCF ID]],$AP$2:$AQ$3850,2,FALSE)</f>
        <v>M</v>
      </c>
      <c r="AP2617" s="71">
        <v>20065</v>
      </c>
      <c r="AQ2617" s="71" t="s">
        <v>29</v>
      </c>
    </row>
    <row r="2618" spans="13:43" x14ac:dyDescent="0.3">
      <c r="M2618" s="75">
        <v>17158</v>
      </c>
      <c r="N2618" s="72" t="s">
        <v>494</v>
      </c>
      <c r="O2618" s="72" t="s">
        <v>1691</v>
      </c>
      <c r="P2618" s="73" t="s">
        <v>83</v>
      </c>
      <c r="Q2618" s="74">
        <v>1986</v>
      </c>
      <c r="R2618" s="73" t="s">
        <v>35</v>
      </c>
      <c r="S2618" s="72"/>
      <c r="T2618" s="77">
        <v>1569</v>
      </c>
      <c r="U2618" s="76" t="s">
        <v>35</v>
      </c>
      <c r="V2618" s="77" t="s">
        <v>36</v>
      </c>
      <c r="W2618" s="77" t="s">
        <v>36</v>
      </c>
      <c r="X2618" s="77">
        <v>35</v>
      </c>
      <c r="Y2618" s="78" t="s">
        <v>209</v>
      </c>
      <c r="Z2618" s="72"/>
      <c r="AA2618" s="77" t="s">
        <v>37</v>
      </c>
      <c r="AB2618" s="76" t="s">
        <v>35</v>
      </c>
      <c r="AC2618" s="77" t="s">
        <v>36</v>
      </c>
      <c r="AD2618" s="77" t="s">
        <v>36</v>
      </c>
      <c r="AE2618" s="77" t="s">
        <v>37</v>
      </c>
      <c r="AF2618" s="78" t="s">
        <v>38</v>
      </c>
      <c r="AG2618" s="72"/>
      <c r="AH2618" s="77">
        <v>4312961</v>
      </c>
      <c r="AI2618" s="76" t="s">
        <v>52</v>
      </c>
      <c r="AJ2618" s="76" t="s">
        <v>36</v>
      </c>
      <c r="AK2618" t="str">
        <f>_xlfn.CONCAT(PlayerList[[#This Row],[First Name]]," ",PlayerList[[#This Row],[Surname]])</f>
        <v>Matt Ross</v>
      </c>
      <c r="AM2618" s="71">
        <f>PlayerList[[#This Row],[Code]]*1</f>
        <v>17158</v>
      </c>
      <c r="AN2618" s="71" t="str">
        <f>VLOOKUP(PlayerList[[#This Row],[NZCF ID]],$AP$2:$AQ$3850,2,FALSE)</f>
        <v>M</v>
      </c>
      <c r="AP2618" s="71">
        <v>18569</v>
      </c>
      <c r="AQ2618" s="71" t="s">
        <v>29</v>
      </c>
    </row>
    <row r="2619" spans="13:43" x14ac:dyDescent="0.3">
      <c r="M2619" s="75">
        <v>19893</v>
      </c>
      <c r="N2619" s="72" t="s">
        <v>494</v>
      </c>
      <c r="O2619" s="72" t="s">
        <v>416</v>
      </c>
      <c r="P2619" s="73" t="s">
        <v>178</v>
      </c>
      <c r="Q2619" s="74">
        <v>2009</v>
      </c>
      <c r="R2619" s="73" t="s">
        <v>135</v>
      </c>
      <c r="S2619" s="72"/>
      <c r="T2619" s="77">
        <v>1183</v>
      </c>
      <c r="U2619" s="76" t="s">
        <v>50</v>
      </c>
      <c r="V2619" s="77" t="s">
        <v>36</v>
      </c>
      <c r="W2619" s="77" t="s">
        <v>36</v>
      </c>
      <c r="X2619" s="77">
        <v>15</v>
      </c>
      <c r="Y2619" s="78" t="s">
        <v>75</v>
      </c>
      <c r="Z2619" s="72"/>
      <c r="AA2619" s="77">
        <v>922</v>
      </c>
      <c r="AB2619" s="76" t="s">
        <v>50</v>
      </c>
      <c r="AC2619" s="77" t="s">
        <v>36</v>
      </c>
      <c r="AD2619" s="77" t="s">
        <v>36</v>
      </c>
      <c r="AE2619" s="77">
        <v>7</v>
      </c>
      <c r="AF2619" s="78" t="s">
        <v>169</v>
      </c>
      <c r="AG2619" s="72"/>
      <c r="AH2619" s="77" t="s">
        <v>69</v>
      </c>
      <c r="AI2619" s="76" t="s">
        <v>52</v>
      </c>
      <c r="AJ2619" s="76" t="s">
        <v>36</v>
      </c>
      <c r="AK2619" t="str">
        <f>_xlfn.CONCAT(PlayerList[[#This Row],[First Name]]," ",PlayerList[[#This Row],[Surname]])</f>
        <v>Noah Ross</v>
      </c>
      <c r="AM2619" s="71">
        <f>PlayerList[[#This Row],[Code]]*1</f>
        <v>19893</v>
      </c>
      <c r="AN2619" s="71" t="str">
        <f>VLOOKUP(PlayerList[[#This Row],[NZCF ID]],$AP$2:$AQ$3850,2,FALSE)</f>
        <v>M</v>
      </c>
      <c r="AP2619" s="71">
        <v>19437</v>
      </c>
      <c r="AQ2619" s="71" t="s">
        <v>29</v>
      </c>
    </row>
    <row r="2620" spans="13:43" x14ac:dyDescent="0.3">
      <c r="M2620" s="75">
        <v>22792</v>
      </c>
      <c r="N2620" s="72" t="s">
        <v>494</v>
      </c>
      <c r="O2620" s="72" t="s">
        <v>290</v>
      </c>
      <c r="P2620" s="73" t="s">
        <v>33</v>
      </c>
      <c r="Q2620" s="74">
        <v>2012</v>
      </c>
      <c r="R2620" s="73" t="s">
        <v>135</v>
      </c>
      <c r="S2620" s="72"/>
      <c r="T2620" s="77" t="s">
        <v>34</v>
      </c>
      <c r="U2620" s="76" t="s">
        <v>35</v>
      </c>
      <c r="V2620" s="77" t="s">
        <v>36</v>
      </c>
      <c r="W2620" s="77" t="s">
        <v>36</v>
      </c>
      <c r="X2620" s="77" t="s">
        <v>37</v>
      </c>
      <c r="Y2620" s="78" t="s">
        <v>38</v>
      </c>
      <c r="Z2620" s="72"/>
      <c r="AA2620" s="77">
        <v>434</v>
      </c>
      <c r="AB2620" s="76" t="s">
        <v>50</v>
      </c>
      <c r="AC2620" s="77" t="s">
        <v>36</v>
      </c>
      <c r="AD2620" s="77" t="s">
        <v>36</v>
      </c>
      <c r="AE2620" s="77">
        <v>7</v>
      </c>
      <c r="AF2620" s="78" t="s">
        <v>84</v>
      </c>
      <c r="AG2620" s="72"/>
      <c r="AH2620" s="77" t="s">
        <v>69</v>
      </c>
      <c r="AI2620" s="76" t="s">
        <v>52</v>
      </c>
      <c r="AJ2620" s="76" t="s">
        <v>36</v>
      </c>
      <c r="AK2620" t="str">
        <f>_xlfn.CONCAT(PlayerList[[#This Row],[First Name]]," ",PlayerList[[#This Row],[Surname]])</f>
        <v>Ollie Ross</v>
      </c>
      <c r="AM2620" s="71">
        <f>PlayerList[[#This Row],[Code]]*1</f>
        <v>22792</v>
      </c>
      <c r="AN2620" s="71" t="str">
        <f>VLOOKUP(PlayerList[[#This Row],[NZCF ID]],$AP$2:$AQ$3850,2,FALSE)</f>
        <v>M</v>
      </c>
      <c r="AP2620" s="71">
        <v>17158</v>
      </c>
      <c r="AQ2620" s="71" t="s">
        <v>29</v>
      </c>
    </row>
    <row r="2621" spans="13:43" x14ac:dyDescent="0.3">
      <c r="M2621" s="75">
        <v>15590</v>
      </c>
      <c r="N2621" s="72" t="s">
        <v>494</v>
      </c>
      <c r="O2621" s="72" t="s">
        <v>1789</v>
      </c>
      <c r="P2621" s="73" t="s">
        <v>716</v>
      </c>
      <c r="Q2621" s="74">
        <v>2002</v>
      </c>
      <c r="R2621" s="73" t="s">
        <v>35</v>
      </c>
      <c r="S2621" s="72"/>
      <c r="T2621" s="77">
        <v>1433</v>
      </c>
      <c r="U2621" s="76" t="s">
        <v>35</v>
      </c>
      <c r="V2621" s="77" t="s">
        <v>36</v>
      </c>
      <c r="W2621" s="77" t="s">
        <v>36</v>
      </c>
      <c r="X2621" s="77">
        <v>88</v>
      </c>
      <c r="Y2621" s="78" t="s">
        <v>232</v>
      </c>
      <c r="Z2621" s="72"/>
      <c r="AA2621" s="77">
        <v>1529</v>
      </c>
      <c r="AB2621" s="76" t="s">
        <v>35</v>
      </c>
      <c r="AC2621" s="77" t="s">
        <v>36</v>
      </c>
      <c r="AD2621" s="77" t="s">
        <v>36</v>
      </c>
      <c r="AE2621" s="77">
        <v>142</v>
      </c>
      <c r="AF2621" s="78" t="s">
        <v>168</v>
      </c>
      <c r="AG2621" s="72"/>
      <c r="AH2621" s="77">
        <v>4304837</v>
      </c>
      <c r="AI2621" s="76" t="s">
        <v>52</v>
      </c>
      <c r="AJ2621" s="76" t="s">
        <v>36</v>
      </c>
      <c r="AK2621" t="str">
        <f>_xlfn.CONCAT(PlayerList[[#This Row],[First Name]]," ",PlayerList[[#This Row],[Surname]])</f>
        <v>Sol Ross</v>
      </c>
      <c r="AM2621" s="71">
        <f>PlayerList[[#This Row],[Code]]*1</f>
        <v>15590</v>
      </c>
      <c r="AN2621" s="71" t="str">
        <f>VLOOKUP(PlayerList[[#This Row],[NZCF ID]],$AP$2:$AQ$3850,2,FALSE)</f>
        <v>M</v>
      </c>
      <c r="AP2621" s="71">
        <v>19893</v>
      </c>
      <c r="AQ2621" s="71" t="s">
        <v>29</v>
      </c>
    </row>
    <row r="2622" spans="13:43" x14ac:dyDescent="0.3">
      <c r="M2622" s="75">
        <v>11367</v>
      </c>
      <c r="N2622" s="72" t="s">
        <v>3078</v>
      </c>
      <c r="O2622" s="72" t="s">
        <v>3079</v>
      </c>
      <c r="P2622" s="73" t="s">
        <v>83</v>
      </c>
      <c r="Q2622" s="74">
        <v>1966</v>
      </c>
      <c r="R2622" s="73" t="s">
        <v>124</v>
      </c>
      <c r="S2622" s="72"/>
      <c r="T2622" s="77">
        <v>1500</v>
      </c>
      <c r="U2622" s="76" t="s">
        <v>35</v>
      </c>
      <c r="V2622" s="77">
        <v>1</v>
      </c>
      <c r="W2622" s="77">
        <v>8</v>
      </c>
      <c r="X2622" s="77">
        <v>572</v>
      </c>
      <c r="Y2622" s="78" t="s">
        <v>4167</v>
      </c>
      <c r="Z2622" s="72"/>
      <c r="AA2622" s="77">
        <v>1690</v>
      </c>
      <c r="AB2622" s="76" t="s">
        <v>35</v>
      </c>
      <c r="AC2622" s="77" t="s">
        <v>36</v>
      </c>
      <c r="AD2622" s="77" t="s">
        <v>36</v>
      </c>
      <c r="AE2622" s="77">
        <v>22</v>
      </c>
      <c r="AF2622" s="78" t="s">
        <v>219</v>
      </c>
      <c r="AG2622" s="72"/>
      <c r="AH2622" s="77">
        <v>4301455</v>
      </c>
      <c r="AI2622" s="76" t="s">
        <v>52</v>
      </c>
      <c r="AJ2622" s="76" t="s">
        <v>36</v>
      </c>
      <c r="AK2622" t="str">
        <f>_xlfn.CONCAT(PlayerList[[#This Row],[First Name]]," ",PlayerList[[#This Row],[Surname]])</f>
        <v>Philip E Rossiter</v>
      </c>
      <c r="AM2622" s="71">
        <f>PlayerList[[#This Row],[Code]]*1</f>
        <v>11367</v>
      </c>
      <c r="AN2622" s="71" t="str">
        <f>VLOOKUP(PlayerList[[#This Row],[NZCF ID]],$AP$2:$AQ$3850,2,FALSE)</f>
        <v>M</v>
      </c>
      <c r="AP2622" s="71">
        <v>22792</v>
      </c>
      <c r="AQ2622" s="71" t="s">
        <v>29</v>
      </c>
    </row>
    <row r="2623" spans="13:43" x14ac:dyDescent="0.3">
      <c r="M2623" s="75">
        <v>20329</v>
      </c>
      <c r="N2623" s="72" t="s">
        <v>3080</v>
      </c>
      <c r="O2623" s="72" t="s">
        <v>739</v>
      </c>
      <c r="P2623" s="73" t="s">
        <v>161</v>
      </c>
      <c r="Q2623" s="74">
        <v>1991</v>
      </c>
      <c r="R2623" s="73" t="s">
        <v>35</v>
      </c>
      <c r="S2623" s="72"/>
      <c r="T2623" s="77" t="s">
        <v>34</v>
      </c>
      <c r="U2623" s="76" t="s">
        <v>35</v>
      </c>
      <c r="V2623" s="77" t="s">
        <v>36</v>
      </c>
      <c r="W2623" s="77" t="s">
        <v>36</v>
      </c>
      <c r="X2623" s="77" t="s">
        <v>37</v>
      </c>
      <c r="Y2623" s="78" t="s">
        <v>38</v>
      </c>
      <c r="Z2623" s="72"/>
      <c r="AA2623" s="77">
        <v>949</v>
      </c>
      <c r="AB2623" s="76" t="s">
        <v>50</v>
      </c>
      <c r="AC2623" s="77" t="s">
        <v>36</v>
      </c>
      <c r="AD2623" s="77" t="s">
        <v>36</v>
      </c>
      <c r="AE2623" s="77">
        <v>6</v>
      </c>
      <c r="AF2623" s="78" t="s">
        <v>150</v>
      </c>
      <c r="AG2623" s="72"/>
      <c r="AH2623" s="77">
        <v>4328396</v>
      </c>
      <c r="AI2623" s="76" t="s">
        <v>52</v>
      </c>
      <c r="AJ2623" s="76" t="s">
        <v>36</v>
      </c>
      <c r="AK2623" t="str">
        <f>_xlfn.CONCAT(PlayerList[[#This Row],[First Name]]," ",PlayerList[[#This Row],[Surname]])</f>
        <v>David Rothe</v>
      </c>
      <c r="AM2623" s="71">
        <f>PlayerList[[#This Row],[Code]]*1</f>
        <v>20329</v>
      </c>
      <c r="AN2623" s="71" t="str">
        <f>VLOOKUP(PlayerList[[#This Row],[NZCF ID]],$AP$2:$AQ$3850,2,FALSE)</f>
        <v>M</v>
      </c>
      <c r="AP2623" s="71">
        <v>15590</v>
      </c>
      <c r="AQ2623" s="71" t="s">
        <v>29</v>
      </c>
    </row>
    <row r="2624" spans="13:43" x14ac:dyDescent="0.3">
      <c r="M2624" s="75">
        <v>19529</v>
      </c>
      <c r="N2624" s="72" t="s">
        <v>3081</v>
      </c>
      <c r="O2624" s="72" t="s">
        <v>3082</v>
      </c>
      <c r="P2624" s="73" t="s">
        <v>33</v>
      </c>
      <c r="Q2624" s="74">
        <v>2011</v>
      </c>
      <c r="R2624" s="73" t="s">
        <v>135</v>
      </c>
      <c r="S2624" s="72"/>
      <c r="T2624" s="77" t="s">
        <v>34</v>
      </c>
      <c r="U2624" s="76" t="s">
        <v>35</v>
      </c>
      <c r="V2624" s="77" t="s">
        <v>36</v>
      </c>
      <c r="W2624" s="77" t="s">
        <v>36</v>
      </c>
      <c r="X2624" s="77" t="s">
        <v>37</v>
      </c>
      <c r="Y2624" s="78" t="s">
        <v>38</v>
      </c>
      <c r="Z2624" s="72"/>
      <c r="AA2624" s="77">
        <v>963</v>
      </c>
      <c r="AB2624" s="76" t="s">
        <v>50</v>
      </c>
      <c r="AC2624" s="77" t="s">
        <v>36</v>
      </c>
      <c r="AD2624" s="77" t="s">
        <v>36</v>
      </c>
      <c r="AE2624" s="77">
        <v>6</v>
      </c>
      <c r="AF2624" s="78" t="s">
        <v>96</v>
      </c>
      <c r="AG2624" s="72"/>
      <c r="AH2624" s="77">
        <v>4324323</v>
      </c>
      <c r="AI2624" s="76" t="s">
        <v>52</v>
      </c>
      <c r="AJ2624" s="76" t="s">
        <v>36</v>
      </c>
      <c r="AK2624" t="str">
        <f>_xlfn.CONCAT(PlayerList[[#This Row],[First Name]]," ",PlayerList[[#This Row],[Surname]])</f>
        <v>Bentley Roughan</v>
      </c>
      <c r="AM2624" s="71">
        <f>PlayerList[[#This Row],[Code]]*1</f>
        <v>19529</v>
      </c>
      <c r="AN2624" s="71" t="str">
        <f>VLOOKUP(PlayerList[[#This Row],[NZCF ID]],$AP$2:$AQ$3850,2,FALSE)</f>
        <v>M</v>
      </c>
      <c r="AP2624" s="71">
        <v>11367</v>
      </c>
      <c r="AQ2624" s="71" t="s">
        <v>29</v>
      </c>
    </row>
    <row r="2625" spans="13:43" x14ac:dyDescent="0.3">
      <c r="M2625" s="75">
        <v>19534</v>
      </c>
      <c r="N2625" s="72" t="s">
        <v>3081</v>
      </c>
      <c r="O2625" s="72" t="s">
        <v>3083</v>
      </c>
      <c r="P2625" s="73" t="s">
        <v>33</v>
      </c>
      <c r="Q2625" s="74">
        <v>2008</v>
      </c>
      <c r="R2625" s="73" t="s">
        <v>135</v>
      </c>
      <c r="S2625" s="72"/>
      <c r="T2625" s="77" t="s">
        <v>34</v>
      </c>
      <c r="U2625" s="76" t="s">
        <v>35</v>
      </c>
      <c r="V2625" s="77" t="s">
        <v>36</v>
      </c>
      <c r="W2625" s="77" t="s">
        <v>36</v>
      </c>
      <c r="X2625" s="77" t="s">
        <v>37</v>
      </c>
      <c r="Y2625" s="78" t="s">
        <v>38</v>
      </c>
      <c r="Z2625" s="72"/>
      <c r="AA2625" s="77">
        <v>717</v>
      </c>
      <c r="AB2625" s="76" t="s">
        <v>50</v>
      </c>
      <c r="AC2625" s="77" t="s">
        <v>36</v>
      </c>
      <c r="AD2625" s="77" t="s">
        <v>36</v>
      </c>
      <c r="AE2625" s="77">
        <v>6</v>
      </c>
      <c r="AF2625" s="78" t="s">
        <v>96</v>
      </c>
      <c r="AG2625" s="72"/>
      <c r="AH2625" s="77">
        <v>4324331</v>
      </c>
      <c r="AI2625" s="76" t="s">
        <v>52</v>
      </c>
      <c r="AJ2625" s="76" t="s">
        <v>36</v>
      </c>
      <c r="AK2625" t="str">
        <f>_xlfn.CONCAT(PlayerList[[#This Row],[First Name]]," ",PlayerList[[#This Row],[Surname]])</f>
        <v>Lilly Roughan</v>
      </c>
      <c r="AM2625" s="71">
        <f>PlayerList[[#This Row],[Code]]*1</f>
        <v>19534</v>
      </c>
      <c r="AN2625" s="71" t="str">
        <f>VLOOKUP(PlayerList[[#This Row],[NZCF ID]],$AP$2:$AQ$3850,2,FALSE)</f>
        <v>F</v>
      </c>
      <c r="AP2625" s="71">
        <v>20329</v>
      </c>
      <c r="AQ2625" s="71" t="s">
        <v>29</v>
      </c>
    </row>
    <row r="2626" spans="13:43" x14ac:dyDescent="0.3">
      <c r="M2626" s="75">
        <v>19535</v>
      </c>
      <c r="N2626" s="72" t="s">
        <v>3081</v>
      </c>
      <c r="O2626" s="72" t="s">
        <v>3084</v>
      </c>
      <c r="P2626" s="73" t="s">
        <v>33</v>
      </c>
      <c r="Q2626" s="74">
        <v>2012</v>
      </c>
      <c r="R2626" s="73" t="s">
        <v>135</v>
      </c>
      <c r="S2626" s="72"/>
      <c r="T2626" s="77" t="s">
        <v>34</v>
      </c>
      <c r="U2626" s="76" t="s">
        <v>35</v>
      </c>
      <c r="V2626" s="77" t="s">
        <v>36</v>
      </c>
      <c r="W2626" s="77" t="s">
        <v>36</v>
      </c>
      <c r="X2626" s="77" t="s">
        <v>37</v>
      </c>
      <c r="Y2626" s="78" t="s">
        <v>38</v>
      </c>
      <c r="Z2626" s="72"/>
      <c r="AA2626" s="77">
        <v>630</v>
      </c>
      <c r="AB2626" s="76" t="s">
        <v>50</v>
      </c>
      <c r="AC2626" s="77" t="s">
        <v>36</v>
      </c>
      <c r="AD2626" s="77" t="s">
        <v>36</v>
      </c>
      <c r="AE2626" s="77">
        <v>5</v>
      </c>
      <c r="AF2626" s="78" t="s">
        <v>96</v>
      </c>
      <c r="AG2626" s="72"/>
      <c r="AH2626" s="77">
        <v>4324340</v>
      </c>
      <c r="AI2626" s="76" t="s">
        <v>52</v>
      </c>
      <c r="AJ2626" s="76" t="s">
        <v>36</v>
      </c>
      <c r="AK2626" t="str">
        <f>_xlfn.CONCAT(PlayerList[[#This Row],[First Name]]," ",PlayerList[[#This Row],[Surname]])</f>
        <v>Neveaeh Roughan</v>
      </c>
      <c r="AM2626" s="71">
        <f>PlayerList[[#This Row],[Code]]*1</f>
        <v>19535</v>
      </c>
      <c r="AN2626" s="71" t="str">
        <f>VLOOKUP(PlayerList[[#This Row],[NZCF ID]],$AP$2:$AQ$3850,2,FALSE)</f>
        <v>F</v>
      </c>
      <c r="AP2626" s="71">
        <v>19529</v>
      </c>
      <c r="AQ2626" s="71" t="s">
        <v>29</v>
      </c>
    </row>
    <row r="2627" spans="13:43" x14ac:dyDescent="0.3">
      <c r="M2627" s="75">
        <v>19536</v>
      </c>
      <c r="N2627" s="72" t="s">
        <v>3081</v>
      </c>
      <c r="O2627" s="72" t="s">
        <v>774</v>
      </c>
      <c r="P2627" s="73" t="s">
        <v>33</v>
      </c>
      <c r="Q2627" s="74">
        <v>2010</v>
      </c>
      <c r="R2627" s="73" t="s">
        <v>135</v>
      </c>
      <c r="S2627" s="72"/>
      <c r="T2627" s="77" t="s">
        <v>34</v>
      </c>
      <c r="U2627" s="76" t="s">
        <v>35</v>
      </c>
      <c r="V2627" s="77" t="s">
        <v>36</v>
      </c>
      <c r="W2627" s="77" t="s">
        <v>36</v>
      </c>
      <c r="X2627" s="77" t="s">
        <v>37</v>
      </c>
      <c r="Y2627" s="78" t="s">
        <v>38</v>
      </c>
      <c r="Z2627" s="72"/>
      <c r="AA2627" s="77">
        <v>717</v>
      </c>
      <c r="AB2627" s="76" t="s">
        <v>50</v>
      </c>
      <c r="AC2627" s="77" t="s">
        <v>36</v>
      </c>
      <c r="AD2627" s="77" t="s">
        <v>36</v>
      </c>
      <c r="AE2627" s="77">
        <v>6</v>
      </c>
      <c r="AF2627" s="78" t="s">
        <v>96</v>
      </c>
      <c r="AG2627" s="72"/>
      <c r="AH2627" s="77">
        <v>4324358</v>
      </c>
      <c r="AI2627" s="76" t="s">
        <v>52</v>
      </c>
      <c r="AJ2627" s="76" t="s">
        <v>36</v>
      </c>
      <c r="AK2627" t="str">
        <f>_xlfn.CONCAT(PlayerList[[#This Row],[First Name]]," ",PlayerList[[#This Row],[Surname]])</f>
        <v>Xavier Roughan</v>
      </c>
      <c r="AM2627" s="71">
        <f>PlayerList[[#This Row],[Code]]*1</f>
        <v>19536</v>
      </c>
      <c r="AN2627" s="71" t="str">
        <f>VLOOKUP(PlayerList[[#This Row],[NZCF ID]],$AP$2:$AQ$3850,2,FALSE)</f>
        <v>M</v>
      </c>
      <c r="AP2627" s="71">
        <v>19534</v>
      </c>
      <c r="AQ2627" s="71" t="s">
        <v>45</v>
      </c>
    </row>
    <row r="2628" spans="13:43" x14ac:dyDescent="0.3">
      <c r="M2628" s="75">
        <v>14268</v>
      </c>
      <c r="N2628" s="72" t="s">
        <v>3085</v>
      </c>
      <c r="O2628" s="72" t="s">
        <v>3086</v>
      </c>
      <c r="P2628" s="73" t="s">
        <v>161</v>
      </c>
      <c r="Q2628" s="74">
        <v>1966</v>
      </c>
      <c r="R2628" s="73" t="s">
        <v>124</v>
      </c>
      <c r="S2628" s="72"/>
      <c r="T2628" s="77">
        <v>1693</v>
      </c>
      <c r="U2628" s="76" t="s">
        <v>35</v>
      </c>
      <c r="V2628" s="77" t="s">
        <v>36</v>
      </c>
      <c r="W2628" s="77" t="s">
        <v>36</v>
      </c>
      <c r="X2628" s="77">
        <v>355</v>
      </c>
      <c r="Y2628" s="78" t="s">
        <v>68</v>
      </c>
      <c r="Z2628" s="72"/>
      <c r="AA2628" s="77">
        <v>1606</v>
      </c>
      <c r="AB2628" s="76" t="s">
        <v>35</v>
      </c>
      <c r="AC2628" s="77" t="s">
        <v>36</v>
      </c>
      <c r="AD2628" s="77" t="s">
        <v>36</v>
      </c>
      <c r="AE2628" s="77">
        <v>92</v>
      </c>
      <c r="AF2628" s="78" t="s">
        <v>902</v>
      </c>
      <c r="AG2628" s="72"/>
      <c r="AH2628" s="77">
        <v>4302966</v>
      </c>
      <c r="AI2628" s="76" t="s">
        <v>52</v>
      </c>
      <c r="AJ2628" s="76" t="s">
        <v>36</v>
      </c>
      <c r="AK2628" t="str">
        <f>_xlfn.CONCAT(PlayerList[[#This Row],[First Name]]," ",PlayerList[[#This Row],[Surname]])</f>
        <v>Federico Roura</v>
      </c>
      <c r="AM2628" s="71">
        <f>PlayerList[[#This Row],[Code]]*1</f>
        <v>14268</v>
      </c>
      <c r="AN2628" s="71" t="str">
        <f>VLOOKUP(PlayerList[[#This Row],[NZCF ID]],$AP$2:$AQ$3850,2,FALSE)</f>
        <v>M</v>
      </c>
      <c r="AP2628" s="71">
        <v>19535</v>
      </c>
      <c r="AQ2628" s="71" t="s">
        <v>45</v>
      </c>
    </row>
    <row r="2629" spans="13:43" x14ac:dyDescent="0.3">
      <c r="M2629" s="75">
        <v>18711</v>
      </c>
      <c r="N2629" s="72" t="s">
        <v>3087</v>
      </c>
      <c r="O2629" s="72" t="s">
        <v>887</v>
      </c>
      <c r="P2629" s="73" t="s">
        <v>49</v>
      </c>
      <c r="Q2629" s="74">
        <v>2011</v>
      </c>
      <c r="R2629" s="73" t="s">
        <v>135</v>
      </c>
      <c r="S2629" s="72"/>
      <c r="T2629" s="77">
        <v>1361</v>
      </c>
      <c r="U2629" s="76" t="s">
        <v>35</v>
      </c>
      <c r="V2629" s="77" t="s">
        <v>36</v>
      </c>
      <c r="W2629" s="77" t="s">
        <v>36</v>
      </c>
      <c r="X2629" s="77">
        <v>54</v>
      </c>
      <c r="Y2629" s="78" t="s">
        <v>169</v>
      </c>
      <c r="Z2629" s="72"/>
      <c r="AA2629" s="77">
        <v>1393</v>
      </c>
      <c r="AB2629" s="76" t="s">
        <v>35</v>
      </c>
      <c r="AC2629" s="77" t="s">
        <v>36</v>
      </c>
      <c r="AD2629" s="77" t="s">
        <v>36</v>
      </c>
      <c r="AE2629" s="77">
        <v>64</v>
      </c>
      <c r="AF2629" s="78" t="s">
        <v>169</v>
      </c>
      <c r="AG2629" s="72"/>
      <c r="AH2629" s="77">
        <v>4321405</v>
      </c>
      <c r="AI2629" s="76" t="s">
        <v>52</v>
      </c>
      <c r="AJ2629" s="76" t="s">
        <v>36</v>
      </c>
      <c r="AK2629" t="str">
        <f>_xlfn.CONCAT(PlayerList[[#This Row],[First Name]]," ",PlayerList[[#This Row],[Surname]])</f>
        <v>Abigail Rowe</v>
      </c>
      <c r="AM2629" s="71">
        <f>PlayerList[[#This Row],[Code]]*1</f>
        <v>18711</v>
      </c>
      <c r="AN2629" s="71" t="str">
        <f>VLOOKUP(PlayerList[[#This Row],[NZCF ID]],$AP$2:$AQ$3850,2,FALSE)</f>
        <v>F</v>
      </c>
      <c r="AP2629" s="71">
        <v>19536</v>
      </c>
      <c r="AQ2629" s="71" t="s">
        <v>29</v>
      </c>
    </row>
    <row r="2630" spans="13:43" x14ac:dyDescent="0.3">
      <c r="M2630" s="75">
        <v>18905</v>
      </c>
      <c r="N2630" s="72" t="s">
        <v>3087</v>
      </c>
      <c r="O2630" s="72" t="s">
        <v>836</v>
      </c>
      <c r="P2630" s="73" t="s">
        <v>49</v>
      </c>
      <c r="Q2630" s="74">
        <v>2013</v>
      </c>
      <c r="R2630" s="73" t="s">
        <v>135</v>
      </c>
      <c r="S2630" s="72"/>
      <c r="T2630" s="77" t="s">
        <v>34</v>
      </c>
      <c r="U2630" s="76" t="s">
        <v>35</v>
      </c>
      <c r="V2630" s="77" t="s">
        <v>36</v>
      </c>
      <c r="W2630" s="77" t="s">
        <v>36</v>
      </c>
      <c r="X2630" s="77" t="s">
        <v>37</v>
      </c>
      <c r="Y2630" s="78" t="s">
        <v>38</v>
      </c>
      <c r="Z2630" s="72"/>
      <c r="AA2630" s="77">
        <v>343</v>
      </c>
      <c r="AB2630" s="76" t="s">
        <v>35</v>
      </c>
      <c r="AC2630" s="77" t="s">
        <v>36</v>
      </c>
      <c r="AD2630" s="77" t="s">
        <v>36</v>
      </c>
      <c r="AE2630" s="77">
        <v>21</v>
      </c>
      <c r="AF2630" s="78" t="s">
        <v>96</v>
      </c>
      <c r="AG2630" s="72"/>
      <c r="AH2630" s="77" t="s">
        <v>69</v>
      </c>
      <c r="AI2630" s="76" t="s">
        <v>52</v>
      </c>
      <c r="AJ2630" s="76" t="s">
        <v>36</v>
      </c>
      <c r="AK2630" t="str">
        <f>_xlfn.CONCAT(PlayerList[[#This Row],[First Name]]," ",PlayerList[[#This Row],[Surname]])</f>
        <v>Elijah Rowe</v>
      </c>
      <c r="AM2630" s="71">
        <f>PlayerList[[#This Row],[Code]]*1</f>
        <v>18905</v>
      </c>
      <c r="AN2630" s="71" t="str">
        <f>VLOOKUP(PlayerList[[#This Row],[NZCF ID]],$AP$2:$AQ$3850,2,FALSE)</f>
        <v>M</v>
      </c>
      <c r="AP2630" s="71">
        <v>14268</v>
      </c>
      <c r="AQ2630" s="71" t="s">
        <v>29</v>
      </c>
    </row>
    <row r="2631" spans="13:43" x14ac:dyDescent="0.3">
      <c r="M2631" s="75">
        <v>16673</v>
      </c>
      <c r="N2631" s="72" t="s">
        <v>1968</v>
      </c>
      <c r="O2631" s="72" t="s">
        <v>4454</v>
      </c>
      <c r="P2631" s="73" t="s">
        <v>33</v>
      </c>
      <c r="Q2631" s="74">
        <v>2006</v>
      </c>
      <c r="R2631" s="73" t="s">
        <v>135</v>
      </c>
      <c r="S2631" s="72"/>
      <c r="T2631" s="77" t="s">
        <v>34</v>
      </c>
      <c r="U2631" s="76" t="s">
        <v>35</v>
      </c>
      <c r="V2631" s="77" t="s">
        <v>36</v>
      </c>
      <c r="W2631" s="77" t="s">
        <v>36</v>
      </c>
      <c r="X2631" s="77" t="s">
        <v>37</v>
      </c>
      <c r="Y2631" s="78" t="s">
        <v>38</v>
      </c>
      <c r="Z2631" s="72"/>
      <c r="AA2631" s="77">
        <v>730</v>
      </c>
      <c r="AB2631" s="76" t="s">
        <v>35</v>
      </c>
      <c r="AC2631" s="77" t="s">
        <v>36</v>
      </c>
      <c r="AD2631" s="77" t="s">
        <v>36</v>
      </c>
      <c r="AE2631" s="77">
        <v>37</v>
      </c>
      <c r="AF2631" s="78" t="s">
        <v>2121</v>
      </c>
      <c r="AG2631" s="72"/>
      <c r="AH2631" s="77" t="s">
        <v>69</v>
      </c>
      <c r="AI2631" s="76" t="s">
        <v>52</v>
      </c>
      <c r="AJ2631" s="76" t="s">
        <v>36</v>
      </c>
      <c r="AK2631" t="str">
        <f>_xlfn.CONCAT(PlayerList[[#This Row],[First Name]]," ",PlayerList[[#This Row],[Surname]])</f>
        <v>Ken Ruan</v>
      </c>
      <c r="AM2631" s="71">
        <f>PlayerList[[#This Row],[Code]]*1</f>
        <v>16673</v>
      </c>
      <c r="AN2631" s="71" t="str">
        <f>VLOOKUP(PlayerList[[#This Row],[NZCF ID]],$AP$2:$AQ$3850,2,FALSE)</f>
        <v>M</v>
      </c>
      <c r="AP2631" s="71">
        <v>18711</v>
      </c>
      <c r="AQ2631" s="71" t="s">
        <v>45</v>
      </c>
    </row>
    <row r="2632" spans="13:43" x14ac:dyDescent="0.3">
      <c r="M2632" s="75">
        <v>17530</v>
      </c>
      <c r="N2632" s="72" t="s">
        <v>3088</v>
      </c>
      <c r="O2632" s="72" t="s">
        <v>3089</v>
      </c>
      <c r="P2632" s="73" t="s">
        <v>83</v>
      </c>
      <c r="Q2632" s="74" t="s">
        <v>37</v>
      </c>
      <c r="R2632" s="73" t="s">
        <v>35</v>
      </c>
      <c r="S2632" s="72"/>
      <c r="T2632" s="77">
        <v>1470</v>
      </c>
      <c r="U2632" s="76" t="s">
        <v>50</v>
      </c>
      <c r="V2632" s="77" t="s">
        <v>36</v>
      </c>
      <c r="W2632" s="77" t="s">
        <v>36</v>
      </c>
      <c r="X2632" s="77">
        <v>16</v>
      </c>
      <c r="Y2632" s="78" t="s">
        <v>105</v>
      </c>
      <c r="Z2632" s="72"/>
      <c r="AA2632" s="77" t="s">
        <v>37</v>
      </c>
      <c r="AB2632" s="76" t="s">
        <v>35</v>
      </c>
      <c r="AC2632" s="77" t="s">
        <v>36</v>
      </c>
      <c r="AD2632" s="77" t="s">
        <v>36</v>
      </c>
      <c r="AE2632" s="77" t="s">
        <v>37</v>
      </c>
      <c r="AF2632" s="78" t="s">
        <v>38</v>
      </c>
      <c r="AG2632" s="72"/>
      <c r="AH2632" s="77" t="s">
        <v>69</v>
      </c>
      <c r="AI2632" s="76" t="s">
        <v>52</v>
      </c>
      <c r="AJ2632" s="76" t="s">
        <v>36</v>
      </c>
      <c r="AK2632" t="str">
        <f>_xlfn.CONCAT(PlayerList[[#This Row],[First Name]]," ",PlayerList[[#This Row],[Surname]])</f>
        <v>Dmitry Rudykh</v>
      </c>
      <c r="AM2632" s="71">
        <f>PlayerList[[#This Row],[Code]]*1</f>
        <v>17530</v>
      </c>
      <c r="AN2632" s="71" t="str">
        <f>VLOOKUP(PlayerList[[#This Row],[NZCF ID]],$AP$2:$AQ$3850,2,FALSE)</f>
        <v>M</v>
      </c>
      <c r="AP2632" s="71">
        <v>18905</v>
      </c>
      <c r="AQ2632" s="71" t="s">
        <v>29</v>
      </c>
    </row>
    <row r="2633" spans="13:43" x14ac:dyDescent="0.3">
      <c r="M2633" s="75">
        <v>17531</v>
      </c>
      <c r="N2633" s="72" t="s">
        <v>3088</v>
      </c>
      <c r="O2633" s="72" t="s">
        <v>345</v>
      </c>
      <c r="P2633" s="73" t="s">
        <v>83</v>
      </c>
      <c r="Q2633" s="74" t="s">
        <v>37</v>
      </c>
      <c r="R2633" s="73" t="s">
        <v>35</v>
      </c>
      <c r="S2633" s="72"/>
      <c r="T2633" s="77">
        <v>1058</v>
      </c>
      <c r="U2633" s="76" t="s">
        <v>50</v>
      </c>
      <c r="V2633" s="77" t="s">
        <v>36</v>
      </c>
      <c r="W2633" s="77" t="s">
        <v>36</v>
      </c>
      <c r="X2633" s="77">
        <v>15</v>
      </c>
      <c r="Y2633" s="78" t="s">
        <v>105</v>
      </c>
      <c r="Z2633" s="72"/>
      <c r="AA2633" s="77" t="s">
        <v>37</v>
      </c>
      <c r="AB2633" s="76" t="s">
        <v>35</v>
      </c>
      <c r="AC2633" s="77" t="s">
        <v>36</v>
      </c>
      <c r="AD2633" s="77" t="s">
        <v>36</v>
      </c>
      <c r="AE2633" s="77" t="s">
        <v>37</v>
      </c>
      <c r="AF2633" s="78" t="s">
        <v>38</v>
      </c>
      <c r="AG2633" s="72"/>
      <c r="AH2633" s="77" t="s">
        <v>69</v>
      </c>
      <c r="AI2633" s="76" t="s">
        <v>52</v>
      </c>
      <c r="AJ2633" s="76" t="s">
        <v>36</v>
      </c>
      <c r="AK2633" t="str">
        <f>_xlfn.CONCAT(PlayerList[[#This Row],[First Name]]," ",PlayerList[[#This Row],[Surname]])</f>
        <v>Richard Rudykh</v>
      </c>
      <c r="AM2633" s="71">
        <f>PlayerList[[#This Row],[Code]]*1</f>
        <v>17531</v>
      </c>
      <c r="AN2633" s="71" t="str">
        <f>VLOOKUP(PlayerList[[#This Row],[NZCF ID]],$AP$2:$AQ$3850,2,FALSE)</f>
        <v>M</v>
      </c>
      <c r="AP2633" s="71">
        <v>16673</v>
      </c>
      <c r="AQ2633" s="71" t="s">
        <v>29</v>
      </c>
    </row>
    <row r="2634" spans="13:43" x14ac:dyDescent="0.3">
      <c r="M2634" s="75">
        <v>14477</v>
      </c>
      <c r="N2634" s="72" t="s">
        <v>3090</v>
      </c>
      <c r="O2634" s="72" t="s">
        <v>458</v>
      </c>
      <c r="P2634" s="73" t="s">
        <v>74</v>
      </c>
      <c r="Q2634" s="74">
        <v>1996</v>
      </c>
      <c r="R2634" s="73" t="s">
        <v>35</v>
      </c>
      <c r="S2634" s="72"/>
      <c r="T2634" s="77">
        <v>1452</v>
      </c>
      <c r="U2634" s="76" t="s">
        <v>35</v>
      </c>
      <c r="V2634" s="77" t="s">
        <v>36</v>
      </c>
      <c r="W2634" s="77" t="s">
        <v>36</v>
      </c>
      <c r="X2634" s="77">
        <v>38</v>
      </c>
      <c r="Y2634" s="78" t="s">
        <v>51</v>
      </c>
      <c r="Z2634" s="72"/>
      <c r="AA2634" s="77">
        <v>1554</v>
      </c>
      <c r="AB2634" s="76" t="s">
        <v>35</v>
      </c>
      <c r="AC2634" s="77" t="s">
        <v>36</v>
      </c>
      <c r="AD2634" s="77" t="s">
        <v>36</v>
      </c>
      <c r="AE2634" s="77">
        <v>78</v>
      </c>
      <c r="AF2634" s="78" t="s">
        <v>68</v>
      </c>
      <c r="AG2634" s="72"/>
      <c r="AH2634" s="77">
        <v>4319290</v>
      </c>
      <c r="AI2634" s="76" t="s">
        <v>52</v>
      </c>
      <c r="AJ2634" s="76" t="s">
        <v>36</v>
      </c>
      <c r="AK2634" t="str">
        <f>_xlfn.CONCAT(PlayerList[[#This Row],[First Name]]," ",PlayerList[[#This Row],[Surname]])</f>
        <v>Charlie Ruffman</v>
      </c>
      <c r="AM2634" s="71">
        <f>PlayerList[[#This Row],[Code]]*1</f>
        <v>14477</v>
      </c>
      <c r="AN2634" s="71" t="str">
        <f>VLOOKUP(PlayerList[[#This Row],[NZCF ID]],$AP$2:$AQ$3850,2,FALSE)</f>
        <v>M</v>
      </c>
      <c r="AP2634" s="71">
        <v>17530</v>
      </c>
      <c r="AQ2634" s="71" t="s">
        <v>29</v>
      </c>
    </row>
    <row r="2635" spans="13:43" x14ac:dyDescent="0.3">
      <c r="M2635" s="75">
        <v>17503</v>
      </c>
      <c r="N2635" s="72" t="s">
        <v>3091</v>
      </c>
      <c r="O2635" s="72" t="s">
        <v>3092</v>
      </c>
      <c r="P2635" s="73" t="s">
        <v>335</v>
      </c>
      <c r="Q2635" s="74">
        <v>1990</v>
      </c>
      <c r="R2635" s="73" t="s">
        <v>35</v>
      </c>
      <c r="S2635" s="72"/>
      <c r="T2635" s="77">
        <v>1331</v>
      </c>
      <c r="U2635" s="76" t="s">
        <v>50</v>
      </c>
      <c r="V2635" s="77" t="s">
        <v>36</v>
      </c>
      <c r="W2635" s="77" t="s">
        <v>36</v>
      </c>
      <c r="X2635" s="77">
        <v>4</v>
      </c>
      <c r="Y2635" s="78" t="s">
        <v>60</v>
      </c>
      <c r="Z2635" s="72"/>
      <c r="AA2635" s="77">
        <v>1134</v>
      </c>
      <c r="AB2635" s="76" t="s">
        <v>50</v>
      </c>
      <c r="AC2635" s="77" t="s">
        <v>36</v>
      </c>
      <c r="AD2635" s="77" t="s">
        <v>36</v>
      </c>
      <c r="AE2635" s="77">
        <v>12</v>
      </c>
      <c r="AF2635" s="78" t="s">
        <v>60</v>
      </c>
      <c r="AG2635" s="72"/>
      <c r="AH2635" s="77">
        <v>4331478</v>
      </c>
      <c r="AI2635" s="76" t="s">
        <v>52</v>
      </c>
      <c r="AJ2635" s="76" t="s">
        <v>36</v>
      </c>
      <c r="AK2635" t="str">
        <f>_xlfn.CONCAT(PlayerList[[#This Row],[First Name]]," ",PlayerList[[#This Row],[Surname]])</f>
        <v>Rolden Rufino</v>
      </c>
      <c r="AM2635" s="71">
        <f>PlayerList[[#This Row],[Code]]*1</f>
        <v>17503</v>
      </c>
      <c r="AN2635" s="71" t="str">
        <f>VLOOKUP(PlayerList[[#This Row],[NZCF ID]],$AP$2:$AQ$3850,2,FALSE)</f>
        <v>M</v>
      </c>
      <c r="AP2635" s="71">
        <v>17531</v>
      </c>
      <c r="AQ2635" s="71" t="s">
        <v>29</v>
      </c>
    </row>
    <row r="2636" spans="13:43" x14ac:dyDescent="0.3">
      <c r="M2636" s="75">
        <v>18184</v>
      </c>
      <c r="N2636" s="72" t="s">
        <v>3093</v>
      </c>
      <c r="O2636" s="72" t="s">
        <v>160</v>
      </c>
      <c r="P2636" s="73" t="s">
        <v>33</v>
      </c>
      <c r="Q2636" s="74">
        <v>2012</v>
      </c>
      <c r="R2636" s="73" t="s">
        <v>135</v>
      </c>
      <c r="S2636" s="72"/>
      <c r="T2636" s="77" t="s">
        <v>34</v>
      </c>
      <c r="U2636" s="76" t="s">
        <v>35</v>
      </c>
      <c r="V2636" s="77" t="s">
        <v>36</v>
      </c>
      <c r="W2636" s="77" t="s">
        <v>36</v>
      </c>
      <c r="X2636" s="77" t="s">
        <v>37</v>
      </c>
      <c r="Y2636" s="78" t="s">
        <v>38</v>
      </c>
      <c r="Z2636" s="72"/>
      <c r="AA2636" s="77">
        <v>349</v>
      </c>
      <c r="AB2636" s="76" t="s">
        <v>35</v>
      </c>
      <c r="AC2636" s="77" t="s">
        <v>36</v>
      </c>
      <c r="AD2636" s="77" t="s">
        <v>36</v>
      </c>
      <c r="AE2636" s="77">
        <v>31</v>
      </c>
      <c r="AF2636" s="78" t="s">
        <v>61</v>
      </c>
      <c r="AG2636" s="72"/>
      <c r="AH2636" s="77" t="s">
        <v>69</v>
      </c>
      <c r="AI2636" s="76" t="s">
        <v>52</v>
      </c>
      <c r="AJ2636" s="76" t="s">
        <v>36</v>
      </c>
      <c r="AK2636" t="str">
        <f>_xlfn.CONCAT(PlayerList[[#This Row],[First Name]]," ",PlayerList[[#This Row],[Surname]])</f>
        <v>Steve Rui</v>
      </c>
      <c r="AM2636" s="71">
        <f>PlayerList[[#This Row],[Code]]*1</f>
        <v>18184</v>
      </c>
      <c r="AN2636" s="71" t="str">
        <f>VLOOKUP(PlayerList[[#This Row],[NZCF ID]],$AP$2:$AQ$3850,2,FALSE)</f>
        <v>M</v>
      </c>
      <c r="AP2636" s="71">
        <v>14477</v>
      </c>
      <c r="AQ2636" s="71" t="s">
        <v>29</v>
      </c>
    </row>
    <row r="2637" spans="13:43" x14ac:dyDescent="0.3">
      <c r="M2637" s="75">
        <v>20809</v>
      </c>
      <c r="N2637" s="72" t="s">
        <v>3094</v>
      </c>
      <c r="O2637" s="72" t="s">
        <v>3095</v>
      </c>
      <c r="P2637" s="73" t="s">
        <v>335</v>
      </c>
      <c r="Q2637" s="74">
        <v>1996</v>
      </c>
      <c r="R2637" s="73" t="s">
        <v>35</v>
      </c>
      <c r="S2637" s="72"/>
      <c r="T2637" s="77">
        <v>786</v>
      </c>
      <c r="U2637" s="76" t="s">
        <v>50</v>
      </c>
      <c r="V2637" s="77" t="s">
        <v>36</v>
      </c>
      <c r="W2637" s="77" t="s">
        <v>36</v>
      </c>
      <c r="X2637" s="77">
        <v>4</v>
      </c>
      <c r="Y2637" s="78" t="s">
        <v>61</v>
      </c>
      <c r="Z2637" s="72"/>
      <c r="AA2637" s="77" t="s">
        <v>37</v>
      </c>
      <c r="AB2637" s="76" t="s">
        <v>35</v>
      </c>
      <c r="AC2637" s="77" t="s">
        <v>36</v>
      </c>
      <c r="AD2637" s="77" t="s">
        <v>36</v>
      </c>
      <c r="AE2637" s="77" t="s">
        <v>37</v>
      </c>
      <c r="AF2637" s="78" t="s">
        <v>38</v>
      </c>
      <c r="AG2637" s="72"/>
      <c r="AH2637" s="77" t="s">
        <v>69</v>
      </c>
      <c r="AI2637" s="76" t="s">
        <v>52</v>
      </c>
      <c r="AJ2637" s="76" t="s">
        <v>36</v>
      </c>
      <c r="AK2637" t="str">
        <f>_xlfn.CONCAT(PlayerList[[#This Row],[First Name]]," ",PlayerList[[#This Row],[Surname]])</f>
        <v>Mariana Ruiz</v>
      </c>
      <c r="AM2637" s="71">
        <f>PlayerList[[#This Row],[Code]]*1</f>
        <v>20809</v>
      </c>
      <c r="AN2637" s="71" t="str">
        <f>VLOOKUP(PlayerList[[#This Row],[NZCF ID]],$AP$2:$AQ$3850,2,FALSE)</f>
        <v>M</v>
      </c>
      <c r="AP2637" s="71">
        <v>17503</v>
      </c>
      <c r="AQ2637" s="71" t="s">
        <v>29</v>
      </c>
    </row>
    <row r="2638" spans="13:43" x14ac:dyDescent="0.3">
      <c r="M2638" s="75">
        <v>14963</v>
      </c>
      <c r="N2638" s="72" t="s">
        <v>3096</v>
      </c>
      <c r="O2638" s="72" t="s">
        <v>3097</v>
      </c>
      <c r="P2638" s="73" t="s">
        <v>74</v>
      </c>
      <c r="Q2638" s="74">
        <v>1979</v>
      </c>
      <c r="R2638" s="73" t="s">
        <v>35</v>
      </c>
      <c r="S2638" s="72"/>
      <c r="T2638" s="77">
        <v>1865</v>
      </c>
      <c r="U2638" s="76" t="s">
        <v>35</v>
      </c>
      <c r="V2638" s="77" t="s">
        <v>36</v>
      </c>
      <c r="W2638" s="77" t="s">
        <v>36</v>
      </c>
      <c r="X2638" s="77">
        <v>223</v>
      </c>
      <c r="Y2638" s="78" t="s">
        <v>75</v>
      </c>
      <c r="Z2638" s="72"/>
      <c r="AA2638" s="77">
        <v>1763</v>
      </c>
      <c r="AB2638" s="76" t="s">
        <v>35</v>
      </c>
      <c r="AC2638" s="77">
        <v>1</v>
      </c>
      <c r="AD2638" s="77">
        <v>6</v>
      </c>
      <c r="AE2638" s="77">
        <v>314</v>
      </c>
      <c r="AF2638" s="78" t="s">
        <v>4167</v>
      </c>
      <c r="AG2638" s="72"/>
      <c r="AH2638" s="77">
        <v>1224247</v>
      </c>
      <c r="AI2638" s="76" t="s">
        <v>1422</v>
      </c>
      <c r="AJ2638" s="76" t="s">
        <v>36</v>
      </c>
      <c r="AK2638" t="str">
        <f>_xlfn.CONCAT(PlayerList[[#This Row],[First Name]]," ",PlayerList[[#This Row],[Surname]])</f>
        <v>Daniel-Ioan Runcan</v>
      </c>
      <c r="AM2638" s="71">
        <f>PlayerList[[#This Row],[Code]]*1</f>
        <v>14963</v>
      </c>
      <c r="AN2638" s="71" t="str">
        <f>VLOOKUP(PlayerList[[#This Row],[NZCF ID]],$AP$2:$AQ$3850,2,FALSE)</f>
        <v>M</v>
      </c>
      <c r="AP2638" s="71">
        <v>18184</v>
      </c>
      <c r="AQ2638" s="71" t="s">
        <v>29</v>
      </c>
    </row>
    <row r="2639" spans="13:43" x14ac:dyDescent="0.3">
      <c r="M2639" s="75">
        <v>15570</v>
      </c>
      <c r="N2639" s="72" t="s">
        <v>1607</v>
      </c>
      <c r="O2639" s="72" t="s">
        <v>3098</v>
      </c>
      <c r="P2639" s="73" t="s">
        <v>83</v>
      </c>
      <c r="Q2639" s="74">
        <v>1983</v>
      </c>
      <c r="R2639" s="73" t="s">
        <v>35</v>
      </c>
      <c r="S2639" s="72"/>
      <c r="T2639" s="77">
        <v>2206</v>
      </c>
      <c r="U2639" s="76" t="s">
        <v>35</v>
      </c>
      <c r="V2639" s="77" t="s">
        <v>36</v>
      </c>
      <c r="W2639" s="77" t="s">
        <v>36</v>
      </c>
      <c r="X2639" s="77">
        <v>65</v>
      </c>
      <c r="Y2639" s="78" t="s">
        <v>105</v>
      </c>
      <c r="Z2639" s="72"/>
      <c r="AA2639" s="77">
        <v>2047</v>
      </c>
      <c r="AB2639" s="76" t="s">
        <v>35</v>
      </c>
      <c r="AC2639" s="77" t="s">
        <v>36</v>
      </c>
      <c r="AD2639" s="77" t="s">
        <v>36</v>
      </c>
      <c r="AE2639" s="77">
        <v>30</v>
      </c>
      <c r="AF2639" s="78" t="s">
        <v>209</v>
      </c>
      <c r="AG2639" s="72"/>
      <c r="AH2639" s="77">
        <v>9900500</v>
      </c>
      <c r="AI2639" s="76" t="s">
        <v>382</v>
      </c>
      <c r="AJ2639" s="76" t="s">
        <v>36</v>
      </c>
      <c r="AK2639" t="str">
        <f>_xlfn.CONCAT(PlayerList[[#This Row],[First Name]]," ",PlayerList[[#This Row],[Surname]])</f>
        <v>M K Athula Russell</v>
      </c>
      <c r="AM2639" s="71">
        <f>PlayerList[[#This Row],[Code]]*1</f>
        <v>15570</v>
      </c>
      <c r="AN2639" s="71" t="str">
        <f>VLOOKUP(PlayerList[[#This Row],[NZCF ID]],$AP$2:$AQ$3850,2,FALSE)</f>
        <v>M</v>
      </c>
      <c r="AP2639" s="71">
        <v>20809</v>
      </c>
      <c r="AQ2639" s="71" t="s">
        <v>29</v>
      </c>
    </row>
    <row r="2640" spans="13:43" x14ac:dyDescent="0.3">
      <c r="M2640" s="75">
        <v>20561</v>
      </c>
      <c r="N2640" s="72" t="s">
        <v>3099</v>
      </c>
      <c r="O2640" s="72" t="s">
        <v>301</v>
      </c>
      <c r="P2640" s="73" t="s">
        <v>74</v>
      </c>
      <c r="Q2640" s="74">
        <v>2013</v>
      </c>
      <c r="R2640" s="73" t="s">
        <v>135</v>
      </c>
      <c r="S2640" s="72"/>
      <c r="T2640" s="77">
        <v>1264</v>
      </c>
      <c r="U2640" s="76" t="s">
        <v>35</v>
      </c>
      <c r="V2640" s="77">
        <v>2</v>
      </c>
      <c r="W2640" s="77">
        <v>11</v>
      </c>
      <c r="X2640" s="77">
        <v>22</v>
      </c>
      <c r="Y2640" s="78" t="s">
        <v>4167</v>
      </c>
      <c r="Z2640" s="72"/>
      <c r="AA2640" s="77">
        <v>1167</v>
      </c>
      <c r="AB2640" s="76" t="s">
        <v>50</v>
      </c>
      <c r="AC2640" s="77">
        <v>1</v>
      </c>
      <c r="AD2640" s="77">
        <v>6</v>
      </c>
      <c r="AE2640" s="77">
        <v>12</v>
      </c>
      <c r="AF2640" s="78" t="s">
        <v>4167</v>
      </c>
      <c r="AG2640" s="72"/>
      <c r="AH2640" s="77">
        <v>4331567</v>
      </c>
      <c r="AI2640" s="76" t="s">
        <v>52</v>
      </c>
      <c r="AJ2640" s="76" t="s">
        <v>36</v>
      </c>
      <c r="AK2640" t="str">
        <f>_xlfn.CONCAT(PlayerList[[#This Row],[First Name]]," ",PlayerList[[#This Row],[Surname]])</f>
        <v>Tyler Rust</v>
      </c>
      <c r="AM2640" s="71">
        <f>PlayerList[[#This Row],[Code]]*1</f>
        <v>20561</v>
      </c>
      <c r="AN2640" s="71" t="str">
        <f>VLOOKUP(PlayerList[[#This Row],[NZCF ID]],$AP$2:$AQ$3850,2,FALSE)</f>
        <v>M</v>
      </c>
      <c r="AP2640" s="71">
        <v>14963</v>
      </c>
      <c r="AQ2640" s="71" t="s">
        <v>29</v>
      </c>
    </row>
    <row r="2641" spans="13:43" x14ac:dyDescent="0.3">
      <c r="M2641" s="75">
        <v>18210</v>
      </c>
      <c r="N2641" s="72" t="s">
        <v>120</v>
      </c>
      <c r="O2641" s="72" t="s">
        <v>3100</v>
      </c>
      <c r="P2641" s="73" t="s">
        <v>3204</v>
      </c>
      <c r="Q2641" s="74">
        <v>1948</v>
      </c>
      <c r="R2641" s="73" t="s">
        <v>119</v>
      </c>
      <c r="S2641" s="72"/>
      <c r="T2641" s="77">
        <v>1330</v>
      </c>
      <c r="U2641" s="76" t="s">
        <v>50</v>
      </c>
      <c r="V2641" s="77">
        <v>1</v>
      </c>
      <c r="W2641" s="77">
        <v>3</v>
      </c>
      <c r="X2641" s="77">
        <v>3</v>
      </c>
      <c r="Y2641" s="78" t="s">
        <v>4167</v>
      </c>
      <c r="Z2641" s="72"/>
      <c r="AA2641" s="77">
        <v>1126</v>
      </c>
      <c r="AB2641" s="76" t="s">
        <v>50</v>
      </c>
      <c r="AC2641" s="77" t="s">
        <v>36</v>
      </c>
      <c r="AD2641" s="77" t="s">
        <v>36</v>
      </c>
      <c r="AE2641" s="77">
        <v>12</v>
      </c>
      <c r="AF2641" s="78" t="s">
        <v>154</v>
      </c>
      <c r="AG2641" s="72"/>
      <c r="AH2641" s="77" t="s">
        <v>69</v>
      </c>
      <c r="AI2641" s="76" t="s">
        <v>52</v>
      </c>
      <c r="AJ2641" s="76" t="s">
        <v>36</v>
      </c>
      <c r="AK2641" t="str">
        <f>_xlfn.CONCAT(PlayerList[[#This Row],[First Name]]," ",PlayerList[[#This Row],[Surname]])</f>
        <v>Gerry Ryan</v>
      </c>
      <c r="AM2641" s="71">
        <f>PlayerList[[#This Row],[Code]]*1</f>
        <v>18210</v>
      </c>
      <c r="AN2641" s="71" t="str">
        <f>VLOOKUP(PlayerList[[#This Row],[NZCF ID]],$AP$2:$AQ$3850,2,FALSE)</f>
        <v>M</v>
      </c>
      <c r="AP2641" s="71">
        <v>15570</v>
      </c>
      <c r="AQ2641" s="71" t="s">
        <v>29</v>
      </c>
    </row>
    <row r="2642" spans="13:43" x14ac:dyDescent="0.3">
      <c r="M2642" s="75">
        <v>20959</v>
      </c>
      <c r="N2642" s="72" t="s">
        <v>2477</v>
      </c>
      <c r="O2642" s="72" t="s">
        <v>3101</v>
      </c>
      <c r="P2642" s="73" t="s">
        <v>178</v>
      </c>
      <c r="Q2642" s="74">
        <v>2013</v>
      </c>
      <c r="R2642" s="73" t="s">
        <v>135</v>
      </c>
      <c r="S2642" s="72"/>
      <c r="T2642" s="77">
        <v>954</v>
      </c>
      <c r="U2642" s="76" t="s">
        <v>50</v>
      </c>
      <c r="V2642" s="77" t="s">
        <v>36</v>
      </c>
      <c r="W2642" s="77" t="s">
        <v>36</v>
      </c>
      <c r="X2642" s="77">
        <v>9</v>
      </c>
      <c r="Y2642" s="78" t="s">
        <v>84</v>
      </c>
      <c r="Z2642" s="72"/>
      <c r="AA2642" s="77" t="s">
        <v>37</v>
      </c>
      <c r="AB2642" s="76" t="s">
        <v>35</v>
      </c>
      <c r="AC2642" s="77" t="s">
        <v>36</v>
      </c>
      <c r="AD2642" s="77" t="s">
        <v>36</v>
      </c>
      <c r="AE2642" s="77" t="s">
        <v>37</v>
      </c>
      <c r="AF2642" s="78" t="s">
        <v>38</v>
      </c>
      <c r="AG2642" s="72"/>
      <c r="AH2642" s="77" t="s">
        <v>69</v>
      </c>
      <c r="AI2642" s="76" t="s">
        <v>52</v>
      </c>
      <c r="AJ2642" s="76" t="s">
        <v>36</v>
      </c>
      <c r="AK2642" t="str">
        <f>_xlfn.CONCAT(PlayerList[[#This Row],[First Name]]," ",PlayerList[[#This Row],[Surname]])</f>
        <v>Junan Ryu</v>
      </c>
      <c r="AM2642" s="71">
        <f>PlayerList[[#This Row],[Code]]*1</f>
        <v>20959</v>
      </c>
      <c r="AN2642" s="71" t="str">
        <f>VLOOKUP(PlayerList[[#This Row],[NZCF ID]],$AP$2:$AQ$3850,2,FALSE)</f>
        <v>M</v>
      </c>
      <c r="AP2642" s="71">
        <v>20561</v>
      </c>
      <c r="AQ2642" s="71" t="s">
        <v>29</v>
      </c>
    </row>
    <row r="2643" spans="13:43" x14ac:dyDescent="0.3">
      <c r="M2643" s="75">
        <v>20957</v>
      </c>
      <c r="N2643" s="72" t="s">
        <v>2477</v>
      </c>
      <c r="O2643" s="72" t="s">
        <v>3102</v>
      </c>
      <c r="P2643" s="73" t="s">
        <v>178</v>
      </c>
      <c r="Q2643" s="74">
        <v>2013</v>
      </c>
      <c r="R2643" s="73" t="s">
        <v>135</v>
      </c>
      <c r="S2643" s="72"/>
      <c r="T2643" s="77">
        <v>972</v>
      </c>
      <c r="U2643" s="76" t="s">
        <v>50</v>
      </c>
      <c r="V2643" s="77" t="s">
        <v>36</v>
      </c>
      <c r="W2643" s="77" t="s">
        <v>36</v>
      </c>
      <c r="X2643" s="77">
        <v>11</v>
      </c>
      <c r="Y2643" s="78" t="s">
        <v>84</v>
      </c>
      <c r="Z2643" s="72"/>
      <c r="AA2643" s="77" t="s">
        <v>37</v>
      </c>
      <c r="AB2643" s="76" t="s">
        <v>35</v>
      </c>
      <c r="AC2643" s="77" t="s">
        <v>36</v>
      </c>
      <c r="AD2643" s="77" t="s">
        <v>36</v>
      </c>
      <c r="AE2643" s="77" t="s">
        <v>37</v>
      </c>
      <c r="AF2643" s="78" t="s">
        <v>38</v>
      </c>
      <c r="AG2643" s="72"/>
      <c r="AH2643" s="77" t="s">
        <v>69</v>
      </c>
      <c r="AI2643" s="76" t="s">
        <v>52</v>
      </c>
      <c r="AJ2643" s="76" t="s">
        <v>36</v>
      </c>
      <c r="AK2643" t="str">
        <f>_xlfn.CONCAT(PlayerList[[#This Row],[First Name]]," ",PlayerList[[#This Row],[Surname]])</f>
        <v>Junsu Ryu</v>
      </c>
      <c r="AM2643" s="71">
        <f>PlayerList[[#This Row],[Code]]*1</f>
        <v>20957</v>
      </c>
      <c r="AN2643" s="71" t="str">
        <f>VLOOKUP(PlayerList[[#This Row],[NZCF ID]],$AP$2:$AQ$3850,2,FALSE)</f>
        <v>M</v>
      </c>
      <c r="AP2643" s="71">
        <v>18210</v>
      </c>
      <c r="AQ2643" s="71" t="s">
        <v>29</v>
      </c>
    </row>
    <row r="2644" spans="13:43" x14ac:dyDescent="0.3">
      <c r="M2644" s="75">
        <v>15562</v>
      </c>
      <c r="N2644" s="72" t="s">
        <v>2477</v>
      </c>
      <c r="O2644" s="72" t="s">
        <v>3103</v>
      </c>
      <c r="P2644" s="73" t="s">
        <v>74</v>
      </c>
      <c r="Q2644" s="74">
        <v>1960</v>
      </c>
      <c r="R2644" s="73" t="s">
        <v>119</v>
      </c>
      <c r="S2644" s="72"/>
      <c r="T2644" s="77">
        <v>733</v>
      </c>
      <c r="U2644" s="76" t="s">
        <v>35</v>
      </c>
      <c r="V2644" s="77" t="s">
        <v>36</v>
      </c>
      <c r="W2644" s="77" t="s">
        <v>36</v>
      </c>
      <c r="X2644" s="77">
        <v>241</v>
      </c>
      <c r="Y2644" s="78" t="s">
        <v>90</v>
      </c>
      <c r="Z2644" s="72"/>
      <c r="AA2644" s="77">
        <v>718</v>
      </c>
      <c r="AB2644" s="76" t="s">
        <v>35</v>
      </c>
      <c r="AC2644" s="77" t="s">
        <v>36</v>
      </c>
      <c r="AD2644" s="77" t="s">
        <v>36</v>
      </c>
      <c r="AE2644" s="77">
        <v>47</v>
      </c>
      <c r="AF2644" s="78" t="s">
        <v>105</v>
      </c>
      <c r="AG2644" s="72"/>
      <c r="AH2644" s="77">
        <v>4305353</v>
      </c>
      <c r="AI2644" s="76" t="s">
        <v>52</v>
      </c>
      <c r="AJ2644" s="76" t="s">
        <v>36</v>
      </c>
      <c r="AK2644" t="str">
        <f>_xlfn.CONCAT(PlayerList[[#This Row],[First Name]]," ",PlayerList[[#This Row],[Surname]])</f>
        <v>Rosa Ryu</v>
      </c>
      <c r="AM2644" s="71">
        <f>PlayerList[[#This Row],[Code]]*1</f>
        <v>15562</v>
      </c>
      <c r="AN2644" s="71" t="str">
        <f>VLOOKUP(PlayerList[[#This Row],[NZCF ID]],$AP$2:$AQ$3850,2,FALSE)</f>
        <v>F</v>
      </c>
      <c r="AP2644" s="71">
        <v>20959</v>
      </c>
      <c r="AQ2644" s="71" t="s">
        <v>29</v>
      </c>
    </row>
    <row r="2645" spans="13:43" x14ac:dyDescent="0.3">
      <c r="M2645" s="75">
        <v>19613</v>
      </c>
      <c r="N2645" s="72" t="s">
        <v>3104</v>
      </c>
      <c r="O2645" s="72" t="s">
        <v>3105</v>
      </c>
      <c r="P2645" s="73" t="s">
        <v>252</v>
      </c>
      <c r="Q2645" s="74">
        <v>2011</v>
      </c>
      <c r="R2645" s="73" t="s">
        <v>135</v>
      </c>
      <c r="S2645" s="72"/>
      <c r="T2645" s="77" t="s">
        <v>34</v>
      </c>
      <c r="U2645" s="76" t="s">
        <v>35</v>
      </c>
      <c r="V2645" s="77" t="s">
        <v>36</v>
      </c>
      <c r="W2645" s="77" t="s">
        <v>36</v>
      </c>
      <c r="X2645" s="77" t="s">
        <v>37</v>
      </c>
      <c r="Y2645" s="78" t="s">
        <v>38</v>
      </c>
      <c r="Z2645" s="72"/>
      <c r="AA2645" s="77">
        <v>826</v>
      </c>
      <c r="AB2645" s="76" t="s">
        <v>50</v>
      </c>
      <c r="AC2645" s="77" t="s">
        <v>36</v>
      </c>
      <c r="AD2645" s="77" t="s">
        <v>36</v>
      </c>
      <c r="AE2645" s="77">
        <v>6</v>
      </c>
      <c r="AF2645" s="78" t="s">
        <v>281</v>
      </c>
      <c r="AG2645" s="72"/>
      <c r="AH2645" s="77">
        <v>4324889</v>
      </c>
      <c r="AI2645" s="76" t="s">
        <v>52</v>
      </c>
      <c r="AJ2645" s="76" t="s">
        <v>36</v>
      </c>
      <c r="AK2645" t="str">
        <f>_xlfn.CONCAT(PlayerList[[#This Row],[First Name]]," ",PlayerList[[#This Row],[Surname]])</f>
        <v>Prithvi Sachdev</v>
      </c>
      <c r="AM2645" s="71">
        <f>PlayerList[[#This Row],[Code]]*1</f>
        <v>19613</v>
      </c>
      <c r="AN2645" s="71" t="str">
        <f>VLOOKUP(PlayerList[[#This Row],[NZCF ID]],$AP$2:$AQ$3850,2,FALSE)</f>
        <v>M</v>
      </c>
      <c r="AP2645" s="71">
        <v>20957</v>
      </c>
      <c r="AQ2645" s="71" t="s">
        <v>29</v>
      </c>
    </row>
    <row r="2646" spans="13:43" x14ac:dyDescent="0.3">
      <c r="M2646" s="75">
        <v>17489</v>
      </c>
      <c r="N2646" s="72" t="s">
        <v>3106</v>
      </c>
      <c r="O2646" s="72" t="s">
        <v>3107</v>
      </c>
      <c r="P2646" s="73" t="s">
        <v>252</v>
      </c>
      <c r="Q2646" s="74">
        <v>2008</v>
      </c>
      <c r="R2646" s="73" t="s">
        <v>135</v>
      </c>
      <c r="S2646" s="72"/>
      <c r="T2646" s="77" t="s">
        <v>34</v>
      </c>
      <c r="U2646" s="76" t="s">
        <v>35</v>
      </c>
      <c r="V2646" s="77" t="s">
        <v>36</v>
      </c>
      <c r="W2646" s="77" t="s">
        <v>36</v>
      </c>
      <c r="X2646" s="77" t="s">
        <v>37</v>
      </c>
      <c r="Y2646" s="78" t="s">
        <v>38</v>
      </c>
      <c r="Z2646" s="72"/>
      <c r="AA2646" s="77">
        <v>515</v>
      </c>
      <c r="AB2646" s="76" t="s">
        <v>50</v>
      </c>
      <c r="AC2646" s="77" t="s">
        <v>36</v>
      </c>
      <c r="AD2646" s="77" t="s">
        <v>36</v>
      </c>
      <c r="AE2646" s="77">
        <v>5</v>
      </c>
      <c r="AF2646" s="78" t="s">
        <v>209</v>
      </c>
      <c r="AG2646" s="72"/>
      <c r="AH2646" s="77">
        <v>4314182</v>
      </c>
      <c r="AI2646" s="76" t="s">
        <v>52</v>
      </c>
      <c r="AJ2646" s="76" t="s">
        <v>36</v>
      </c>
      <c r="AK2646" t="str">
        <f>_xlfn.CONCAT(PlayerList[[#This Row],[First Name]]," ",PlayerList[[#This Row],[Surname]])</f>
        <v>Dania Sadiq</v>
      </c>
      <c r="AM2646" s="71">
        <f>PlayerList[[#This Row],[Code]]*1</f>
        <v>17489</v>
      </c>
      <c r="AN2646" s="71" t="str">
        <f>VLOOKUP(PlayerList[[#This Row],[NZCF ID]],$AP$2:$AQ$3850,2,FALSE)</f>
        <v>F</v>
      </c>
      <c r="AP2646" s="71">
        <v>15562</v>
      </c>
      <c r="AQ2646" s="71" t="s">
        <v>45</v>
      </c>
    </row>
    <row r="2647" spans="13:43" x14ac:dyDescent="0.3">
      <c r="M2647" s="75">
        <v>19532</v>
      </c>
      <c r="N2647" s="72" t="s">
        <v>3108</v>
      </c>
      <c r="O2647" s="72" t="s">
        <v>747</v>
      </c>
      <c r="P2647" s="73" t="s">
        <v>499</v>
      </c>
      <c r="Q2647" s="74">
        <v>1997</v>
      </c>
      <c r="R2647" s="73" t="s">
        <v>35</v>
      </c>
      <c r="S2647" s="72"/>
      <c r="T2647" s="77" t="s">
        <v>34</v>
      </c>
      <c r="U2647" s="76" t="s">
        <v>35</v>
      </c>
      <c r="V2647" s="77" t="s">
        <v>36</v>
      </c>
      <c r="W2647" s="77" t="s">
        <v>36</v>
      </c>
      <c r="X2647" s="77" t="s">
        <v>37</v>
      </c>
      <c r="Y2647" s="78" t="s">
        <v>38</v>
      </c>
      <c r="Z2647" s="72"/>
      <c r="AA2647" s="77">
        <v>1173</v>
      </c>
      <c r="AB2647" s="76" t="s">
        <v>50</v>
      </c>
      <c r="AC2647" s="77" t="s">
        <v>36</v>
      </c>
      <c r="AD2647" s="77" t="s">
        <v>36</v>
      </c>
      <c r="AE2647" s="77">
        <v>12</v>
      </c>
      <c r="AF2647" s="78" t="s">
        <v>281</v>
      </c>
      <c r="AG2647" s="72"/>
      <c r="AH2647" s="77">
        <v>4324366</v>
      </c>
      <c r="AI2647" s="76" t="s">
        <v>52</v>
      </c>
      <c r="AJ2647" s="76" t="s">
        <v>36</v>
      </c>
      <c r="AK2647" t="str">
        <f>_xlfn.CONCAT(PlayerList[[#This Row],[First Name]]," ",PlayerList[[#This Row],[Surname]])</f>
        <v>Jay Sagar</v>
      </c>
      <c r="AM2647" s="71">
        <f>PlayerList[[#This Row],[Code]]*1</f>
        <v>19532</v>
      </c>
      <c r="AN2647" s="71" t="str">
        <f>VLOOKUP(PlayerList[[#This Row],[NZCF ID]],$AP$2:$AQ$3850,2,FALSE)</f>
        <v>M</v>
      </c>
      <c r="AP2647" s="71">
        <v>19613</v>
      </c>
      <c r="AQ2647" s="71" t="s">
        <v>29</v>
      </c>
    </row>
    <row r="2648" spans="13:43" x14ac:dyDescent="0.3">
      <c r="M2648" s="75">
        <v>18691</v>
      </c>
      <c r="N2648" s="72" t="s">
        <v>3109</v>
      </c>
      <c r="O2648" s="72" t="s">
        <v>3110</v>
      </c>
      <c r="P2648" s="73" t="s">
        <v>83</v>
      </c>
      <c r="Q2648" s="74">
        <v>2009</v>
      </c>
      <c r="R2648" s="73" t="s">
        <v>135</v>
      </c>
      <c r="S2648" s="72"/>
      <c r="T2648" s="77">
        <v>1491</v>
      </c>
      <c r="U2648" s="76" t="s">
        <v>35</v>
      </c>
      <c r="V2648" s="77">
        <v>1</v>
      </c>
      <c r="W2648" s="77">
        <v>5</v>
      </c>
      <c r="X2648" s="77">
        <v>85</v>
      </c>
      <c r="Y2648" s="78" t="s">
        <v>4167</v>
      </c>
      <c r="Z2648" s="72"/>
      <c r="AA2648" s="77">
        <v>1498</v>
      </c>
      <c r="AB2648" s="76" t="s">
        <v>35</v>
      </c>
      <c r="AC2648" s="77" t="s">
        <v>36</v>
      </c>
      <c r="AD2648" s="77" t="s">
        <v>36</v>
      </c>
      <c r="AE2648" s="77">
        <v>14</v>
      </c>
      <c r="AF2648" s="78" t="s">
        <v>60</v>
      </c>
      <c r="AG2648" s="72"/>
      <c r="AH2648" s="77">
        <v>4320956</v>
      </c>
      <c r="AI2648" s="76" t="s">
        <v>52</v>
      </c>
      <c r="AJ2648" s="76" t="s">
        <v>36</v>
      </c>
      <c r="AK2648" t="str">
        <f>_xlfn.CONCAT(PlayerList[[#This Row],[First Name]]," ",PlayerList[[#This Row],[Surname]])</f>
        <v>Azra Sena Saglam</v>
      </c>
      <c r="AM2648" s="71">
        <f>PlayerList[[#This Row],[Code]]*1</f>
        <v>18691</v>
      </c>
      <c r="AN2648" s="71" t="str">
        <f>VLOOKUP(PlayerList[[#This Row],[NZCF ID]],$AP$2:$AQ$3850,2,FALSE)</f>
        <v>F</v>
      </c>
      <c r="AP2648" s="71">
        <v>17489</v>
      </c>
      <c r="AQ2648" s="71" t="s">
        <v>45</v>
      </c>
    </row>
    <row r="2649" spans="13:43" x14ac:dyDescent="0.3">
      <c r="M2649" s="75">
        <v>18692</v>
      </c>
      <c r="N2649" s="72" t="s">
        <v>3109</v>
      </c>
      <c r="O2649" s="72" t="s">
        <v>3111</v>
      </c>
      <c r="P2649" s="73" t="s">
        <v>83</v>
      </c>
      <c r="Q2649" s="74">
        <v>1981</v>
      </c>
      <c r="R2649" s="73" t="s">
        <v>35</v>
      </c>
      <c r="S2649" s="72"/>
      <c r="T2649" s="77">
        <v>1747</v>
      </c>
      <c r="U2649" s="76" t="s">
        <v>35</v>
      </c>
      <c r="V2649" s="77">
        <v>1</v>
      </c>
      <c r="W2649" s="77">
        <v>5</v>
      </c>
      <c r="X2649" s="77">
        <v>68</v>
      </c>
      <c r="Y2649" s="78" t="s">
        <v>4167</v>
      </c>
      <c r="Z2649" s="72"/>
      <c r="AA2649" s="77">
        <v>1656</v>
      </c>
      <c r="AB2649" s="76" t="s">
        <v>35</v>
      </c>
      <c r="AC2649" s="77" t="s">
        <v>36</v>
      </c>
      <c r="AD2649" s="77" t="s">
        <v>36</v>
      </c>
      <c r="AE2649" s="77">
        <v>14</v>
      </c>
      <c r="AF2649" s="78" t="s">
        <v>60</v>
      </c>
      <c r="AG2649" s="72"/>
      <c r="AH2649" s="77" t="s">
        <v>69</v>
      </c>
      <c r="AI2649" s="76" t="s">
        <v>52</v>
      </c>
      <c r="AJ2649" s="76" t="s">
        <v>36</v>
      </c>
      <c r="AK2649" t="str">
        <f>_xlfn.CONCAT(PlayerList[[#This Row],[First Name]]," ",PlayerList[[#This Row],[Surname]])</f>
        <v>Yigit Saglam</v>
      </c>
      <c r="AM2649" s="71">
        <f>PlayerList[[#This Row],[Code]]*1</f>
        <v>18692</v>
      </c>
      <c r="AN2649" s="71" t="str">
        <f>VLOOKUP(PlayerList[[#This Row],[NZCF ID]],$AP$2:$AQ$3850,2,FALSE)</f>
        <v>M</v>
      </c>
      <c r="AP2649" s="71">
        <v>19532</v>
      </c>
      <c r="AQ2649" s="71" t="s">
        <v>29</v>
      </c>
    </row>
    <row r="2650" spans="13:43" x14ac:dyDescent="0.3">
      <c r="M2650" s="75">
        <v>16898</v>
      </c>
      <c r="N2650" s="72" t="s">
        <v>3112</v>
      </c>
      <c r="O2650" s="72" t="s">
        <v>3113</v>
      </c>
      <c r="P2650" s="73" t="s">
        <v>74</v>
      </c>
      <c r="Q2650" s="74">
        <v>2006</v>
      </c>
      <c r="R2650" s="73" t="s">
        <v>135</v>
      </c>
      <c r="S2650" s="72"/>
      <c r="T2650" s="77">
        <v>1254</v>
      </c>
      <c r="U2650" s="76" t="s">
        <v>50</v>
      </c>
      <c r="V2650" s="77" t="s">
        <v>36</v>
      </c>
      <c r="W2650" s="77" t="s">
        <v>36</v>
      </c>
      <c r="X2650" s="77">
        <v>15</v>
      </c>
      <c r="Y2650" s="78" t="s">
        <v>209</v>
      </c>
      <c r="Z2650" s="72"/>
      <c r="AA2650" s="77">
        <v>979</v>
      </c>
      <c r="AB2650" s="76" t="s">
        <v>35</v>
      </c>
      <c r="AC2650" s="77" t="s">
        <v>36</v>
      </c>
      <c r="AD2650" s="77" t="s">
        <v>36</v>
      </c>
      <c r="AE2650" s="77">
        <v>26</v>
      </c>
      <c r="AF2650" s="78" t="s">
        <v>212</v>
      </c>
      <c r="AG2650" s="72"/>
      <c r="AH2650" s="77">
        <v>4310896</v>
      </c>
      <c r="AI2650" s="76" t="s">
        <v>52</v>
      </c>
      <c r="AJ2650" s="76" t="s">
        <v>36</v>
      </c>
      <c r="AK2650" t="str">
        <f>_xlfn.CONCAT(PlayerList[[#This Row],[First Name]]," ",PlayerList[[#This Row],[Surname]])</f>
        <v>Saahir Saheb</v>
      </c>
      <c r="AM2650" s="71">
        <f>PlayerList[[#This Row],[Code]]*1</f>
        <v>16898</v>
      </c>
      <c r="AN2650" s="71" t="str">
        <f>VLOOKUP(PlayerList[[#This Row],[NZCF ID]],$AP$2:$AQ$3850,2,FALSE)</f>
        <v>M</v>
      </c>
      <c r="AP2650" s="71">
        <v>18691</v>
      </c>
      <c r="AQ2650" s="71" t="s">
        <v>45</v>
      </c>
    </row>
    <row r="2651" spans="13:43" x14ac:dyDescent="0.3">
      <c r="M2651" s="75">
        <v>22858</v>
      </c>
      <c r="N2651" s="72" t="s">
        <v>4455</v>
      </c>
      <c r="O2651" s="72" t="s">
        <v>3496</v>
      </c>
      <c r="P2651" s="73" t="s">
        <v>167</v>
      </c>
      <c r="Q2651" s="74">
        <v>2016</v>
      </c>
      <c r="R2651" s="73" t="s">
        <v>135</v>
      </c>
      <c r="S2651" s="72"/>
      <c r="T2651" s="77" t="s">
        <v>34</v>
      </c>
      <c r="U2651" s="76" t="s">
        <v>35</v>
      </c>
      <c r="V2651" s="77" t="s">
        <v>36</v>
      </c>
      <c r="W2651" s="77" t="s">
        <v>36</v>
      </c>
      <c r="X2651" s="77" t="s">
        <v>37</v>
      </c>
      <c r="Y2651" s="78" t="s">
        <v>38</v>
      </c>
      <c r="Z2651" s="72"/>
      <c r="AA2651" s="77">
        <v>754</v>
      </c>
      <c r="AB2651" s="76" t="s">
        <v>35</v>
      </c>
      <c r="AC2651" s="77">
        <v>3</v>
      </c>
      <c r="AD2651" s="77">
        <v>20</v>
      </c>
      <c r="AE2651" s="77">
        <v>26</v>
      </c>
      <c r="AF2651" s="78" t="s">
        <v>4167</v>
      </c>
      <c r="AG2651" s="72"/>
      <c r="AH2651" s="77">
        <v>4332490</v>
      </c>
      <c r="AI2651" s="76" t="s">
        <v>52</v>
      </c>
      <c r="AJ2651" s="76" t="s">
        <v>36</v>
      </c>
      <c r="AK2651" t="str">
        <f>_xlfn.CONCAT(PlayerList[[#This Row],[First Name]]," ",PlayerList[[#This Row],[Surname]])</f>
        <v>Reyansh Saini</v>
      </c>
      <c r="AM2651" s="71">
        <f>PlayerList[[#This Row],[Code]]*1</f>
        <v>22858</v>
      </c>
      <c r="AN2651" s="71" t="str">
        <f>VLOOKUP(PlayerList[[#This Row],[NZCF ID]],$AP$2:$AQ$3850,2,FALSE)</f>
        <v>M</v>
      </c>
      <c r="AP2651" s="71">
        <v>18692</v>
      </c>
      <c r="AQ2651" s="71" t="s">
        <v>29</v>
      </c>
    </row>
    <row r="2652" spans="13:43" x14ac:dyDescent="0.3">
      <c r="M2652" s="75">
        <v>16347</v>
      </c>
      <c r="N2652" s="72" t="s">
        <v>4456</v>
      </c>
      <c r="O2652" s="72" t="s">
        <v>863</v>
      </c>
      <c r="P2652" s="73" t="s">
        <v>74</v>
      </c>
      <c r="Q2652" s="74">
        <v>2002</v>
      </c>
      <c r="R2652" s="73" t="s">
        <v>35</v>
      </c>
      <c r="S2652" s="72"/>
      <c r="T2652" s="77">
        <v>788</v>
      </c>
      <c r="U2652" s="76" t="s">
        <v>35</v>
      </c>
      <c r="V2652" s="77" t="s">
        <v>36</v>
      </c>
      <c r="W2652" s="77" t="s">
        <v>36</v>
      </c>
      <c r="X2652" s="77">
        <v>20</v>
      </c>
      <c r="Y2652" s="78" t="s">
        <v>235</v>
      </c>
      <c r="Z2652" s="72"/>
      <c r="AA2652" s="77">
        <v>838</v>
      </c>
      <c r="AB2652" s="76" t="s">
        <v>35</v>
      </c>
      <c r="AC2652" s="77" t="s">
        <v>36</v>
      </c>
      <c r="AD2652" s="77" t="s">
        <v>36</v>
      </c>
      <c r="AE2652" s="77">
        <v>32</v>
      </c>
      <c r="AF2652" s="78" t="s">
        <v>667</v>
      </c>
      <c r="AG2652" s="72"/>
      <c r="AH2652" s="77" t="s">
        <v>69</v>
      </c>
      <c r="AI2652" s="76" t="s">
        <v>52</v>
      </c>
      <c r="AJ2652" s="76" t="s">
        <v>36</v>
      </c>
      <c r="AK2652" t="str">
        <f>_xlfn.CONCAT(PlayerList[[#This Row],[First Name]]," ",PlayerList[[#This Row],[Surname]])</f>
        <v>Samuel Sajch</v>
      </c>
      <c r="AM2652" s="71">
        <f>PlayerList[[#This Row],[Code]]*1</f>
        <v>16347</v>
      </c>
      <c r="AN2652" s="71" t="str">
        <f>VLOOKUP(PlayerList[[#This Row],[NZCF ID]],$AP$2:$AQ$3850,2,FALSE)</f>
        <v>M</v>
      </c>
      <c r="AP2652" s="71">
        <v>16898</v>
      </c>
      <c r="AQ2652" s="71" t="s">
        <v>29</v>
      </c>
    </row>
    <row r="2653" spans="13:43" x14ac:dyDescent="0.3">
      <c r="M2653" s="75">
        <v>17801</v>
      </c>
      <c r="N2653" s="72" t="s">
        <v>3114</v>
      </c>
      <c r="O2653" s="72" t="s">
        <v>396</v>
      </c>
      <c r="P2653" s="73" t="s">
        <v>335</v>
      </c>
      <c r="Q2653" s="74">
        <v>1995</v>
      </c>
      <c r="R2653" s="73" t="s">
        <v>35</v>
      </c>
      <c r="S2653" s="72"/>
      <c r="T2653" s="77">
        <v>1497</v>
      </c>
      <c r="U2653" s="76" t="s">
        <v>35</v>
      </c>
      <c r="V2653" s="77" t="s">
        <v>36</v>
      </c>
      <c r="W2653" s="77" t="s">
        <v>36</v>
      </c>
      <c r="X2653" s="77">
        <v>31</v>
      </c>
      <c r="Y2653" s="78" t="s">
        <v>96</v>
      </c>
      <c r="Z2653" s="72"/>
      <c r="AA2653" s="77">
        <v>1440</v>
      </c>
      <c r="AB2653" s="76" t="s">
        <v>50</v>
      </c>
      <c r="AC2653" s="77" t="s">
        <v>36</v>
      </c>
      <c r="AD2653" s="77" t="s">
        <v>36</v>
      </c>
      <c r="AE2653" s="77">
        <v>10</v>
      </c>
      <c r="AF2653" s="78" t="s">
        <v>68</v>
      </c>
      <c r="AG2653" s="72"/>
      <c r="AH2653" s="77">
        <v>4315430</v>
      </c>
      <c r="AI2653" s="76" t="s">
        <v>52</v>
      </c>
      <c r="AJ2653" s="76" t="s">
        <v>36</v>
      </c>
      <c r="AK2653" t="str">
        <f>_xlfn.CONCAT(PlayerList[[#This Row],[First Name]]," ",PlayerList[[#This Row],[Surname]])</f>
        <v>Joshua Salmon</v>
      </c>
      <c r="AM2653" s="71">
        <f>PlayerList[[#This Row],[Code]]*1</f>
        <v>17801</v>
      </c>
      <c r="AN2653" s="71" t="str">
        <f>VLOOKUP(PlayerList[[#This Row],[NZCF ID]],$AP$2:$AQ$3850,2,FALSE)</f>
        <v>M</v>
      </c>
      <c r="AP2653" s="71">
        <v>22858</v>
      </c>
      <c r="AQ2653" s="71" t="s">
        <v>29</v>
      </c>
    </row>
    <row r="2654" spans="13:43" x14ac:dyDescent="0.3">
      <c r="M2654" s="75">
        <v>17460</v>
      </c>
      <c r="N2654" s="72" t="s">
        <v>3115</v>
      </c>
      <c r="O2654" s="72" t="s">
        <v>3116</v>
      </c>
      <c r="P2654" s="73" t="s">
        <v>167</v>
      </c>
      <c r="Q2654" s="74">
        <v>2006</v>
      </c>
      <c r="R2654" s="73" t="s">
        <v>135</v>
      </c>
      <c r="S2654" s="72"/>
      <c r="T2654" s="77">
        <v>1293</v>
      </c>
      <c r="U2654" s="76" t="s">
        <v>50</v>
      </c>
      <c r="V2654" s="77" t="s">
        <v>36</v>
      </c>
      <c r="W2654" s="77" t="s">
        <v>36</v>
      </c>
      <c r="X2654" s="77">
        <v>16</v>
      </c>
      <c r="Y2654" s="78" t="s">
        <v>90</v>
      </c>
      <c r="Z2654" s="72"/>
      <c r="AA2654" s="77">
        <v>1093</v>
      </c>
      <c r="AB2654" s="76" t="s">
        <v>35</v>
      </c>
      <c r="AC2654" s="77" t="s">
        <v>36</v>
      </c>
      <c r="AD2654" s="77" t="s">
        <v>36</v>
      </c>
      <c r="AE2654" s="77">
        <v>25</v>
      </c>
      <c r="AF2654" s="78" t="s">
        <v>105</v>
      </c>
      <c r="AG2654" s="72"/>
      <c r="AH2654" s="77">
        <v>4314689</v>
      </c>
      <c r="AI2654" s="76" t="s">
        <v>52</v>
      </c>
      <c r="AJ2654" s="76" t="s">
        <v>36</v>
      </c>
      <c r="AK2654" t="str">
        <f>_xlfn.CONCAT(PlayerList[[#This Row],[First Name]]," ",PlayerList[[#This Row],[Surname]])</f>
        <v>Markus Salvador</v>
      </c>
      <c r="AM2654" s="71">
        <f>PlayerList[[#This Row],[Code]]*1</f>
        <v>17460</v>
      </c>
      <c r="AN2654" s="71" t="str">
        <f>VLOOKUP(PlayerList[[#This Row],[NZCF ID]],$AP$2:$AQ$3850,2,FALSE)</f>
        <v>M</v>
      </c>
      <c r="AP2654" s="71">
        <v>16347</v>
      </c>
      <c r="AQ2654" s="71" t="s">
        <v>29</v>
      </c>
    </row>
    <row r="2655" spans="13:43" x14ac:dyDescent="0.3">
      <c r="M2655" s="75">
        <v>19487</v>
      </c>
      <c r="N2655" s="72" t="s">
        <v>3117</v>
      </c>
      <c r="O2655" s="72" t="s">
        <v>3118</v>
      </c>
      <c r="P2655" s="73" t="s">
        <v>161</v>
      </c>
      <c r="Q2655" s="74">
        <v>2009</v>
      </c>
      <c r="R2655" s="73" t="s">
        <v>135</v>
      </c>
      <c r="S2655" s="72"/>
      <c r="T2655" s="77">
        <v>1309</v>
      </c>
      <c r="U2655" s="76" t="s">
        <v>35</v>
      </c>
      <c r="V2655" s="77" t="s">
        <v>36</v>
      </c>
      <c r="W2655" s="77" t="s">
        <v>36</v>
      </c>
      <c r="X2655" s="77">
        <v>21</v>
      </c>
      <c r="Y2655" s="78" t="s">
        <v>61</v>
      </c>
      <c r="Z2655" s="72"/>
      <c r="AA2655" s="77">
        <v>1154</v>
      </c>
      <c r="AB2655" s="76" t="s">
        <v>35</v>
      </c>
      <c r="AC2655" s="77" t="s">
        <v>36</v>
      </c>
      <c r="AD2655" s="77" t="s">
        <v>36</v>
      </c>
      <c r="AE2655" s="77">
        <v>39</v>
      </c>
      <c r="AF2655" s="78" t="s">
        <v>84</v>
      </c>
      <c r="AG2655" s="72"/>
      <c r="AH2655" s="77">
        <v>29950821</v>
      </c>
      <c r="AI2655" s="76" t="s">
        <v>382</v>
      </c>
      <c r="AJ2655" s="76" t="s">
        <v>36</v>
      </c>
      <c r="AK2655" t="str">
        <f>_xlfn.CONCAT(PlayerList[[#This Row],[First Name]]," ",PlayerList[[#This Row],[Surname]])</f>
        <v>Shayan Samarawickrama</v>
      </c>
      <c r="AM2655" s="71">
        <f>PlayerList[[#This Row],[Code]]*1</f>
        <v>19487</v>
      </c>
      <c r="AN2655" s="71" t="str">
        <f>VLOOKUP(PlayerList[[#This Row],[NZCF ID]],$AP$2:$AQ$3850,2,FALSE)</f>
        <v>M</v>
      </c>
      <c r="AP2655" s="71">
        <v>17801</v>
      </c>
      <c r="AQ2655" s="71" t="s">
        <v>29</v>
      </c>
    </row>
    <row r="2656" spans="13:43" x14ac:dyDescent="0.3">
      <c r="M2656" s="75">
        <v>20402</v>
      </c>
      <c r="N2656" s="72" t="s">
        <v>3117</v>
      </c>
      <c r="O2656" s="72" t="s">
        <v>3119</v>
      </c>
      <c r="P2656" s="73" t="s">
        <v>161</v>
      </c>
      <c r="Q2656" s="74">
        <v>2015</v>
      </c>
      <c r="R2656" s="73" t="s">
        <v>135</v>
      </c>
      <c r="S2656" s="72"/>
      <c r="T2656" s="77">
        <v>715</v>
      </c>
      <c r="U2656" s="76" t="s">
        <v>50</v>
      </c>
      <c r="V2656" s="77" t="s">
        <v>36</v>
      </c>
      <c r="W2656" s="77" t="s">
        <v>36</v>
      </c>
      <c r="X2656" s="77">
        <v>9</v>
      </c>
      <c r="Y2656" s="78" t="s">
        <v>84</v>
      </c>
      <c r="Z2656" s="72"/>
      <c r="AA2656" s="77" t="s">
        <v>37</v>
      </c>
      <c r="AB2656" s="76" t="s">
        <v>35</v>
      </c>
      <c r="AC2656" s="77" t="s">
        <v>36</v>
      </c>
      <c r="AD2656" s="77" t="s">
        <v>36</v>
      </c>
      <c r="AE2656" s="77" t="s">
        <v>37</v>
      </c>
      <c r="AF2656" s="78" t="s">
        <v>38</v>
      </c>
      <c r="AG2656" s="72"/>
      <c r="AH2656" s="77" t="s">
        <v>69</v>
      </c>
      <c r="AI2656" s="76" t="s">
        <v>52</v>
      </c>
      <c r="AJ2656" s="76" t="s">
        <v>36</v>
      </c>
      <c r="AK2656" t="str">
        <f>_xlfn.CONCAT(PlayerList[[#This Row],[First Name]]," ",PlayerList[[#This Row],[Surname]])</f>
        <v>Shihira Samarawickrama</v>
      </c>
      <c r="AM2656" s="71">
        <f>PlayerList[[#This Row],[Code]]*1</f>
        <v>20402</v>
      </c>
      <c r="AN2656" s="71" t="str">
        <f>VLOOKUP(PlayerList[[#This Row],[NZCF ID]],$AP$2:$AQ$3850,2,FALSE)</f>
        <v>F</v>
      </c>
      <c r="AP2656" s="71">
        <v>17460</v>
      </c>
      <c r="AQ2656" s="71" t="s">
        <v>29</v>
      </c>
    </row>
    <row r="2657" spans="13:43" x14ac:dyDescent="0.3">
      <c r="M2657" s="75">
        <v>20161</v>
      </c>
      <c r="N2657" s="72" t="s">
        <v>3117</v>
      </c>
      <c r="O2657" s="72" t="s">
        <v>3120</v>
      </c>
      <c r="P2657" s="73" t="s">
        <v>161</v>
      </c>
      <c r="Q2657" s="74">
        <v>2011</v>
      </c>
      <c r="R2657" s="73" t="s">
        <v>135</v>
      </c>
      <c r="S2657" s="72"/>
      <c r="T2657" s="77">
        <v>1572</v>
      </c>
      <c r="U2657" s="76" t="s">
        <v>35</v>
      </c>
      <c r="V2657" s="77">
        <v>1</v>
      </c>
      <c r="W2657" s="77">
        <v>5</v>
      </c>
      <c r="X2657" s="77">
        <v>51</v>
      </c>
      <c r="Y2657" s="78" t="s">
        <v>4167</v>
      </c>
      <c r="Z2657" s="72"/>
      <c r="AA2657" s="77">
        <v>1418</v>
      </c>
      <c r="AB2657" s="76" t="s">
        <v>35</v>
      </c>
      <c r="AC2657" s="77">
        <v>2</v>
      </c>
      <c r="AD2657" s="77">
        <v>12</v>
      </c>
      <c r="AE2657" s="77">
        <v>85</v>
      </c>
      <c r="AF2657" s="78" t="s">
        <v>4167</v>
      </c>
      <c r="AG2657" s="72"/>
      <c r="AH2657" s="77">
        <v>29950830</v>
      </c>
      <c r="AI2657" s="76" t="s">
        <v>382</v>
      </c>
      <c r="AJ2657" s="76" t="s">
        <v>36</v>
      </c>
      <c r="AK2657" t="str">
        <f>_xlfn.CONCAT(PlayerList[[#This Row],[First Name]]," ",PlayerList[[#This Row],[Surname]])</f>
        <v>Shihiran Samarawickrama</v>
      </c>
      <c r="AM2657" s="71">
        <f>PlayerList[[#This Row],[Code]]*1</f>
        <v>20161</v>
      </c>
      <c r="AN2657" s="71" t="str">
        <f>VLOOKUP(PlayerList[[#This Row],[NZCF ID]],$AP$2:$AQ$3850,2,FALSE)</f>
        <v>M</v>
      </c>
      <c r="AP2657" s="71">
        <v>19487</v>
      </c>
      <c r="AQ2657" s="71" t="s">
        <v>29</v>
      </c>
    </row>
    <row r="2658" spans="13:43" x14ac:dyDescent="0.3">
      <c r="M2658" s="75">
        <v>18424</v>
      </c>
      <c r="N2658" s="72" t="s">
        <v>1736</v>
      </c>
      <c r="O2658" s="72" t="s">
        <v>2332</v>
      </c>
      <c r="P2658" s="73" t="s">
        <v>33</v>
      </c>
      <c r="Q2658" s="74">
        <v>1989</v>
      </c>
      <c r="R2658" s="73" t="s">
        <v>35</v>
      </c>
      <c r="S2658" s="72"/>
      <c r="T2658" s="77">
        <v>1109</v>
      </c>
      <c r="U2658" s="76" t="s">
        <v>50</v>
      </c>
      <c r="V2658" s="77" t="s">
        <v>36</v>
      </c>
      <c r="W2658" s="77" t="s">
        <v>36</v>
      </c>
      <c r="X2658" s="77">
        <v>3</v>
      </c>
      <c r="Y2658" s="78" t="s">
        <v>68</v>
      </c>
      <c r="Z2658" s="72"/>
      <c r="AA2658" s="77" t="s">
        <v>37</v>
      </c>
      <c r="AB2658" s="76" t="s">
        <v>35</v>
      </c>
      <c r="AC2658" s="77" t="s">
        <v>36</v>
      </c>
      <c r="AD2658" s="77" t="s">
        <v>36</v>
      </c>
      <c r="AE2658" s="77" t="s">
        <v>37</v>
      </c>
      <c r="AF2658" s="78" t="s">
        <v>38</v>
      </c>
      <c r="AG2658" s="72"/>
      <c r="AH2658" s="77">
        <v>4319303</v>
      </c>
      <c r="AI2658" s="76" t="s">
        <v>52</v>
      </c>
      <c r="AJ2658" s="76" t="s">
        <v>36</v>
      </c>
      <c r="AK2658" t="str">
        <f>_xlfn.CONCAT(PlayerList[[#This Row],[First Name]]," ",PlayerList[[#This Row],[Surname]])</f>
        <v>Santosh Sampath</v>
      </c>
      <c r="AM2658" s="71">
        <f>PlayerList[[#This Row],[Code]]*1</f>
        <v>18424</v>
      </c>
      <c r="AN2658" s="71" t="str">
        <f>VLOOKUP(PlayerList[[#This Row],[NZCF ID]],$AP$2:$AQ$3850,2,FALSE)</f>
        <v>M</v>
      </c>
      <c r="AP2658" s="71">
        <v>20402</v>
      </c>
      <c r="AQ2658" s="71" t="s">
        <v>45</v>
      </c>
    </row>
    <row r="2659" spans="13:43" x14ac:dyDescent="0.3">
      <c r="M2659" s="75">
        <v>18541</v>
      </c>
      <c r="N2659" s="72" t="s">
        <v>1849</v>
      </c>
      <c r="O2659" s="72" t="s">
        <v>508</v>
      </c>
      <c r="P2659" s="73" t="s">
        <v>190</v>
      </c>
      <c r="Q2659" s="74">
        <v>2009</v>
      </c>
      <c r="R2659" s="73" t="s">
        <v>135</v>
      </c>
      <c r="S2659" s="72"/>
      <c r="T2659" s="77" t="s">
        <v>34</v>
      </c>
      <c r="U2659" s="76" t="s">
        <v>35</v>
      </c>
      <c r="V2659" s="77" t="s">
        <v>36</v>
      </c>
      <c r="W2659" s="77" t="s">
        <v>36</v>
      </c>
      <c r="X2659" s="77" t="s">
        <v>37</v>
      </c>
      <c r="Y2659" s="78" t="s">
        <v>38</v>
      </c>
      <c r="Z2659" s="72"/>
      <c r="AA2659" s="77">
        <v>784</v>
      </c>
      <c r="AB2659" s="76" t="s">
        <v>50</v>
      </c>
      <c r="AC2659" s="77" t="s">
        <v>36</v>
      </c>
      <c r="AD2659" s="77" t="s">
        <v>36</v>
      </c>
      <c r="AE2659" s="77">
        <v>9</v>
      </c>
      <c r="AF2659" s="78" t="s">
        <v>154</v>
      </c>
      <c r="AG2659" s="72"/>
      <c r="AH2659" s="77" t="s">
        <v>69</v>
      </c>
      <c r="AI2659" s="76" t="s">
        <v>52</v>
      </c>
      <c r="AJ2659" s="76" t="s">
        <v>36</v>
      </c>
      <c r="AK2659" t="str">
        <f>_xlfn.CONCAT(PlayerList[[#This Row],[First Name]]," ",PlayerList[[#This Row],[Surname]])</f>
        <v>Alex Samson</v>
      </c>
      <c r="AM2659" s="71">
        <f>PlayerList[[#This Row],[Code]]*1</f>
        <v>18541</v>
      </c>
      <c r="AN2659" s="71" t="str">
        <f>VLOOKUP(PlayerList[[#This Row],[NZCF ID]],$AP$2:$AQ$3850,2,FALSE)</f>
        <v>M</v>
      </c>
      <c r="AP2659" s="71">
        <v>20161</v>
      </c>
      <c r="AQ2659" s="71" t="s">
        <v>29</v>
      </c>
    </row>
    <row r="2660" spans="13:43" x14ac:dyDescent="0.3">
      <c r="M2660" s="75">
        <v>18869</v>
      </c>
      <c r="N2660" s="72" t="s">
        <v>863</v>
      </c>
      <c r="O2660" s="72" t="s">
        <v>433</v>
      </c>
      <c r="P2660" s="73" t="s">
        <v>115</v>
      </c>
      <c r="Q2660" s="74">
        <v>2010</v>
      </c>
      <c r="R2660" s="73" t="s">
        <v>135</v>
      </c>
      <c r="S2660" s="72"/>
      <c r="T2660" s="77">
        <v>1302</v>
      </c>
      <c r="U2660" s="76" t="s">
        <v>50</v>
      </c>
      <c r="V2660" s="77" t="s">
        <v>36</v>
      </c>
      <c r="W2660" s="77" t="s">
        <v>36</v>
      </c>
      <c r="X2660" s="77">
        <v>8</v>
      </c>
      <c r="Y2660" s="78" t="s">
        <v>84</v>
      </c>
      <c r="Z2660" s="72"/>
      <c r="AA2660" s="77">
        <v>1157</v>
      </c>
      <c r="AB2660" s="76" t="s">
        <v>35</v>
      </c>
      <c r="AC2660" s="77" t="s">
        <v>36</v>
      </c>
      <c r="AD2660" s="77" t="s">
        <v>36</v>
      </c>
      <c r="AE2660" s="77">
        <v>47</v>
      </c>
      <c r="AF2660" s="78" t="s">
        <v>39</v>
      </c>
      <c r="AG2660" s="72"/>
      <c r="AH2660" s="77">
        <v>4332300</v>
      </c>
      <c r="AI2660" s="76" t="s">
        <v>52</v>
      </c>
      <c r="AJ2660" s="76" t="s">
        <v>36</v>
      </c>
      <c r="AK2660" t="str">
        <f>_xlfn.CONCAT(PlayerList[[#This Row],[First Name]]," ",PlayerList[[#This Row],[Surname]])</f>
        <v>Scott Samuel</v>
      </c>
      <c r="AM2660" s="71">
        <f>PlayerList[[#This Row],[Code]]*1</f>
        <v>18869</v>
      </c>
      <c r="AN2660" s="71" t="str">
        <f>VLOOKUP(PlayerList[[#This Row],[NZCF ID]],$AP$2:$AQ$3850,2,FALSE)</f>
        <v>M</v>
      </c>
      <c r="AP2660" s="71">
        <v>18424</v>
      </c>
      <c r="AQ2660" s="71" t="s">
        <v>29</v>
      </c>
    </row>
    <row r="2661" spans="13:43" x14ac:dyDescent="0.3">
      <c r="M2661" s="75">
        <v>20494</v>
      </c>
      <c r="N2661" s="72" t="s">
        <v>3123</v>
      </c>
      <c r="O2661" s="72" t="s">
        <v>3124</v>
      </c>
      <c r="P2661" s="73" t="s">
        <v>33</v>
      </c>
      <c r="Q2661" s="74">
        <v>2014</v>
      </c>
      <c r="R2661" s="73" t="s">
        <v>135</v>
      </c>
      <c r="S2661" s="72"/>
      <c r="T2661" s="77" t="s">
        <v>34</v>
      </c>
      <c r="U2661" s="76" t="s">
        <v>35</v>
      </c>
      <c r="V2661" s="77" t="s">
        <v>36</v>
      </c>
      <c r="W2661" s="77" t="s">
        <v>36</v>
      </c>
      <c r="X2661" s="77" t="s">
        <v>37</v>
      </c>
      <c r="Y2661" s="78" t="s">
        <v>38</v>
      </c>
      <c r="Z2661" s="72"/>
      <c r="AA2661" s="77">
        <v>590</v>
      </c>
      <c r="AB2661" s="76" t="s">
        <v>50</v>
      </c>
      <c r="AC2661" s="77" t="s">
        <v>36</v>
      </c>
      <c r="AD2661" s="77" t="s">
        <v>36</v>
      </c>
      <c r="AE2661" s="77">
        <v>7</v>
      </c>
      <c r="AF2661" s="78" t="s">
        <v>150</v>
      </c>
      <c r="AG2661" s="72"/>
      <c r="AH2661" s="77" t="s">
        <v>69</v>
      </c>
      <c r="AI2661" s="76" t="s">
        <v>52</v>
      </c>
      <c r="AJ2661" s="76" t="s">
        <v>36</v>
      </c>
      <c r="AK2661" t="str">
        <f>_xlfn.CONCAT(PlayerList[[#This Row],[First Name]]," ",PlayerList[[#This Row],[Surname]])</f>
        <v>Taytum Samuels</v>
      </c>
      <c r="AM2661" s="71">
        <f>PlayerList[[#This Row],[Code]]*1</f>
        <v>20494</v>
      </c>
      <c r="AN2661" s="71" t="str">
        <f>VLOOKUP(PlayerList[[#This Row],[NZCF ID]],$AP$2:$AQ$3850,2,FALSE)</f>
        <v>M</v>
      </c>
      <c r="AP2661" s="71">
        <v>18541</v>
      </c>
      <c r="AQ2661" s="71" t="s">
        <v>29</v>
      </c>
    </row>
    <row r="2662" spans="13:43" x14ac:dyDescent="0.3">
      <c r="M2662" s="75">
        <v>21159</v>
      </c>
      <c r="N2662" s="72" t="s">
        <v>3125</v>
      </c>
      <c r="O2662" s="72" t="s">
        <v>508</v>
      </c>
      <c r="P2662" s="73" t="s">
        <v>161</v>
      </c>
      <c r="Q2662" s="74">
        <v>2013</v>
      </c>
      <c r="R2662" s="73" t="s">
        <v>135</v>
      </c>
      <c r="S2662" s="72"/>
      <c r="T2662" s="77">
        <v>1096</v>
      </c>
      <c r="U2662" s="76" t="s">
        <v>50</v>
      </c>
      <c r="V2662" s="77" t="s">
        <v>36</v>
      </c>
      <c r="W2662" s="77" t="s">
        <v>36</v>
      </c>
      <c r="X2662" s="77">
        <v>5</v>
      </c>
      <c r="Y2662" s="78" t="s">
        <v>84</v>
      </c>
      <c r="Z2662" s="72"/>
      <c r="AA2662" s="77" t="s">
        <v>37</v>
      </c>
      <c r="AB2662" s="76" t="s">
        <v>35</v>
      </c>
      <c r="AC2662" s="77" t="s">
        <v>36</v>
      </c>
      <c r="AD2662" s="77" t="s">
        <v>36</v>
      </c>
      <c r="AE2662" s="77" t="s">
        <v>37</v>
      </c>
      <c r="AF2662" s="78" t="s">
        <v>38</v>
      </c>
      <c r="AG2662" s="72"/>
      <c r="AH2662" s="77" t="s">
        <v>69</v>
      </c>
      <c r="AI2662" s="76" t="s">
        <v>52</v>
      </c>
      <c r="AJ2662" s="76" t="s">
        <v>36</v>
      </c>
      <c r="AK2662" t="str">
        <f>_xlfn.CONCAT(PlayerList[[#This Row],[First Name]]," ",PlayerList[[#This Row],[Surname]])</f>
        <v>Alex Sandor</v>
      </c>
      <c r="AM2662" s="71">
        <f>PlayerList[[#This Row],[Code]]*1</f>
        <v>21159</v>
      </c>
      <c r="AN2662" s="71" t="str">
        <f>VLOOKUP(PlayerList[[#This Row],[NZCF ID]],$AP$2:$AQ$3850,2,FALSE)</f>
        <v>M</v>
      </c>
      <c r="AP2662" s="71">
        <v>18869</v>
      </c>
      <c r="AQ2662" s="71" t="s">
        <v>29</v>
      </c>
    </row>
    <row r="2663" spans="13:43" x14ac:dyDescent="0.3">
      <c r="M2663" s="75">
        <v>18109</v>
      </c>
      <c r="N2663" s="72" t="s">
        <v>3126</v>
      </c>
      <c r="O2663" s="72" t="s">
        <v>2387</v>
      </c>
      <c r="P2663" s="73" t="s">
        <v>115</v>
      </c>
      <c r="Q2663" s="74">
        <v>1975</v>
      </c>
      <c r="R2663" s="73" t="s">
        <v>124</v>
      </c>
      <c r="S2663" s="72"/>
      <c r="T2663" s="77">
        <v>1559</v>
      </c>
      <c r="U2663" s="76" t="s">
        <v>50</v>
      </c>
      <c r="V2663" s="77" t="s">
        <v>36</v>
      </c>
      <c r="W2663" s="77" t="s">
        <v>36</v>
      </c>
      <c r="X2663" s="77">
        <v>15</v>
      </c>
      <c r="Y2663" s="78" t="s">
        <v>96</v>
      </c>
      <c r="Z2663" s="72"/>
      <c r="AA2663" s="77">
        <v>1589</v>
      </c>
      <c r="AB2663" s="76" t="s">
        <v>35</v>
      </c>
      <c r="AC2663" s="77" t="s">
        <v>36</v>
      </c>
      <c r="AD2663" s="77" t="s">
        <v>36</v>
      </c>
      <c r="AE2663" s="77">
        <v>38</v>
      </c>
      <c r="AF2663" s="78" t="s">
        <v>169</v>
      </c>
      <c r="AG2663" s="72"/>
      <c r="AH2663" s="77">
        <v>4323882</v>
      </c>
      <c r="AI2663" s="76" t="s">
        <v>52</v>
      </c>
      <c r="AJ2663" s="76" t="s">
        <v>36</v>
      </c>
      <c r="AK2663" t="str">
        <f>_xlfn.CONCAT(PlayerList[[#This Row],[First Name]]," ",PlayerList[[#This Row],[Surname]])</f>
        <v>Emmanuel Santiago</v>
      </c>
      <c r="AM2663" s="71">
        <f>PlayerList[[#This Row],[Code]]*1</f>
        <v>18109</v>
      </c>
      <c r="AN2663" s="71" t="str">
        <f>VLOOKUP(PlayerList[[#This Row],[NZCF ID]],$AP$2:$AQ$3850,2,FALSE)</f>
        <v>M</v>
      </c>
      <c r="AP2663" s="71">
        <v>20494</v>
      </c>
      <c r="AQ2663" s="71" t="s">
        <v>29</v>
      </c>
    </row>
    <row r="2664" spans="13:43" x14ac:dyDescent="0.3">
      <c r="M2664" s="75">
        <v>20890</v>
      </c>
      <c r="N2664" s="72" t="s">
        <v>3127</v>
      </c>
      <c r="O2664" s="72" t="s">
        <v>3128</v>
      </c>
      <c r="P2664" s="73" t="s">
        <v>83</v>
      </c>
      <c r="Q2664" s="74">
        <v>1976</v>
      </c>
      <c r="R2664" s="73" t="s">
        <v>35</v>
      </c>
      <c r="S2664" s="72"/>
      <c r="T2664" s="77">
        <v>1793</v>
      </c>
      <c r="U2664" s="76" t="s">
        <v>35</v>
      </c>
      <c r="V2664" s="77">
        <v>1</v>
      </c>
      <c r="W2664" s="77">
        <v>6</v>
      </c>
      <c r="X2664" s="77">
        <v>26</v>
      </c>
      <c r="Y2664" s="78" t="s">
        <v>4167</v>
      </c>
      <c r="Z2664" s="72"/>
      <c r="AA2664" s="77" t="s">
        <v>37</v>
      </c>
      <c r="AB2664" s="76" t="s">
        <v>35</v>
      </c>
      <c r="AC2664" s="77" t="s">
        <v>36</v>
      </c>
      <c r="AD2664" s="77" t="s">
        <v>36</v>
      </c>
      <c r="AE2664" s="77" t="s">
        <v>37</v>
      </c>
      <c r="AF2664" s="78" t="s">
        <v>38</v>
      </c>
      <c r="AG2664" s="72"/>
      <c r="AH2664" s="77">
        <v>4331079</v>
      </c>
      <c r="AI2664" s="76" t="s">
        <v>52</v>
      </c>
      <c r="AJ2664" s="76" t="s">
        <v>36</v>
      </c>
      <c r="AK2664" t="str">
        <f>_xlfn.CONCAT(PlayerList[[#This Row],[First Name]]," ",PlayerList[[#This Row],[Surname]])</f>
        <v>Aristotle Santos</v>
      </c>
      <c r="AM2664" s="71">
        <f>PlayerList[[#This Row],[Code]]*1</f>
        <v>20890</v>
      </c>
      <c r="AN2664" s="71" t="str">
        <f>VLOOKUP(PlayerList[[#This Row],[NZCF ID]],$AP$2:$AQ$3850,2,FALSE)</f>
        <v>M</v>
      </c>
      <c r="AP2664" s="71">
        <v>21159</v>
      </c>
      <c r="AQ2664" s="71" t="s">
        <v>29</v>
      </c>
    </row>
    <row r="2665" spans="13:43" x14ac:dyDescent="0.3">
      <c r="M2665" s="75">
        <v>19672</v>
      </c>
      <c r="N2665" s="72" t="s">
        <v>3129</v>
      </c>
      <c r="O2665" s="72" t="s">
        <v>1460</v>
      </c>
      <c r="P2665" s="73" t="s">
        <v>33</v>
      </c>
      <c r="Q2665" s="74">
        <v>1999</v>
      </c>
      <c r="R2665" s="73" t="s">
        <v>35</v>
      </c>
      <c r="S2665" s="72"/>
      <c r="T2665" s="77">
        <v>2019</v>
      </c>
      <c r="U2665" s="76" t="s">
        <v>50</v>
      </c>
      <c r="V2665" s="77" t="s">
        <v>36</v>
      </c>
      <c r="W2665" s="77" t="s">
        <v>36</v>
      </c>
      <c r="X2665" s="77">
        <v>18</v>
      </c>
      <c r="Y2665" s="78" t="s">
        <v>60</v>
      </c>
      <c r="Z2665" s="72"/>
      <c r="AA2665" s="77">
        <v>1869</v>
      </c>
      <c r="AB2665" s="76" t="s">
        <v>35</v>
      </c>
      <c r="AC2665" s="77">
        <v>1</v>
      </c>
      <c r="AD2665" s="77">
        <v>6</v>
      </c>
      <c r="AE2665" s="77">
        <v>30</v>
      </c>
      <c r="AF2665" s="78" t="s">
        <v>4167</v>
      </c>
      <c r="AG2665" s="72"/>
      <c r="AH2665" s="77">
        <v>5094429</v>
      </c>
      <c r="AI2665" s="76" t="s">
        <v>40</v>
      </c>
      <c r="AJ2665" s="76" t="s">
        <v>36</v>
      </c>
      <c r="AK2665" t="str">
        <f>_xlfn.CONCAT(PlayerList[[#This Row],[First Name]]," ",PlayerList[[#This Row],[Surname]])</f>
        <v>Gupta Saptorshi</v>
      </c>
      <c r="AM2665" s="71">
        <f>PlayerList[[#This Row],[Code]]*1</f>
        <v>19672</v>
      </c>
      <c r="AN2665" s="71" t="str">
        <f>VLOOKUP(PlayerList[[#This Row],[NZCF ID]],$AP$2:$AQ$3850,2,FALSE)</f>
        <v>M</v>
      </c>
      <c r="AP2665" s="71">
        <v>18109</v>
      </c>
      <c r="AQ2665" s="71" t="s">
        <v>29</v>
      </c>
    </row>
    <row r="2666" spans="13:43" x14ac:dyDescent="0.3">
      <c r="M2666" s="75">
        <v>19181</v>
      </c>
      <c r="N2666" s="72" t="s">
        <v>3130</v>
      </c>
      <c r="O2666" s="72" t="s">
        <v>3131</v>
      </c>
      <c r="P2666" s="73" t="s">
        <v>33</v>
      </c>
      <c r="Q2666" s="74">
        <v>2013</v>
      </c>
      <c r="R2666" s="73" t="s">
        <v>135</v>
      </c>
      <c r="S2666" s="72"/>
      <c r="T2666" s="77" t="s">
        <v>34</v>
      </c>
      <c r="U2666" s="76" t="s">
        <v>35</v>
      </c>
      <c r="V2666" s="77" t="s">
        <v>36</v>
      </c>
      <c r="W2666" s="77" t="s">
        <v>36</v>
      </c>
      <c r="X2666" s="77" t="s">
        <v>37</v>
      </c>
      <c r="Y2666" s="78" t="s">
        <v>38</v>
      </c>
      <c r="Z2666" s="72"/>
      <c r="AA2666" s="77">
        <v>429</v>
      </c>
      <c r="AB2666" s="76" t="s">
        <v>50</v>
      </c>
      <c r="AC2666" s="77" t="s">
        <v>36</v>
      </c>
      <c r="AD2666" s="77" t="s">
        <v>36</v>
      </c>
      <c r="AE2666" s="77">
        <v>5</v>
      </c>
      <c r="AF2666" s="78" t="s">
        <v>154</v>
      </c>
      <c r="AG2666" s="72"/>
      <c r="AH2666" s="77" t="s">
        <v>69</v>
      </c>
      <c r="AI2666" s="76" t="s">
        <v>52</v>
      </c>
      <c r="AJ2666" s="76" t="s">
        <v>36</v>
      </c>
      <c r="AK2666" t="str">
        <f>_xlfn.CONCAT(PlayerList[[#This Row],[First Name]]," ",PlayerList[[#This Row],[Surname]])</f>
        <v>Sharvesh Saravanamoorthy</v>
      </c>
      <c r="AM2666" s="71">
        <f>PlayerList[[#This Row],[Code]]*1</f>
        <v>19181</v>
      </c>
      <c r="AN2666" s="71" t="str">
        <f>VLOOKUP(PlayerList[[#This Row],[NZCF ID]],$AP$2:$AQ$3850,2,FALSE)</f>
        <v>M</v>
      </c>
      <c r="AP2666" s="71">
        <v>20890</v>
      </c>
      <c r="AQ2666" s="71" t="s">
        <v>29</v>
      </c>
    </row>
    <row r="2667" spans="13:43" x14ac:dyDescent="0.3">
      <c r="M2667" s="75">
        <v>11319</v>
      </c>
      <c r="N2667" s="72" t="s">
        <v>3132</v>
      </c>
      <c r="O2667" s="72" t="s">
        <v>298</v>
      </c>
      <c r="P2667" s="73" t="s">
        <v>115</v>
      </c>
      <c r="Q2667" s="74">
        <v>1965</v>
      </c>
      <c r="R2667" s="73" t="s">
        <v>124</v>
      </c>
      <c r="S2667" s="72"/>
      <c r="T2667" s="77">
        <v>1714</v>
      </c>
      <c r="U2667" s="76" t="s">
        <v>35</v>
      </c>
      <c r="V2667" s="77" t="s">
        <v>36</v>
      </c>
      <c r="W2667" s="77" t="s">
        <v>36</v>
      </c>
      <c r="X2667" s="77">
        <v>317</v>
      </c>
      <c r="Y2667" s="78" t="s">
        <v>51</v>
      </c>
      <c r="Z2667" s="72"/>
      <c r="AA2667" s="77">
        <v>1661</v>
      </c>
      <c r="AB2667" s="76" t="s">
        <v>35</v>
      </c>
      <c r="AC2667" s="77" t="s">
        <v>36</v>
      </c>
      <c r="AD2667" s="77" t="s">
        <v>36</v>
      </c>
      <c r="AE2667" s="77">
        <v>239</v>
      </c>
      <c r="AF2667" s="78" t="s">
        <v>96</v>
      </c>
      <c r="AG2667" s="72"/>
      <c r="AH2667" s="77">
        <v>4307968</v>
      </c>
      <c r="AI2667" s="76" t="s">
        <v>52</v>
      </c>
      <c r="AJ2667" s="76" t="s">
        <v>36</v>
      </c>
      <c r="AK2667" t="str">
        <f>_xlfn.CONCAT(PlayerList[[#This Row],[First Name]]," ",PlayerList[[#This Row],[Surname]])</f>
        <v>Edward Sarfas</v>
      </c>
      <c r="AM2667" s="71">
        <f>PlayerList[[#This Row],[Code]]*1</f>
        <v>11319</v>
      </c>
      <c r="AN2667" s="71" t="str">
        <f>VLOOKUP(PlayerList[[#This Row],[NZCF ID]],$AP$2:$AQ$3850,2,FALSE)</f>
        <v>M</v>
      </c>
      <c r="AP2667" s="71">
        <v>19672</v>
      </c>
      <c r="AQ2667" s="71" t="s">
        <v>29</v>
      </c>
    </row>
    <row r="2668" spans="13:43" x14ac:dyDescent="0.3">
      <c r="M2668" s="75">
        <v>18129</v>
      </c>
      <c r="N2668" s="72" t="s">
        <v>3133</v>
      </c>
      <c r="O2668" s="72" t="s">
        <v>3134</v>
      </c>
      <c r="P2668" s="73" t="s">
        <v>33</v>
      </c>
      <c r="Q2668" s="74">
        <v>2009</v>
      </c>
      <c r="R2668" s="73" t="s">
        <v>135</v>
      </c>
      <c r="S2668" s="72"/>
      <c r="T2668" s="77">
        <v>1132</v>
      </c>
      <c r="U2668" s="76" t="s">
        <v>50</v>
      </c>
      <c r="V2668" s="77" t="s">
        <v>36</v>
      </c>
      <c r="W2668" s="77" t="s">
        <v>36</v>
      </c>
      <c r="X2668" s="77">
        <v>12</v>
      </c>
      <c r="Y2668" s="78" t="s">
        <v>60</v>
      </c>
      <c r="Z2668" s="72"/>
      <c r="AA2668" s="77">
        <v>1390</v>
      </c>
      <c r="AB2668" s="76" t="s">
        <v>35</v>
      </c>
      <c r="AC2668" s="77">
        <v>1</v>
      </c>
      <c r="AD2668" s="77">
        <v>6</v>
      </c>
      <c r="AE2668" s="77">
        <v>86</v>
      </c>
      <c r="AF2668" s="78" t="s">
        <v>4167</v>
      </c>
      <c r="AG2668" s="72"/>
      <c r="AH2668" s="77">
        <v>4318846</v>
      </c>
      <c r="AI2668" s="76" t="s">
        <v>52</v>
      </c>
      <c r="AJ2668" s="76" t="s">
        <v>36</v>
      </c>
      <c r="AK2668" t="str">
        <f>_xlfn.CONCAT(PlayerList[[#This Row],[First Name]]," ",PlayerList[[#This Row],[Surname]])</f>
        <v>Zane Sarmad</v>
      </c>
      <c r="AM2668" s="71">
        <f>PlayerList[[#This Row],[Code]]*1</f>
        <v>18129</v>
      </c>
      <c r="AN2668" s="71" t="str">
        <f>VLOOKUP(PlayerList[[#This Row],[NZCF ID]],$AP$2:$AQ$3850,2,FALSE)</f>
        <v>M</v>
      </c>
      <c r="AP2668" s="71">
        <v>19181</v>
      </c>
      <c r="AQ2668" s="71" t="s">
        <v>29</v>
      </c>
    </row>
    <row r="2669" spans="13:43" x14ac:dyDescent="0.3">
      <c r="M2669" s="75">
        <v>15175</v>
      </c>
      <c r="N2669" s="72" t="s">
        <v>3135</v>
      </c>
      <c r="O2669" s="72" t="s">
        <v>2882</v>
      </c>
      <c r="P2669" s="73" t="s">
        <v>335</v>
      </c>
      <c r="Q2669" s="74">
        <v>1945</v>
      </c>
      <c r="R2669" s="73" t="s">
        <v>119</v>
      </c>
      <c r="S2669" s="72"/>
      <c r="T2669" s="77">
        <v>1576</v>
      </c>
      <c r="U2669" s="76" t="s">
        <v>35</v>
      </c>
      <c r="V2669" s="77" t="s">
        <v>36</v>
      </c>
      <c r="W2669" s="77" t="s">
        <v>36</v>
      </c>
      <c r="X2669" s="77">
        <v>165</v>
      </c>
      <c r="Y2669" s="78" t="s">
        <v>281</v>
      </c>
      <c r="Z2669" s="72"/>
      <c r="AA2669" s="77">
        <v>1418</v>
      </c>
      <c r="AB2669" s="76" t="s">
        <v>35</v>
      </c>
      <c r="AC2669" s="77" t="s">
        <v>36</v>
      </c>
      <c r="AD2669" s="77" t="s">
        <v>36</v>
      </c>
      <c r="AE2669" s="77">
        <v>50</v>
      </c>
      <c r="AF2669" s="78" t="s">
        <v>84</v>
      </c>
      <c r="AG2669" s="72"/>
      <c r="AH2669" s="77">
        <v>4303946</v>
      </c>
      <c r="AI2669" s="76" t="s">
        <v>52</v>
      </c>
      <c r="AJ2669" s="76" t="s">
        <v>36</v>
      </c>
      <c r="AK2669" t="str">
        <f>_xlfn.CONCAT(PlayerList[[#This Row],[First Name]]," ",PlayerList[[#This Row],[Surname]])</f>
        <v>Noel Sarmiento</v>
      </c>
      <c r="AM2669" s="71">
        <f>PlayerList[[#This Row],[Code]]*1</f>
        <v>15175</v>
      </c>
      <c r="AN2669" s="71" t="str">
        <f>VLOOKUP(PlayerList[[#This Row],[NZCF ID]],$AP$2:$AQ$3850,2,FALSE)</f>
        <v>M</v>
      </c>
      <c r="AP2669" s="71">
        <v>11319</v>
      </c>
      <c r="AQ2669" s="71" t="s">
        <v>29</v>
      </c>
    </row>
    <row r="2670" spans="13:43" x14ac:dyDescent="0.3">
      <c r="M2670" s="75">
        <v>18861</v>
      </c>
      <c r="N2670" s="72" t="s">
        <v>3136</v>
      </c>
      <c r="O2670" s="72" t="s">
        <v>1700</v>
      </c>
      <c r="P2670" s="73" t="s">
        <v>115</v>
      </c>
      <c r="Q2670" s="74">
        <v>2000</v>
      </c>
      <c r="R2670" s="73" t="s">
        <v>35</v>
      </c>
      <c r="S2670" s="72"/>
      <c r="T2670" s="77">
        <v>1327</v>
      </c>
      <c r="U2670" s="76" t="s">
        <v>50</v>
      </c>
      <c r="V2670" s="77" t="s">
        <v>36</v>
      </c>
      <c r="W2670" s="77" t="s">
        <v>36</v>
      </c>
      <c r="X2670" s="77">
        <v>3</v>
      </c>
      <c r="Y2670" s="78" t="s">
        <v>84</v>
      </c>
      <c r="Z2670" s="72"/>
      <c r="AA2670" s="77">
        <v>1565</v>
      </c>
      <c r="AB2670" s="76" t="s">
        <v>50</v>
      </c>
      <c r="AC2670" s="77" t="s">
        <v>36</v>
      </c>
      <c r="AD2670" s="77" t="s">
        <v>36</v>
      </c>
      <c r="AE2670" s="77">
        <v>9</v>
      </c>
      <c r="AF2670" s="78" t="s">
        <v>281</v>
      </c>
      <c r="AG2670" s="72"/>
      <c r="AH2670" s="77" t="s">
        <v>69</v>
      </c>
      <c r="AI2670" s="76" t="s">
        <v>52</v>
      </c>
      <c r="AJ2670" s="76" t="s">
        <v>36</v>
      </c>
      <c r="AK2670" t="str">
        <f>_xlfn.CONCAT(PlayerList[[#This Row],[First Name]]," ",PlayerList[[#This Row],[Surname]])</f>
        <v>Ismail Sarwari</v>
      </c>
      <c r="AM2670" s="71">
        <f>PlayerList[[#This Row],[Code]]*1</f>
        <v>18861</v>
      </c>
      <c r="AN2670" s="71" t="str">
        <f>VLOOKUP(PlayerList[[#This Row],[NZCF ID]],$AP$2:$AQ$3850,2,FALSE)</f>
        <v>M</v>
      </c>
      <c r="AP2670" s="71">
        <v>18129</v>
      </c>
      <c r="AQ2670" s="71" t="s">
        <v>29</v>
      </c>
    </row>
    <row r="2671" spans="13:43" x14ac:dyDescent="0.3">
      <c r="M2671" s="75">
        <v>16656</v>
      </c>
      <c r="N2671" s="72" t="s">
        <v>3137</v>
      </c>
      <c r="O2671" s="72" t="s">
        <v>3138</v>
      </c>
      <c r="P2671" s="73" t="s">
        <v>33</v>
      </c>
      <c r="Q2671" s="74">
        <v>1989</v>
      </c>
      <c r="R2671" s="73" t="s">
        <v>35</v>
      </c>
      <c r="S2671" s="72"/>
      <c r="T2671" s="77">
        <v>1703</v>
      </c>
      <c r="U2671" s="76" t="s">
        <v>50</v>
      </c>
      <c r="V2671" s="77" t="s">
        <v>36</v>
      </c>
      <c r="W2671" s="77" t="s">
        <v>36</v>
      </c>
      <c r="X2671" s="77">
        <v>17</v>
      </c>
      <c r="Y2671" s="78" t="s">
        <v>232</v>
      </c>
      <c r="Z2671" s="72"/>
      <c r="AA2671" s="77" t="s">
        <v>37</v>
      </c>
      <c r="AB2671" s="76" t="s">
        <v>35</v>
      </c>
      <c r="AC2671" s="77" t="s">
        <v>36</v>
      </c>
      <c r="AD2671" s="77" t="s">
        <v>36</v>
      </c>
      <c r="AE2671" s="77" t="s">
        <v>37</v>
      </c>
      <c r="AF2671" s="78" t="s">
        <v>38</v>
      </c>
      <c r="AG2671" s="72"/>
      <c r="AH2671" s="77">
        <v>46630260</v>
      </c>
      <c r="AI2671" s="76" t="s">
        <v>40</v>
      </c>
      <c r="AJ2671" s="76" t="s">
        <v>36</v>
      </c>
      <c r="AK2671" t="str">
        <f>_xlfn.CONCAT(PlayerList[[#This Row],[First Name]]," ",PlayerList[[#This Row],[Surname]])</f>
        <v>- Sashikumar</v>
      </c>
      <c r="AM2671" s="71">
        <f>PlayerList[[#This Row],[Code]]*1</f>
        <v>16656</v>
      </c>
      <c r="AN2671" s="71" t="str">
        <f>VLOOKUP(PlayerList[[#This Row],[NZCF ID]],$AP$2:$AQ$3850,2,FALSE)</f>
        <v>M</v>
      </c>
      <c r="AP2671" s="71">
        <v>15175</v>
      </c>
      <c r="AQ2671" s="71" t="s">
        <v>29</v>
      </c>
    </row>
    <row r="2672" spans="13:43" x14ac:dyDescent="0.3">
      <c r="M2672" s="75">
        <v>20901</v>
      </c>
      <c r="N2672" s="72" t="s">
        <v>3139</v>
      </c>
      <c r="O2672" s="72" t="s">
        <v>3140</v>
      </c>
      <c r="P2672" s="73" t="s">
        <v>74</v>
      </c>
      <c r="Q2672" s="74">
        <v>2017</v>
      </c>
      <c r="R2672" s="73" t="s">
        <v>135</v>
      </c>
      <c r="S2672" s="72"/>
      <c r="T2672" s="77">
        <v>400</v>
      </c>
      <c r="U2672" s="76" t="s">
        <v>50</v>
      </c>
      <c r="V2672" s="77" t="s">
        <v>36</v>
      </c>
      <c r="W2672" s="77" t="s">
        <v>36</v>
      </c>
      <c r="X2672" s="77">
        <v>4</v>
      </c>
      <c r="Y2672" s="78" t="s">
        <v>60</v>
      </c>
      <c r="Z2672" s="72"/>
      <c r="AA2672" s="77">
        <v>561</v>
      </c>
      <c r="AB2672" s="76" t="s">
        <v>50</v>
      </c>
      <c r="AC2672" s="77" t="s">
        <v>36</v>
      </c>
      <c r="AD2672" s="77" t="s">
        <v>36</v>
      </c>
      <c r="AE2672" s="77">
        <v>10</v>
      </c>
      <c r="AF2672" s="78" t="s">
        <v>84</v>
      </c>
      <c r="AG2672" s="72"/>
      <c r="AH2672" s="77" t="s">
        <v>69</v>
      </c>
      <c r="AI2672" s="76" t="s">
        <v>52</v>
      </c>
      <c r="AJ2672" s="76" t="s">
        <v>36</v>
      </c>
      <c r="AK2672" t="str">
        <f>_xlfn.CONCAT(PlayerList[[#This Row],[First Name]]," ",PlayerList[[#This Row],[Surname]])</f>
        <v>Shasny Sasikaran</v>
      </c>
      <c r="AM2672" s="71">
        <f>PlayerList[[#This Row],[Code]]*1</f>
        <v>20901</v>
      </c>
      <c r="AN2672" s="71" t="str">
        <f>VLOOKUP(PlayerList[[#This Row],[NZCF ID]],$AP$2:$AQ$3850,2,FALSE)</f>
        <v>F</v>
      </c>
      <c r="AP2672" s="71">
        <v>18861</v>
      </c>
      <c r="AQ2672" s="71" t="s">
        <v>29</v>
      </c>
    </row>
    <row r="2673" spans="13:43" x14ac:dyDescent="0.3">
      <c r="M2673" s="75">
        <v>20898</v>
      </c>
      <c r="N2673" s="72" t="s">
        <v>3139</v>
      </c>
      <c r="O2673" s="72" t="s">
        <v>3141</v>
      </c>
      <c r="P2673" s="73" t="s">
        <v>74</v>
      </c>
      <c r="Q2673" s="74">
        <v>2014</v>
      </c>
      <c r="R2673" s="73" t="s">
        <v>135</v>
      </c>
      <c r="S2673" s="72"/>
      <c r="T2673" s="77">
        <v>873</v>
      </c>
      <c r="U2673" s="76" t="s">
        <v>50</v>
      </c>
      <c r="V2673" s="77" t="s">
        <v>36</v>
      </c>
      <c r="W2673" s="77" t="s">
        <v>36</v>
      </c>
      <c r="X2673" s="77">
        <v>5</v>
      </c>
      <c r="Y2673" s="78" t="s">
        <v>60</v>
      </c>
      <c r="Z2673" s="72"/>
      <c r="AA2673" s="77">
        <v>768</v>
      </c>
      <c r="AB2673" s="76" t="s">
        <v>50</v>
      </c>
      <c r="AC2673" s="77" t="s">
        <v>36</v>
      </c>
      <c r="AD2673" s="77" t="s">
        <v>36</v>
      </c>
      <c r="AE2673" s="77">
        <v>12</v>
      </c>
      <c r="AF2673" s="78" t="s">
        <v>84</v>
      </c>
      <c r="AG2673" s="72"/>
      <c r="AH2673" s="77" t="s">
        <v>69</v>
      </c>
      <c r="AI2673" s="76" t="s">
        <v>52</v>
      </c>
      <c r="AJ2673" s="76" t="s">
        <v>36</v>
      </c>
      <c r="AK2673" t="str">
        <f>_xlfn.CONCAT(PlayerList[[#This Row],[First Name]]," ",PlayerList[[#This Row],[Surname]])</f>
        <v>Shawin Sasikaran</v>
      </c>
      <c r="AM2673" s="71">
        <f>PlayerList[[#This Row],[Code]]*1</f>
        <v>20898</v>
      </c>
      <c r="AN2673" s="71" t="str">
        <f>VLOOKUP(PlayerList[[#This Row],[NZCF ID]],$AP$2:$AQ$3850,2,FALSE)</f>
        <v>M</v>
      </c>
      <c r="AP2673" s="71">
        <v>16656</v>
      </c>
      <c r="AQ2673" s="71" t="s">
        <v>29</v>
      </c>
    </row>
    <row r="2674" spans="13:43" x14ac:dyDescent="0.3">
      <c r="M2674" s="75">
        <v>18466</v>
      </c>
      <c r="N2674" s="72" t="s">
        <v>3142</v>
      </c>
      <c r="O2674" s="72" t="s">
        <v>2602</v>
      </c>
      <c r="P2674" s="73" t="s">
        <v>33</v>
      </c>
      <c r="Q2674" s="74">
        <v>2012</v>
      </c>
      <c r="R2674" s="73" t="s">
        <v>135</v>
      </c>
      <c r="S2674" s="72"/>
      <c r="T2674" s="77" t="s">
        <v>34</v>
      </c>
      <c r="U2674" s="76" t="s">
        <v>35</v>
      </c>
      <c r="V2674" s="77" t="s">
        <v>36</v>
      </c>
      <c r="W2674" s="77" t="s">
        <v>36</v>
      </c>
      <c r="X2674" s="77" t="s">
        <v>37</v>
      </c>
      <c r="Y2674" s="78" t="s">
        <v>38</v>
      </c>
      <c r="Z2674" s="72"/>
      <c r="AA2674" s="77">
        <v>809</v>
      </c>
      <c r="AB2674" s="76" t="s">
        <v>50</v>
      </c>
      <c r="AC2674" s="77" t="s">
        <v>36</v>
      </c>
      <c r="AD2674" s="77" t="s">
        <v>36</v>
      </c>
      <c r="AE2674" s="77">
        <v>14</v>
      </c>
      <c r="AF2674" s="78" t="s">
        <v>96</v>
      </c>
      <c r="AG2674" s="72"/>
      <c r="AH2674" s="77">
        <v>4324706</v>
      </c>
      <c r="AI2674" s="76" t="s">
        <v>52</v>
      </c>
      <c r="AJ2674" s="76" t="s">
        <v>36</v>
      </c>
      <c r="AK2674" t="str">
        <f>_xlfn.CONCAT(PlayerList[[#This Row],[First Name]]," ",PlayerList[[#This Row],[Surname]])</f>
        <v>Advaith Satheesh</v>
      </c>
      <c r="AM2674" s="71">
        <f>PlayerList[[#This Row],[Code]]*1</f>
        <v>18466</v>
      </c>
      <c r="AN2674" s="71" t="str">
        <f>VLOOKUP(PlayerList[[#This Row],[NZCF ID]],$AP$2:$AQ$3850,2,FALSE)</f>
        <v>M</v>
      </c>
      <c r="AP2674" s="71">
        <v>20901</v>
      </c>
      <c r="AQ2674" s="71" t="s">
        <v>45</v>
      </c>
    </row>
    <row r="2675" spans="13:43" x14ac:dyDescent="0.3">
      <c r="M2675" s="75">
        <v>20110</v>
      </c>
      <c r="N2675" s="72" t="s">
        <v>3143</v>
      </c>
      <c r="O2675" s="72" t="s">
        <v>3144</v>
      </c>
      <c r="P2675" s="73" t="s">
        <v>161</v>
      </c>
      <c r="Q2675" s="74">
        <v>2015</v>
      </c>
      <c r="R2675" s="73" t="s">
        <v>135</v>
      </c>
      <c r="S2675" s="72"/>
      <c r="T2675" s="77" t="s">
        <v>34</v>
      </c>
      <c r="U2675" s="76" t="s">
        <v>35</v>
      </c>
      <c r="V2675" s="77" t="s">
        <v>36</v>
      </c>
      <c r="W2675" s="77" t="s">
        <v>36</v>
      </c>
      <c r="X2675" s="77" t="s">
        <v>37</v>
      </c>
      <c r="Y2675" s="78" t="s">
        <v>38</v>
      </c>
      <c r="Z2675" s="72"/>
      <c r="AA2675" s="77">
        <v>634</v>
      </c>
      <c r="AB2675" s="76" t="s">
        <v>50</v>
      </c>
      <c r="AC2675" s="77" t="s">
        <v>36</v>
      </c>
      <c r="AD2675" s="77" t="s">
        <v>36</v>
      </c>
      <c r="AE2675" s="77">
        <v>5</v>
      </c>
      <c r="AF2675" s="78" t="s">
        <v>75</v>
      </c>
      <c r="AG2675" s="72"/>
      <c r="AH2675" s="77" t="s">
        <v>69</v>
      </c>
      <c r="AI2675" s="76" t="s">
        <v>52</v>
      </c>
      <c r="AJ2675" s="76" t="s">
        <v>36</v>
      </c>
      <c r="AK2675" t="str">
        <f>_xlfn.CONCAT(PlayerList[[#This Row],[First Name]]," ",PlayerList[[#This Row],[Surname]])</f>
        <v>Prathikran Satheeshbabu</v>
      </c>
      <c r="AM2675" s="71">
        <f>PlayerList[[#This Row],[Code]]*1</f>
        <v>20110</v>
      </c>
      <c r="AN2675" s="71" t="str">
        <f>VLOOKUP(PlayerList[[#This Row],[NZCF ID]],$AP$2:$AQ$3850,2,FALSE)</f>
        <v>M</v>
      </c>
      <c r="AP2675" s="71">
        <v>20898</v>
      </c>
      <c r="AQ2675" s="71" t="s">
        <v>29</v>
      </c>
    </row>
    <row r="2676" spans="13:43" x14ac:dyDescent="0.3">
      <c r="M2676" s="75">
        <v>17816</v>
      </c>
      <c r="N2676" s="72" t="s">
        <v>3145</v>
      </c>
      <c r="O2676" s="72" t="s">
        <v>3146</v>
      </c>
      <c r="P2676" s="73" t="s">
        <v>33</v>
      </c>
      <c r="Q2676" s="74">
        <v>2010</v>
      </c>
      <c r="R2676" s="73" t="s">
        <v>135</v>
      </c>
      <c r="S2676" s="72"/>
      <c r="T2676" s="77" t="s">
        <v>34</v>
      </c>
      <c r="U2676" s="76" t="s">
        <v>35</v>
      </c>
      <c r="V2676" s="77" t="s">
        <v>36</v>
      </c>
      <c r="W2676" s="77" t="s">
        <v>36</v>
      </c>
      <c r="X2676" s="77" t="s">
        <v>37</v>
      </c>
      <c r="Y2676" s="78" t="s">
        <v>38</v>
      </c>
      <c r="Z2676" s="72"/>
      <c r="AA2676" s="77">
        <v>653</v>
      </c>
      <c r="AB2676" s="76" t="s">
        <v>50</v>
      </c>
      <c r="AC2676" s="77" t="s">
        <v>36</v>
      </c>
      <c r="AD2676" s="77" t="s">
        <v>36</v>
      </c>
      <c r="AE2676" s="77">
        <v>6</v>
      </c>
      <c r="AF2676" s="78" t="s">
        <v>105</v>
      </c>
      <c r="AG2676" s="72"/>
      <c r="AH2676" s="77" t="s">
        <v>69</v>
      </c>
      <c r="AI2676" s="76" t="s">
        <v>52</v>
      </c>
      <c r="AJ2676" s="76" t="s">
        <v>36</v>
      </c>
      <c r="AK2676" t="str">
        <f>_xlfn.CONCAT(PlayerList[[#This Row],[First Name]]," ",PlayerList[[#This Row],[Surname]])</f>
        <v>Lea Sattler</v>
      </c>
      <c r="AM2676" s="71">
        <f>PlayerList[[#This Row],[Code]]*1</f>
        <v>17816</v>
      </c>
      <c r="AN2676" s="71" t="str">
        <f>VLOOKUP(PlayerList[[#This Row],[NZCF ID]],$AP$2:$AQ$3850,2,FALSE)</f>
        <v>F</v>
      </c>
      <c r="AP2676" s="71">
        <v>18466</v>
      </c>
      <c r="AQ2676" s="71" t="s">
        <v>29</v>
      </c>
    </row>
    <row r="2677" spans="13:43" x14ac:dyDescent="0.3">
      <c r="M2677" s="75">
        <v>18733</v>
      </c>
      <c r="N2677" s="72" t="s">
        <v>3147</v>
      </c>
      <c r="O2677" s="72" t="s">
        <v>3148</v>
      </c>
      <c r="P2677" s="73" t="s">
        <v>74</v>
      </c>
      <c r="Q2677" s="74">
        <v>2009</v>
      </c>
      <c r="R2677" s="73" t="s">
        <v>135</v>
      </c>
      <c r="S2677" s="72"/>
      <c r="T2677" s="77">
        <v>1366</v>
      </c>
      <c r="U2677" s="76" t="s">
        <v>35</v>
      </c>
      <c r="V2677" s="77">
        <v>2</v>
      </c>
      <c r="W2677" s="77">
        <v>12</v>
      </c>
      <c r="X2677" s="77">
        <v>144</v>
      </c>
      <c r="Y2677" s="78" t="s">
        <v>4167</v>
      </c>
      <c r="Z2677" s="72"/>
      <c r="AA2677" s="77">
        <v>960</v>
      </c>
      <c r="AB2677" s="76" t="s">
        <v>50</v>
      </c>
      <c r="AC2677" s="77" t="s">
        <v>36</v>
      </c>
      <c r="AD2677" s="77" t="s">
        <v>36</v>
      </c>
      <c r="AE2677" s="77">
        <v>18</v>
      </c>
      <c r="AF2677" s="78" t="s">
        <v>96</v>
      </c>
      <c r="AG2677" s="72"/>
      <c r="AH2677" s="77">
        <v>4321260</v>
      </c>
      <c r="AI2677" s="76" t="s">
        <v>52</v>
      </c>
      <c r="AJ2677" s="76" t="s">
        <v>36</v>
      </c>
      <c r="AK2677" t="str">
        <f>_xlfn.CONCAT(PlayerList[[#This Row],[First Name]]," ",PlayerList[[#This Row],[Surname]])</f>
        <v>Dean F Saunders</v>
      </c>
      <c r="AM2677" s="71">
        <f>PlayerList[[#This Row],[Code]]*1</f>
        <v>18733</v>
      </c>
      <c r="AN2677" s="71" t="str">
        <f>VLOOKUP(PlayerList[[#This Row],[NZCF ID]],$AP$2:$AQ$3850,2,FALSE)</f>
        <v>M</v>
      </c>
      <c r="AP2677" s="71">
        <v>20110</v>
      </c>
      <c r="AQ2677" s="71" t="s">
        <v>29</v>
      </c>
    </row>
    <row r="2678" spans="13:43" x14ac:dyDescent="0.3">
      <c r="M2678" s="75">
        <v>16099</v>
      </c>
      <c r="N2678" s="72" t="s">
        <v>4457</v>
      </c>
      <c r="O2678" s="72" t="s">
        <v>4458</v>
      </c>
      <c r="P2678" s="73" t="s">
        <v>115</v>
      </c>
      <c r="Q2678" s="74">
        <v>1987</v>
      </c>
      <c r="R2678" s="73" t="s">
        <v>35</v>
      </c>
      <c r="S2678" s="72"/>
      <c r="T2678" s="77">
        <v>1513</v>
      </c>
      <c r="U2678" s="76" t="s">
        <v>35</v>
      </c>
      <c r="V2678" s="77" t="s">
        <v>36</v>
      </c>
      <c r="W2678" s="77" t="s">
        <v>36</v>
      </c>
      <c r="X2678" s="77">
        <v>21</v>
      </c>
      <c r="Y2678" s="78" t="s">
        <v>2433</v>
      </c>
      <c r="Z2678" s="72"/>
      <c r="AA2678" s="77">
        <v>1517</v>
      </c>
      <c r="AB2678" s="76" t="s">
        <v>35</v>
      </c>
      <c r="AC2678" s="77" t="s">
        <v>36</v>
      </c>
      <c r="AD2678" s="77" t="s">
        <v>36</v>
      </c>
      <c r="AE2678" s="77">
        <v>21</v>
      </c>
      <c r="AF2678" s="78" t="s">
        <v>896</v>
      </c>
      <c r="AG2678" s="72"/>
      <c r="AH2678" s="77">
        <v>4306490</v>
      </c>
      <c r="AI2678" s="76" t="s">
        <v>52</v>
      </c>
      <c r="AJ2678" s="76" t="s">
        <v>36</v>
      </c>
      <c r="AK2678" t="str">
        <f>_xlfn.CONCAT(PlayerList[[#This Row],[First Name]]," ",PlayerList[[#This Row],[Surname]])</f>
        <v>Vee-Liem Saw</v>
      </c>
      <c r="AM2678" s="71">
        <f>PlayerList[[#This Row],[Code]]*1</f>
        <v>16099</v>
      </c>
      <c r="AN2678" s="71" t="str">
        <f>VLOOKUP(PlayerList[[#This Row],[NZCF ID]],$AP$2:$AQ$3850,2,FALSE)</f>
        <v>M</v>
      </c>
      <c r="AP2678" s="71">
        <v>17816</v>
      </c>
      <c r="AQ2678" s="71" t="s">
        <v>45</v>
      </c>
    </row>
    <row r="2679" spans="13:43" x14ac:dyDescent="0.3">
      <c r="M2679" s="75">
        <v>20098</v>
      </c>
      <c r="N2679" s="72" t="s">
        <v>3149</v>
      </c>
      <c r="O2679" s="72" t="s">
        <v>440</v>
      </c>
      <c r="P2679" s="73" t="s">
        <v>167</v>
      </c>
      <c r="Q2679" s="74">
        <v>2013</v>
      </c>
      <c r="R2679" s="73" t="s">
        <v>135</v>
      </c>
      <c r="S2679" s="72"/>
      <c r="T2679" s="77">
        <v>1317</v>
      </c>
      <c r="U2679" s="76" t="s">
        <v>35</v>
      </c>
      <c r="V2679" s="77">
        <v>1</v>
      </c>
      <c r="W2679" s="77">
        <v>5</v>
      </c>
      <c r="X2679" s="77">
        <v>30</v>
      </c>
      <c r="Y2679" s="78" t="s">
        <v>4167</v>
      </c>
      <c r="Z2679" s="72"/>
      <c r="AA2679" s="77">
        <v>1226</v>
      </c>
      <c r="AB2679" s="76" t="s">
        <v>35</v>
      </c>
      <c r="AC2679" s="77">
        <v>3</v>
      </c>
      <c r="AD2679" s="77">
        <v>16</v>
      </c>
      <c r="AE2679" s="77">
        <v>98</v>
      </c>
      <c r="AF2679" s="78" t="s">
        <v>4167</v>
      </c>
      <c r="AG2679" s="72"/>
      <c r="AH2679" s="77">
        <v>4328728</v>
      </c>
      <c r="AI2679" s="76" t="s">
        <v>52</v>
      </c>
      <c r="AJ2679" s="76" t="s">
        <v>36</v>
      </c>
      <c r="AK2679" t="str">
        <f>_xlfn.CONCAT(PlayerList[[#This Row],[First Name]]," ",PlayerList[[#This Row],[Surname]])</f>
        <v>Aryan Saxena</v>
      </c>
      <c r="AM2679" s="71">
        <f>PlayerList[[#This Row],[Code]]*1</f>
        <v>20098</v>
      </c>
      <c r="AN2679" s="71" t="str">
        <f>VLOOKUP(PlayerList[[#This Row],[NZCF ID]],$AP$2:$AQ$3850,2,FALSE)</f>
        <v>M</v>
      </c>
      <c r="AP2679" s="71">
        <v>18733</v>
      </c>
      <c r="AQ2679" s="71" t="s">
        <v>29</v>
      </c>
    </row>
    <row r="2680" spans="13:43" x14ac:dyDescent="0.3">
      <c r="M2680" s="75">
        <v>15185</v>
      </c>
      <c r="N2680" s="72" t="s">
        <v>3150</v>
      </c>
      <c r="O2680" s="72" t="s">
        <v>403</v>
      </c>
      <c r="P2680" s="73" t="s">
        <v>178</v>
      </c>
      <c r="Q2680" s="74">
        <v>1986</v>
      </c>
      <c r="R2680" s="73" t="s">
        <v>35</v>
      </c>
      <c r="S2680" s="72"/>
      <c r="T2680" s="77">
        <v>1185</v>
      </c>
      <c r="U2680" s="76" t="s">
        <v>35</v>
      </c>
      <c r="V2680" s="77">
        <v>1</v>
      </c>
      <c r="W2680" s="77">
        <v>8</v>
      </c>
      <c r="X2680" s="77">
        <v>201</v>
      </c>
      <c r="Y2680" s="78" t="s">
        <v>4167</v>
      </c>
      <c r="Z2680" s="72"/>
      <c r="AA2680" s="77">
        <v>1155</v>
      </c>
      <c r="AB2680" s="76" t="s">
        <v>35</v>
      </c>
      <c r="AC2680" s="77" t="s">
        <v>36</v>
      </c>
      <c r="AD2680" s="77" t="s">
        <v>36</v>
      </c>
      <c r="AE2680" s="77">
        <v>45</v>
      </c>
      <c r="AF2680" s="78" t="s">
        <v>281</v>
      </c>
      <c r="AG2680" s="72"/>
      <c r="AH2680" s="77" t="s">
        <v>69</v>
      </c>
      <c r="AI2680" s="76" t="s">
        <v>52</v>
      </c>
      <c r="AJ2680" s="76" t="s">
        <v>36</v>
      </c>
      <c r="AK2680" t="str">
        <f>_xlfn.CONCAT(PlayerList[[#This Row],[First Name]]," ",PlayerList[[#This Row],[Surname]])</f>
        <v>Nicholas Sayers</v>
      </c>
      <c r="AM2680" s="71">
        <f>PlayerList[[#This Row],[Code]]*1</f>
        <v>15185</v>
      </c>
      <c r="AN2680" s="71" t="str">
        <f>VLOOKUP(PlayerList[[#This Row],[NZCF ID]],$AP$2:$AQ$3850,2,FALSE)</f>
        <v>M</v>
      </c>
      <c r="AP2680" s="71">
        <v>16099</v>
      </c>
      <c r="AQ2680" s="71" t="s">
        <v>29</v>
      </c>
    </row>
    <row r="2681" spans="13:43" x14ac:dyDescent="0.3">
      <c r="M2681" s="75">
        <v>11097</v>
      </c>
      <c r="N2681" s="72" t="s">
        <v>4459</v>
      </c>
      <c r="O2681" s="72" t="s">
        <v>764</v>
      </c>
      <c r="P2681" s="73" t="s">
        <v>1854</v>
      </c>
      <c r="Q2681" s="74">
        <v>1952</v>
      </c>
      <c r="R2681" s="73" t="s">
        <v>119</v>
      </c>
      <c r="S2681" s="72"/>
      <c r="T2681" s="77">
        <v>1515</v>
      </c>
      <c r="U2681" s="76" t="s">
        <v>35</v>
      </c>
      <c r="V2681" s="77" t="s">
        <v>36</v>
      </c>
      <c r="W2681" s="77" t="s">
        <v>36</v>
      </c>
      <c r="X2681" s="77">
        <v>227</v>
      </c>
      <c r="Y2681" s="78" t="s">
        <v>673</v>
      </c>
      <c r="Z2681" s="72"/>
      <c r="AA2681" s="77">
        <v>1520</v>
      </c>
      <c r="AB2681" s="76" t="s">
        <v>35</v>
      </c>
      <c r="AC2681" s="77" t="s">
        <v>36</v>
      </c>
      <c r="AD2681" s="77" t="s">
        <v>36</v>
      </c>
      <c r="AE2681" s="77">
        <v>164</v>
      </c>
      <c r="AF2681" s="78" t="s">
        <v>1855</v>
      </c>
      <c r="AG2681" s="72"/>
      <c r="AH2681" s="77">
        <v>4302346</v>
      </c>
      <c r="AI2681" s="76" t="s">
        <v>52</v>
      </c>
      <c r="AJ2681" s="76" t="s">
        <v>36</v>
      </c>
      <c r="AK2681" t="str">
        <f>_xlfn.CONCAT(PlayerList[[#This Row],[First Name]]," ",PlayerList[[#This Row],[Surname]])</f>
        <v>Rex Scarf</v>
      </c>
      <c r="AM2681" s="71">
        <f>PlayerList[[#This Row],[Code]]*1</f>
        <v>11097</v>
      </c>
      <c r="AN2681" s="71" t="str">
        <f>VLOOKUP(PlayerList[[#This Row],[NZCF ID]],$AP$2:$AQ$3850,2,FALSE)</f>
        <v>M</v>
      </c>
      <c r="AP2681" s="71">
        <v>20098</v>
      </c>
      <c r="AQ2681" s="71" t="s">
        <v>29</v>
      </c>
    </row>
    <row r="2682" spans="13:43" x14ac:dyDescent="0.3">
      <c r="M2682" s="75">
        <v>15489</v>
      </c>
      <c r="N2682" s="72" t="s">
        <v>770</v>
      </c>
      <c r="O2682" s="72" t="s">
        <v>89</v>
      </c>
      <c r="P2682" s="73" t="s">
        <v>83</v>
      </c>
      <c r="Q2682" s="74">
        <v>2002</v>
      </c>
      <c r="R2682" s="73" t="s">
        <v>35</v>
      </c>
      <c r="S2682" s="72"/>
      <c r="T2682" s="77">
        <v>1331</v>
      </c>
      <c r="U2682" s="76" t="s">
        <v>35</v>
      </c>
      <c r="V2682" s="77" t="s">
        <v>36</v>
      </c>
      <c r="W2682" s="77" t="s">
        <v>36</v>
      </c>
      <c r="X2682" s="77">
        <v>41</v>
      </c>
      <c r="Y2682" s="78" t="s">
        <v>896</v>
      </c>
      <c r="Z2682" s="72"/>
      <c r="AA2682" s="77">
        <v>1137</v>
      </c>
      <c r="AB2682" s="76" t="s">
        <v>35</v>
      </c>
      <c r="AC2682" s="77" t="s">
        <v>36</v>
      </c>
      <c r="AD2682" s="77" t="s">
        <v>36</v>
      </c>
      <c r="AE2682" s="77">
        <v>31</v>
      </c>
      <c r="AF2682" s="78" t="s">
        <v>945</v>
      </c>
      <c r="AG2682" s="72"/>
      <c r="AH2682" s="77" t="s">
        <v>69</v>
      </c>
      <c r="AI2682" s="76" t="s">
        <v>52</v>
      </c>
      <c r="AJ2682" s="76" t="s">
        <v>36</v>
      </c>
      <c r="AK2682" t="str">
        <f>_xlfn.CONCAT(PlayerList[[#This Row],[First Name]]," ",PlayerList[[#This Row],[Surname]])</f>
        <v>William Scarlett</v>
      </c>
      <c r="AM2682" s="71">
        <f>PlayerList[[#This Row],[Code]]*1</f>
        <v>15489</v>
      </c>
      <c r="AN2682" s="71" t="str">
        <f>VLOOKUP(PlayerList[[#This Row],[NZCF ID]],$AP$2:$AQ$3850,2,FALSE)</f>
        <v>M</v>
      </c>
      <c r="AP2682" s="71">
        <v>15185</v>
      </c>
      <c r="AQ2682" s="71" t="s">
        <v>29</v>
      </c>
    </row>
    <row r="2683" spans="13:43" x14ac:dyDescent="0.3">
      <c r="M2683" s="75">
        <v>13069</v>
      </c>
      <c r="N2683" s="72" t="s">
        <v>4460</v>
      </c>
      <c r="O2683" s="72" t="s">
        <v>2369</v>
      </c>
      <c r="P2683" s="73" t="s">
        <v>161</v>
      </c>
      <c r="Q2683" s="74">
        <v>1990</v>
      </c>
      <c r="R2683" s="73" t="s">
        <v>35</v>
      </c>
      <c r="S2683" s="72"/>
      <c r="T2683" s="77">
        <v>1701</v>
      </c>
      <c r="U2683" s="76" t="s">
        <v>35</v>
      </c>
      <c r="V2683" s="77" t="s">
        <v>36</v>
      </c>
      <c r="W2683" s="77" t="s">
        <v>36</v>
      </c>
      <c r="X2683" s="77">
        <v>68</v>
      </c>
      <c r="Y2683" s="78" t="s">
        <v>1045</v>
      </c>
      <c r="Z2683" s="72"/>
      <c r="AA2683" s="77">
        <v>1538</v>
      </c>
      <c r="AB2683" s="76" t="s">
        <v>35</v>
      </c>
      <c r="AC2683" s="77" t="s">
        <v>36</v>
      </c>
      <c r="AD2683" s="77" t="s">
        <v>36</v>
      </c>
      <c r="AE2683" s="77">
        <v>40</v>
      </c>
      <c r="AF2683" s="78" t="s">
        <v>1045</v>
      </c>
      <c r="AG2683" s="72"/>
      <c r="AH2683" s="77">
        <v>4307500</v>
      </c>
      <c r="AI2683" s="76" t="s">
        <v>52</v>
      </c>
      <c r="AJ2683" s="76" t="s">
        <v>36</v>
      </c>
      <c r="AK2683" t="str">
        <f>_xlfn.CONCAT(PlayerList[[#This Row],[First Name]]," ",PlayerList[[#This Row],[Surname]])</f>
        <v>Joey Scarr</v>
      </c>
      <c r="AM2683" s="71">
        <f>PlayerList[[#This Row],[Code]]*1</f>
        <v>13069</v>
      </c>
      <c r="AN2683" s="71" t="str">
        <f>VLOOKUP(PlayerList[[#This Row],[NZCF ID]],$AP$2:$AQ$3850,2,FALSE)</f>
        <v>M</v>
      </c>
      <c r="AP2683" s="71">
        <v>11097</v>
      </c>
      <c r="AQ2683" s="71" t="s">
        <v>29</v>
      </c>
    </row>
    <row r="2684" spans="13:43" x14ac:dyDescent="0.3">
      <c r="M2684" s="75">
        <v>20536</v>
      </c>
      <c r="N2684" s="72" t="s">
        <v>3151</v>
      </c>
      <c r="O2684" s="72" t="s">
        <v>3152</v>
      </c>
      <c r="P2684" s="73" t="s">
        <v>74</v>
      </c>
      <c r="Q2684" s="74">
        <v>2006</v>
      </c>
      <c r="R2684" s="73" t="s">
        <v>135</v>
      </c>
      <c r="S2684" s="72"/>
      <c r="T2684" s="77" t="s">
        <v>34</v>
      </c>
      <c r="U2684" s="76" t="s">
        <v>35</v>
      </c>
      <c r="V2684" s="77" t="s">
        <v>36</v>
      </c>
      <c r="W2684" s="77" t="s">
        <v>36</v>
      </c>
      <c r="X2684" s="77" t="s">
        <v>37</v>
      </c>
      <c r="Y2684" s="78" t="s">
        <v>38</v>
      </c>
      <c r="Z2684" s="72"/>
      <c r="AA2684" s="77">
        <v>1064</v>
      </c>
      <c r="AB2684" s="76" t="s">
        <v>50</v>
      </c>
      <c r="AC2684" s="77" t="s">
        <v>36</v>
      </c>
      <c r="AD2684" s="77" t="s">
        <v>36</v>
      </c>
      <c r="AE2684" s="77">
        <v>9</v>
      </c>
      <c r="AF2684" s="78" t="s">
        <v>61</v>
      </c>
      <c r="AG2684" s="72"/>
      <c r="AH2684" s="77">
        <v>533009260</v>
      </c>
      <c r="AI2684" s="76" t="s">
        <v>2527</v>
      </c>
      <c r="AJ2684" s="76" t="s">
        <v>36</v>
      </c>
      <c r="AK2684" t="str">
        <f>_xlfn.CONCAT(PlayerList[[#This Row],[First Name]]," ",PlayerList[[#This Row],[Surname]])</f>
        <v>Georg Schaefer</v>
      </c>
      <c r="AM2684" s="71">
        <f>PlayerList[[#This Row],[Code]]*1</f>
        <v>20536</v>
      </c>
      <c r="AN2684" s="71" t="str">
        <f>VLOOKUP(PlayerList[[#This Row],[NZCF ID]],$AP$2:$AQ$3850,2,FALSE)</f>
        <v>M</v>
      </c>
      <c r="AP2684" s="71">
        <v>15489</v>
      </c>
      <c r="AQ2684" s="71" t="s">
        <v>29</v>
      </c>
    </row>
    <row r="2685" spans="13:43" x14ac:dyDescent="0.3">
      <c r="M2685" s="75">
        <v>18872</v>
      </c>
      <c r="N2685" s="72" t="s">
        <v>3153</v>
      </c>
      <c r="O2685" s="72" t="s">
        <v>3154</v>
      </c>
      <c r="P2685" s="73" t="s">
        <v>33</v>
      </c>
      <c r="Q2685" s="74">
        <v>2009</v>
      </c>
      <c r="R2685" s="73" t="s">
        <v>135</v>
      </c>
      <c r="S2685" s="72"/>
      <c r="T2685" s="77" t="s">
        <v>34</v>
      </c>
      <c r="U2685" s="76" t="s">
        <v>35</v>
      </c>
      <c r="V2685" s="77" t="s">
        <v>36</v>
      </c>
      <c r="W2685" s="77" t="s">
        <v>36</v>
      </c>
      <c r="X2685" s="77" t="s">
        <v>37</v>
      </c>
      <c r="Y2685" s="78" t="s">
        <v>38</v>
      </c>
      <c r="Z2685" s="72"/>
      <c r="AA2685" s="77">
        <v>846</v>
      </c>
      <c r="AB2685" s="76" t="s">
        <v>50</v>
      </c>
      <c r="AC2685" s="77" t="s">
        <v>36</v>
      </c>
      <c r="AD2685" s="77" t="s">
        <v>36</v>
      </c>
      <c r="AE2685" s="77">
        <v>6</v>
      </c>
      <c r="AF2685" s="78" t="s">
        <v>173</v>
      </c>
      <c r="AG2685" s="72"/>
      <c r="AH2685" s="77" t="s">
        <v>69</v>
      </c>
      <c r="AI2685" s="76" t="s">
        <v>52</v>
      </c>
      <c r="AJ2685" s="76" t="s">
        <v>36</v>
      </c>
      <c r="AK2685" t="str">
        <f>_xlfn.CONCAT(PlayerList[[#This Row],[First Name]]," ",PlayerList[[#This Row],[Surname]])</f>
        <v>Carlo Schiele</v>
      </c>
      <c r="AM2685" s="71">
        <f>PlayerList[[#This Row],[Code]]*1</f>
        <v>18872</v>
      </c>
      <c r="AN2685" s="71" t="str">
        <f>VLOOKUP(PlayerList[[#This Row],[NZCF ID]],$AP$2:$AQ$3850,2,FALSE)</f>
        <v>M</v>
      </c>
      <c r="AP2685" s="71">
        <v>13069</v>
      </c>
      <c r="AQ2685" s="71" t="s">
        <v>29</v>
      </c>
    </row>
    <row r="2686" spans="13:43" x14ac:dyDescent="0.3">
      <c r="M2686" s="75">
        <v>20700</v>
      </c>
      <c r="N2686" s="72" t="s">
        <v>3155</v>
      </c>
      <c r="O2686" s="72" t="s">
        <v>1272</v>
      </c>
      <c r="P2686" s="73" t="s">
        <v>33</v>
      </c>
      <c r="Q2686" s="74">
        <v>1997</v>
      </c>
      <c r="R2686" s="73" t="s">
        <v>35</v>
      </c>
      <c r="S2686" s="72"/>
      <c r="T2686" s="77" t="s">
        <v>34</v>
      </c>
      <c r="U2686" s="76" t="s">
        <v>35</v>
      </c>
      <c r="V2686" s="77" t="s">
        <v>36</v>
      </c>
      <c r="W2686" s="77" t="s">
        <v>36</v>
      </c>
      <c r="X2686" s="77" t="s">
        <v>37</v>
      </c>
      <c r="Y2686" s="78" t="s">
        <v>38</v>
      </c>
      <c r="Z2686" s="72"/>
      <c r="AA2686" s="77">
        <v>866</v>
      </c>
      <c r="AB2686" s="76" t="s">
        <v>50</v>
      </c>
      <c r="AC2686" s="77" t="s">
        <v>36</v>
      </c>
      <c r="AD2686" s="77" t="s">
        <v>36</v>
      </c>
      <c r="AE2686" s="77">
        <v>9</v>
      </c>
      <c r="AF2686" s="78" t="s">
        <v>39</v>
      </c>
      <c r="AG2686" s="72"/>
      <c r="AH2686" s="77">
        <v>4330161</v>
      </c>
      <c r="AI2686" s="76" t="s">
        <v>52</v>
      </c>
      <c r="AJ2686" s="76" t="s">
        <v>36</v>
      </c>
      <c r="AK2686" t="str">
        <f>_xlfn.CONCAT(PlayerList[[#This Row],[First Name]]," ",PlayerList[[#This Row],[Surname]])</f>
        <v>Miles Schmitz</v>
      </c>
      <c r="AM2686" s="71">
        <f>PlayerList[[#This Row],[Code]]*1</f>
        <v>20700</v>
      </c>
      <c r="AN2686" s="71" t="str">
        <f>VLOOKUP(PlayerList[[#This Row],[NZCF ID]],$AP$2:$AQ$3850,2,FALSE)</f>
        <v>M</v>
      </c>
      <c r="AP2686" s="71">
        <v>20536</v>
      </c>
      <c r="AQ2686" s="71" t="s">
        <v>29</v>
      </c>
    </row>
    <row r="2687" spans="13:43" x14ac:dyDescent="0.3">
      <c r="M2687" s="75">
        <v>19419</v>
      </c>
      <c r="N2687" s="72" t="s">
        <v>3156</v>
      </c>
      <c r="O2687" s="72" t="s">
        <v>255</v>
      </c>
      <c r="P2687" s="73" t="s">
        <v>127</v>
      </c>
      <c r="Q2687" s="74">
        <v>2012</v>
      </c>
      <c r="R2687" s="73" t="s">
        <v>135</v>
      </c>
      <c r="S2687" s="72"/>
      <c r="T2687" s="77" t="s">
        <v>34</v>
      </c>
      <c r="U2687" s="76" t="s">
        <v>35</v>
      </c>
      <c r="V2687" s="77" t="s">
        <v>36</v>
      </c>
      <c r="W2687" s="77" t="s">
        <v>36</v>
      </c>
      <c r="X2687" s="77" t="s">
        <v>37</v>
      </c>
      <c r="Y2687" s="78" t="s">
        <v>38</v>
      </c>
      <c r="Z2687" s="72"/>
      <c r="AA2687" s="77">
        <v>461</v>
      </c>
      <c r="AB2687" s="76" t="s">
        <v>50</v>
      </c>
      <c r="AC2687" s="77" t="s">
        <v>36</v>
      </c>
      <c r="AD2687" s="77" t="s">
        <v>36</v>
      </c>
      <c r="AE2687" s="77">
        <v>12</v>
      </c>
      <c r="AF2687" s="78" t="s">
        <v>281</v>
      </c>
      <c r="AG2687" s="72"/>
      <c r="AH2687" s="77">
        <v>4324560</v>
      </c>
      <c r="AI2687" s="76" t="s">
        <v>52</v>
      </c>
      <c r="AJ2687" s="76" t="s">
        <v>36</v>
      </c>
      <c r="AK2687" t="str">
        <f>_xlfn.CONCAT(PlayerList[[#This Row],[First Name]]," ",PlayerList[[#This Row],[Surname]])</f>
        <v>Maxwell Schofield</v>
      </c>
      <c r="AM2687" s="71">
        <f>PlayerList[[#This Row],[Code]]*1</f>
        <v>19419</v>
      </c>
      <c r="AN2687" s="71" t="str">
        <f>VLOOKUP(PlayerList[[#This Row],[NZCF ID]],$AP$2:$AQ$3850,2,FALSE)</f>
        <v>M</v>
      </c>
      <c r="AP2687" s="71">
        <v>18872</v>
      </c>
      <c r="AQ2687" s="71" t="s">
        <v>29</v>
      </c>
    </row>
    <row r="2688" spans="13:43" x14ac:dyDescent="0.3">
      <c r="M2688" s="75">
        <v>19521</v>
      </c>
      <c r="N2688" s="72" t="s">
        <v>3157</v>
      </c>
      <c r="O2688" s="72" t="s">
        <v>2382</v>
      </c>
      <c r="P2688" s="73" t="s">
        <v>127</v>
      </c>
      <c r="Q2688" s="74">
        <v>2002</v>
      </c>
      <c r="R2688" s="73" t="s">
        <v>35</v>
      </c>
      <c r="S2688" s="72"/>
      <c r="T2688" s="77" t="s">
        <v>34</v>
      </c>
      <c r="U2688" s="76" t="s">
        <v>35</v>
      </c>
      <c r="V2688" s="77" t="s">
        <v>36</v>
      </c>
      <c r="W2688" s="77" t="s">
        <v>36</v>
      </c>
      <c r="X2688" s="77" t="s">
        <v>37</v>
      </c>
      <c r="Y2688" s="78" t="s">
        <v>38</v>
      </c>
      <c r="Z2688" s="72"/>
      <c r="AA2688" s="77">
        <v>1094</v>
      </c>
      <c r="AB2688" s="76" t="s">
        <v>50</v>
      </c>
      <c r="AC2688" s="77" t="s">
        <v>36</v>
      </c>
      <c r="AD2688" s="77" t="s">
        <v>36</v>
      </c>
      <c r="AE2688" s="77">
        <v>6</v>
      </c>
      <c r="AF2688" s="78" t="s">
        <v>281</v>
      </c>
      <c r="AG2688" s="72"/>
      <c r="AH2688" s="77">
        <v>4324714</v>
      </c>
      <c r="AI2688" s="76" t="s">
        <v>52</v>
      </c>
      <c r="AJ2688" s="76" t="s">
        <v>36</v>
      </c>
      <c r="AK2688" t="str">
        <f>_xlfn.CONCAT(PlayerList[[#This Row],[First Name]]," ",PlayerList[[#This Row],[Surname]])</f>
        <v>Marshall Scholes</v>
      </c>
      <c r="AM2688" s="71">
        <f>PlayerList[[#This Row],[Code]]*1</f>
        <v>19521</v>
      </c>
      <c r="AN2688" s="71" t="str">
        <f>VLOOKUP(PlayerList[[#This Row],[NZCF ID]],$AP$2:$AQ$3850,2,FALSE)</f>
        <v>M</v>
      </c>
      <c r="AP2688" s="71">
        <v>20700</v>
      </c>
      <c r="AQ2688" s="71" t="s">
        <v>29</v>
      </c>
    </row>
    <row r="2689" spans="13:43" x14ac:dyDescent="0.3">
      <c r="M2689" s="75">
        <v>20526</v>
      </c>
      <c r="N2689" s="72" t="s">
        <v>3158</v>
      </c>
      <c r="O2689" s="72" t="s">
        <v>3159</v>
      </c>
      <c r="P2689" s="73" t="s">
        <v>33</v>
      </c>
      <c r="Q2689" s="74">
        <v>2009</v>
      </c>
      <c r="R2689" s="73" t="s">
        <v>135</v>
      </c>
      <c r="S2689" s="72"/>
      <c r="T2689" s="77" t="s">
        <v>34</v>
      </c>
      <c r="U2689" s="76" t="s">
        <v>35</v>
      </c>
      <c r="V2689" s="77" t="s">
        <v>36</v>
      </c>
      <c r="W2689" s="77" t="s">
        <v>36</v>
      </c>
      <c r="X2689" s="77" t="s">
        <v>37</v>
      </c>
      <c r="Y2689" s="78" t="s">
        <v>38</v>
      </c>
      <c r="Z2689" s="72"/>
      <c r="AA2689" s="77">
        <v>789</v>
      </c>
      <c r="AB2689" s="76" t="s">
        <v>50</v>
      </c>
      <c r="AC2689" s="77" t="s">
        <v>36</v>
      </c>
      <c r="AD2689" s="77" t="s">
        <v>36</v>
      </c>
      <c r="AE2689" s="77">
        <v>4</v>
      </c>
      <c r="AF2689" s="78" t="s">
        <v>150</v>
      </c>
      <c r="AG2689" s="72"/>
      <c r="AH2689" s="77" t="s">
        <v>69</v>
      </c>
      <c r="AI2689" s="76" t="s">
        <v>52</v>
      </c>
      <c r="AJ2689" s="76" t="s">
        <v>36</v>
      </c>
      <c r="AK2689" t="str">
        <f>_xlfn.CONCAT(PlayerList[[#This Row],[First Name]]," ",PlayerList[[#This Row],[Surname]])</f>
        <v>Yuki Schotters</v>
      </c>
      <c r="AM2689" s="71">
        <f>PlayerList[[#This Row],[Code]]*1</f>
        <v>20526</v>
      </c>
      <c r="AN2689" s="71" t="str">
        <f>VLOOKUP(PlayerList[[#This Row],[NZCF ID]],$AP$2:$AQ$3850,2,FALSE)</f>
        <v>M</v>
      </c>
      <c r="AP2689" s="71">
        <v>19419</v>
      </c>
      <c r="AQ2689" s="71" t="s">
        <v>29</v>
      </c>
    </row>
    <row r="2690" spans="13:43" x14ac:dyDescent="0.3">
      <c r="M2690" s="75">
        <v>18262</v>
      </c>
      <c r="N2690" s="72" t="s">
        <v>3160</v>
      </c>
      <c r="O2690" s="72" t="s">
        <v>690</v>
      </c>
      <c r="P2690" s="73" t="s">
        <v>167</v>
      </c>
      <c r="Q2690" s="74">
        <v>1952</v>
      </c>
      <c r="R2690" s="73" t="s">
        <v>119</v>
      </c>
      <c r="S2690" s="72"/>
      <c r="T2690" s="77">
        <v>1174</v>
      </c>
      <c r="U2690" s="76" t="s">
        <v>35</v>
      </c>
      <c r="V2690" s="77">
        <v>1</v>
      </c>
      <c r="W2690" s="77">
        <v>5</v>
      </c>
      <c r="X2690" s="77">
        <v>54</v>
      </c>
      <c r="Y2690" s="78" t="s">
        <v>4167</v>
      </c>
      <c r="Z2690" s="72"/>
      <c r="AA2690" s="77">
        <v>919</v>
      </c>
      <c r="AB2690" s="76" t="s">
        <v>35</v>
      </c>
      <c r="AC2690" s="77">
        <v>1</v>
      </c>
      <c r="AD2690" s="77">
        <v>6</v>
      </c>
      <c r="AE2690" s="77">
        <v>35</v>
      </c>
      <c r="AF2690" s="78" t="s">
        <v>4167</v>
      </c>
      <c r="AG2690" s="72"/>
      <c r="AH2690" s="77">
        <v>4317971</v>
      </c>
      <c r="AI2690" s="76" t="s">
        <v>52</v>
      </c>
      <c r="AJ2690" s="76" t="s">
        <v>36</v>
      </c>
      <c r="AK2690" t="str">
        <f>_xlfn.CONCAT(PlayerList[[#This Row],[First Name]]," ",PlayerList[[#This Row],[Surname]])</f>
        <v>Gordon Schrader</v>
      </c>
      <c r="AM2690" s="71">
        <f>PlayerList[[#This Row],[Code]]*1</f>
        <v>18262</v>
      </c>
      <c r="AN2690" s="71" t="str">
        <f>VLOOKUP(PlayerList[[#This Row],[NZCF ID]],$AP$2:$AQ$3850,2,FALSE)</f>
        <v>M</v>
      </c>
      <c r="AP2690" s="71">
        <v>19521</v>
      </c>
      <c r="AQ2690" s="71" t="s">
        <v>29</v>
      </c>
    </row>
    <row r="2691" spans="13:43" x14ac:dyDescent="0.3">
      <c r="M2691" s="75">
        <v>20432</v>
      </c>
      <c r="N2691" s="72" t="s">
        <v>3161</v>
      </c>
      <c r="O2691" s="72" t="s">
        <v>1594</v>
      </c>
      <c r="P2691" s="73" t="s">
        <v>33</v>
      </c>
      <c r="Q2691" s="74">
        <v>2009</v>
      </c>
      <c r="R2691" s="73" t="s">
        <v>135</v>
      </c>
      <c r="S2691" s="72"/>
      <c r="T2691" s="77" t="s">
        <v>34</v>
      </c>
      <c r="U2691" s="76" t="s">
        <v>35</v>
      </c>
      <c r="V2691" s="77" t="s">
        <v>36</v>
      </c>
      <c r="W2691" s="77" t="s">
        <v>36</v>
      </c>
      <c r="X2691" s="77" t="s">
        <v>37</v>
      </c>
      <c r="Y2691" s="78" t="s">
        <v>38</v>
      </c>
      <c r="Z2691" s="72"/>
      <c r="AA2691" s="77">
        <v>879</v>
      </c>
      <c r="AB2691" s="76" t="s">
        <v>50</v>
      </c>
      <c r="AC2691" s="77" t="s">
        <v>36</v>
      </c>
      <c r="AD2691" s="77" t="s">
        <v>36</v>
      </c>
      <c r="AE2691" s="77">
        <v>7</v>
      </c>
      <c r="AF2691" s="78" t="s">
        <v>150</v>
      </c>
      <c r="AG2691" s="72"/>
      <c r="AH2691" s="77" t="s">
        <v>69</v>
      </c>
      <c r="AI2691" s="76" t="s">
        <v>52</v>
      </c>
      <c r="AJ2691" s="76" t="s">
        <v>36</v>
      </c>
      <c r="AK2691" t="str">
        <f>_xlfn.CONCAT(PlayerList[[#This Row],[First Name]]," ",PlayerList[[#This Row],[Surname]])</f>
        <v>Theo Schuitemaker</v>
      </c>
      <c r="AM2691" s="71">
        <f>PlayerList[[#This Row],[Code]]*1</f>
        <v>20432</v>
      </c>
      <c r="AN2691" s="71" t="str">
        <f>VLOOKUP(PlayerList[[#This Row],[NZCF ID]],$AP$2:$AQ$3850,2,FALSE)</f>
        <v>M</v>
      </c>
      <c r="AP2691" s="71">
        <v>20526</v>
      </c>
      <c r="AQ2691" s="71" t="s">
        <v>29</v>
      </c>
    </row>
    <row r="2692" spans="13:43" x14ac:dyDescent="0.3">
      <c r="M2692" s="75">
        <v>11009</v>
      </c>
      <c r="N2692" s="72" t="s">
        <v>4461</v>
      </c>
      <c r="O2692" s="72" t="s">
        <v>345</v>
      </c>
      <c r="P2692" s="73" t="s">
        <v>178</v>
      </c>
      <c r="Q2692" s="74">
        <v>1955</v>
      </c>
      <c r="R2692" s="73" t="s">
        <v>119</v>
      </c>
      <c r="S2692" s="72"/>
      <c r="T2692" s="77">
        <v>1480</v>
      </c>
      <c r="U2692" s="76" t="s">
        <v>35</v>
      </c>
      <c r="V2692" s="77" t="s">
        <v>36</v>
      </c>
      <c r="W2692" s="77" t="s">
        <v>36</v>
      </c>
      <c r="X2692" s="77">
        <v>54</v>
      </c>
      <c r="Y2692" s="78" t="s">
        <v>235</v>
      </c>
      <c r="Z2692" s="72"/>
      <c r="AA2692" s="77">
        <v>1232</v>
      </c>
      <c r="AB2692" s="76" t="s">
        <v>35</v>
      </c>
      <c r="AC2692" s="77" t="s">
        <v>36</v>
      </c>
      <c r="AD2692" s="77" t="s">
        <v>36</v>
      </c>
      <c r="AE2692" s="77">
        <v>35</v>
      </c>
      <c r="AF2692" s="78" t="s">
        <v>4200</v>
      </c>
      <c r="AG2692" s="72"/>
      <c r="AH2692" s="77">
        <v>4308000</v>
      </c>
      <c r="AI2692" s="76" t="s">
        <v>52</v>
      </c>
      <c r="AJ2692" s="76" t="s">
        <v>36</v>
      </c>
      <c r="AK2692" t="str">
        <f>_xlfn.CONCAT(PlayerList[[#This Row],[First Name]]," ",PlayerList[[#This Row],[Surname]])</f>
        <v>Richard Schurr</v>
      </c>
      <c r="AM2692" s="71">
        <f>PlayerList[[#This Row],[Code]]*1</f>
        <v>11009</v>
      </c>
      <c r="AN2692" s="71" t="str">
        <f>VLOOKUP(PlayerList[[#This Row],[NZCF ID]],$AP$2:$AQ$3850,2,FALSE)</f>
        <v>M</v>
      </c>
      <c r="AP2692" s="71">
        <v>18262</v>
      </c>
      <c r="AQ2692" s="71" t="s">
        <v>29</v>
      </c>
    </row>
    <row r="2693" spans="13:43" x14ac:dyDescent="0.3">
      <c r="M2693" s="75">
        <v>18944</v>
      </c>
      <c r="N2693" s="72" t="s">
        <v>3162</v>
      </c>
      <c r="O2693" s="72" t="s">
        <v>486</v>
      </c>
      <c r="P2693" s="73" t="s">
        <v>3204</v>
      </c>
      <c r="Q2693" s="74">
        <v>2006</v>
      </c>
      <c r="R2693" s="73" t="s">
        <v>135</v>
      </c>
      <c r="S2693" s="72"/>
      <c r="T2693" s="77">
        <v>1117</v>
      </c>
      <c r="U2693" s="76" t="s">
        <v>50</v>
      </c>
      <c r="V2693" s="77">
        <v>1</v>
      </c>
      <c r="W2693" s="77">
        <v>5</v>
      </c>
      <c r="X2693" s="77">
        <v>12</v>
      </c>
      <c r="Y2693" s="78" t="s">
        <v>4167</v>
      </c>
      <c r="Z2693" s="72"/>
      <c r="AA2693" s="77" t="s">
        <v>37</v>
      </c>
      <c r="AB2693" s="76" t="s">
        <v>35</v>
      </c>
      <c r="AC2693" s="77" t="s">
        <v>36</v>
      </c>
      <c r="AD2693" s="77" t="s">
        <v>36</v>
      </c>
      <c r="AE2693" s="77" t="s">
        <v>37</v>
      </c>
      <c r="AF2693" s="78" t="s">
        <v>38</v>
      </c>
      <c r="AG2693" s="72"/>
      <c r="AH2693" s="77" t="s">
        <v>69</v>
      </c>
      <c r="AI2693" s="76" t="s">
        <v>52</v>
      </c>
      <c r="AJ2693" s="76" t="s">
        <v>36</v>
      </c>
      <c r="AK2693" t="str">
        <f>_xlfn.CONCAT(PlayerList[[#This Row],[First Name]]," ",PlayerList[[#This Row],[Surname]])</f>
        <v>Harry Schwalger</v>
      </c>
      <c r="AM2693" s="71">
        <f>PlayerList[[#This Row],[Code]]*1</f>
        <v>18944</v>
      </c>
      <c r="AN2693" s="71" t="str">
        <f>VLOOKUP(PlayerList[[#This Row],[NZCF ID]],$AP$2:$AQ$3850,2,FALSE)</f>
        <v>M</v>
      </c>
      <c r="AP2693" s="71">
        <v>20432</v>
      </c>
      <c r="AQ2693" s="71" t="s">
        <v>29</v>
      </c>
    </row>
    <row r="2694" spans="13:43" x14ac:dyDescent="0.3">
      <c r="M2694" s="75">
        <v>22900</v>
      </c>
      <c r="N2694" s="72" t="s">
        <v>433</v>
      </c>
      <c r="O2694" s="72" t="s">
        <v>582</v>
      </c>
      <c r="P2694" s="73" t="s">
        <v>115</v>
      </c>
      <c r="Q2694" s="74">
        <v>1961</v>
      </c>
      <c r="R2694" s="73" t="s">
        <v>124</v>
      </c>
      <c r="S2694" s="72"/>
      <c r="T2694" s="77">
        <v>872</v>
      </c>
      <c r="U2694" s="76" t="s">
        <v>50</v>
      </c>
      <c r="V2694" s="77">
        <v>1</v>
      </c>
      <c r="W2694" s="77">
        <v>3</v>
      </c>
      <c r="X2694" s="77">
        <v>3</v>
      </c>
      <c r="Y2694" s="78" t="s">
        <v>4167</v>
      </c>
      <c r="Z2694" s="72"/>
      <c r="AA2694" s="77" t="s">
        <v>37</v>
      </c>
      <c r="AB2694" s="76" t="s">
        <v>35</v>
      </c>
      <c r="AC2694" s="77" t="s">
        <v>36</v>
      </c>
      <c r="AD2694" s="77" t="s">
        <v>36</v>
      </c>
      <c r="AE2694" s="77" t="s">
        <v>37</v>
      </c>
      <c r="AF2694" s="78" t="s">
        <v>38</v>
      </c>
      <c r="AG2694" s="72"/>
      <c r="AH2694" s="77">
        <v>4333039</v>
      </c>
      <c r="AI2694" s="76" t="s">
        <v>52</v>
      </c>
      <c r="AJ2694" s="76" t="s">
        <v>36</v>
      </c>
      <c r="AK2694" t="str">
        <f>_xlfn.CONCAT(PlayerList[[#This Row],[First Name]]," ",PlayerList[[#This Row],[Surname]])</f>
        <v>Bryan Scott</v>
      </c>
      <c r="AM2694" s="71">
        <f>PlayerList[[#This Row],[Code]]*1</f>
        <v>22900</v>
      </c>
      <c r="AN2694" s="71" t="str">
        <f>VLOOKUP(PlayerList[[#This Row],[NZCF ID]],$AP$2:$AQ$3850,2,FALSE)</f>
        <v>M</v>
      </c>
      <c r="AP2694" s="71">
        <v>11009</v>
      </c>
      <c r="AQ2694" s="71" t="s">
        <v>29</v>
      </c>
    </row>
    <row r="2695" spans="13:43" x14ac:dyDescent="0.3">
      <c r="M2695" s="75">
        <v>17880</v>
      </c>
      <c r="N2695" s="72" t="s">
        <v>433</v>
      </c>
      <c r="O2695" s="72" t="s">
        <v>402</v>
      </c>
      <c r="P2695" s="73" t="s">
        <v>83</v>
      </c>
      <c r="Q2695" s="74">
        <v>1994</v>
      </c>
      <c r="R2695" s="73" t="s">
        <v>35</v>
      </c>
      <c r="S2695" s="72"/>
      <c r="T2695" s="77">
        <v>1466</v>
      </c>
      <c r="U2695" s="76" t="s">
        <v>35</v>
      </c>
      <c r="V2695" s="77" t="s">
        <v>36</v>
      </c>
      <c r="W2695" s="77" t="s">
        <v>36</v>
      </c>
      <c r="X2695" s="77">
        <v>47</v>
      </c>
      <c r="Y2695" s="78" t="s">
        <v>154</v>
      </c>
      <c r="Z2695" s="72"/>
      <c r="AA2695" s="77">
        <v>1481</v>
      </c>
      <c r="AB2695" s="76" t="s">
        <v>50</v>
      </c>
      <c r="AC2695" s="77" t="s">
        <v>36</v>
      </c>
      <c r="AD2695" s="77" t="s">
        <v>36</v>
      </c>
      <c r="AE2695" s="77">
        <v>10</v>
      </c>
      <c r="AF2695" s="78" t="s">
        <v>219</v>
      </c>
      <c r="AG2695" s="72"/>
      <c r="AH2695" s="77" t="s">
        <v>69</v>
      </c>
      <c r="AI2695" s="76" t="s">
        <v>52</v>
      </c>
      <c r="AJ2695" s="76" t="s">
        <v>36</v>
      </c>
      <c r="AK2695" t="str">
        <f>_xlfn.CONCAT(PlayerList[[#This Row],[First Name]]," ",PlayerList[[#This Row],[Surname]])</f>
        <v>Callum Scott</v>
      </c>
      <c r="AM2695" s="71">
        <f>PlayerList[[#This Row],[Code]]*1</f>
        <v>17880</v>
      </c>
      <c r="AN2695" s="71" t="str">
        <f>VLOOKUP(PlayerList[[#This Row],[NZCF ID]],$AP$2:$AQ$3850,2,FALSE)</f>
        <v>M</v>
      </c>
      <c r="AP2695" s="71">
        <v>18944</v>
      </c>
      <c r="AQ2695" s="71" t="s">
        <v>29</v>
      </c>
    </row>
    <row r="2696" spans="13:43" x14ac:dyDescent="0.3">
      <c r="M2696" s="75">
        <v>20433</v>
      </c>
      <c r="N2696" s="72" t="s">
        <v>433</v>
      </c>
      <c r="O2696" s="72" t="s">
        <v>627</v>
      </c>
      <c r="P2696" s="73" t="s">
        <v>33</v>
      </c>
      <c r="Q2696" s="74">
        <v>2008</v>
      </c>
      <c r="R2696" s="73" t="s">
        <v>135</v>
      </c>
      <c r="S2696" s="72"/>
      <c r="T2696" s="77" t="s">
        <v>34</v>
      </c>
      <c r="U2696" s="76" t="s">
        <v>35</v>
      </c>
      <c r="V2696" s="77" t="s">
        <v>36</v>
      </c>
      <c r="W2696" s="77" t="s">
        <v>36</v>
      </c>
      <c r="X2696" s="77" t="s">
        <v>37</v>
      </c>
      <c r="Y2696" s="78" t="s">
        <v>38</v>
      </c>
      <c r="Z2696" s="72"/>
      <c r="AA2696" s="77">
        <v>1036</v>
      </c>
      <c r="AB2696" s="76" t="s">
        <v>35</v>
      </c>
      <c r="AC2696" s="77" t="s">
        <v>36</v>
      </c>
      <c r="AD2696" s="77" t="s">
        <v>36</v>
      </c>
      <c r="AE2696" s="77">
        <v>32</v>
      </c>
      <c r="AF2696" s="78" t="s">
        <v>84</v>
      </c>
      <c r="AG2696" s="72"/>
      <c r="AH2696" s="77">
        <v>4330269</v>
      </c>
      <c r="AI2696" s="76" t="s">
        <v>52</v>
      </c>
      <c r="AJ2696" s="76" t="s">
        <v>36</v>
      </c>
      <c r="AK2696" t="str">
        <f>_xlfn.CONCAT(PlayerList[[#This Row],[First Name]]," ",PlayerList[[#This Row],[Surname]])</f>
        <v>Campbell Scott</v>
      </c>
      <c r="AM2696" s="71">
        <f>PlayerList[[#This Row],[Code]]*1</f>
        <v>20433</v>
      </c>
      <c r="AN2696" s="71" t="str">
        <f>VLOOKUP(PlayerList[[#This Row],[NZCF ID]],$AP$2:$AQ$3850,2,FALSE)</f>
        <v>M</v>
      </c>
      <c r="AP2696" s="71">
        <v>22900</v>
      </c>
      <c r="AQ2696" s="71" t="s">
        <v>29</v>
      </c>
    </row>
    <row r="2697" spans="13:43" x14ac:dyDescent="0.3">
      <c r="M2697" s="75">
        <v>15296</v>
      </c>
      <c r="N2697" s="72" t="s">
        <v>433</v>
      </c>
      <c r="O2697" s="72" t="s">
        <v>1485</v>
      </c>
      <c r="P2697" s="73" t="s">
        <v>4462</v>
      </c>
      <c r="Q2697" s="74">
        <v>1998</v>
      </c>
      <c r="R2697" s="73" t="s">
        <v>35</v>
      </c>
      <c r="S2697" s="72"/>
      <c r="T2697" s="77" t="s">
        <v>34</v>
      </c>
      <c r="U2697" s="76" t="s">
        <v>35</v>
      </c>
      <c r="V2697" s="77" t="s">
        <v>36</v>
      </c>
      <c r="W2697" s="77" t="s">
        <v>36</v>
      </c>
      <c r="X2697" s="77" t="s">
        <v>37</v>
      </c>
      <c r="Y2697" s="78" t="s">
        <v>38</v>
      </c>
      <c r="Z2697" s="72"/>
      <c r="AA2697" s="77">
        <v>1163</v>
      </c>
      <c r="AB2697" s="76" t="s">
        <v>35</v>
      </c>
      <c r="AC2697" s="77" t="s">
        <v>36</v>
      </c>
      <c r="AD2697" s="77" t="s">
        <v>36</v>
      </c>
      <c r="AE2697" s="77">
        <v>71</v>
      </c>
      <c r="AF2697" s="78" t="s">
        <v>896</v>
      </c>
      <c r="AG2697" s="72"/>
      <c r="AH2697" s="77">
        <v>4305876</v>
      </c>
      <c r="AI2697" s="76" t="s">
        <v>52</v>
      </c>
      <c r="AJ2697" s="76" t="s">
        <v>36</v>
      </c>
      <c r="AK2697" t="str">
        <f>_xlfn.CONCAT(PlayerList[[#This Row],[First Name]]," ",PlayerList[[#This Row],[Surname]])</f>
        <v>Craig Scott</v>
      </c>
      <c r="AM2697" s="71">
        <f>PlayerList[[#This Row],[Code]]*1</f>
        <v>15296</v>
      </c>
      <c r="AN2697" s="71" t="str">
        <f>VLOOKUP(PlayerList[[#This Row],[NZCF ID]],$AP$2:$AQ$3850,2,FALSE)</f>
        <v>M</v>
      </c>
      <c r="AP2697" s="71">
        <v>17880</v>
      </c>
      <c r="AQ2697" s="71" t="s">
        <v>29</v>
      </c>
    </row>
    <row r="2698" spans="13:43" x14ac:dyDescent="0.3">
      <c r="M2698" s="75">
        <v>16732</v>
      </c>
      <c r="N2698" s="72" t="s">
        <v>433</v>
      </c>
      <c r="O2698" s="72" t="s">
        <v>739</v>
      </c>
      <c r="P2698" s="73" t="s">
        <v>426</v>
      </c>
      <c r="Q2698" s="74">
        <v>1963</v>
      </c>
      <c r="R2698" s="73" t="s">
        <v>124</v>
      </c>
      <c r="S2698" s="72"/>
      <c r="T2698" s="77">
        <v>1596</v>
      </c>
      <c r="U2698" s="76" t="s">
        <v>35</v>
      </c>
      <c r="V2698" s="77">
        <v>1</v>
      </c>
      <c r="W2698" s="77">
        <v>8</v>
      </c>
      <c r="X2698" s="77">
        <v>148</v>
      </c>
      <c r="Y2698" s="78" t="s">
        <v>4167</v>
      </c>
      <c r="Z2698" s="72"/>
      <c r="AA2698" s="77">
        <v>1487</v>
      </c>
      <c r="AB2698" s="76" t="s">
        <v>35</v>
      </c>
      <c r="AC2698" s="77" t="s">
        <v>36</v>
      </c>
      <c r="AD2698" s="77" t="s">
        <v>36</v>
      </c>
      <c r="AE2698" s="77">
        <v>254</v>
      </c>
      <c r="AF2698" s="78" t="s">
        <v>84</v>
      </c>
      <c r="AG2698" s="72"/>
      <c r="AH2698" s="77">
        <v>4310128</v>
      </c>
      <c r="AI2698" s="76" t="s">
        <v>52</v>
      </c>
      <c r="AJ2698" s="76" t="s">
        <v>36</v>
      </c>
      <c r="AK2698" t="str">
        <f>_xlfn.CONCAT(PlayerList[[#This Row],[First Name]]," ",PlayerList[[#This Row],[Surname]])</f>
        <v>David Scott</v>
      </c>
      <c r="AM2698" s="71">
        <f>PlayerList[[#This Row],[Code]]*1</f>
        <v>16732</v>
      </c>
      <c r="AN2698" s="71" t="str">
        <f>VLOOKUP(PlayerList[[#This Row],[NZCF ID]],$AP$2:$AQ$3850,2,FALSE)</f>
        <v>M</v>
      </c>
      <c r="AP2698" s="71">
        <v>20433</v>
      </c>
      <c r="AQ2698" s="71" t="s">
        <v>29</v>
      </c>
    </row>
    <row r="2699" spans="13:43" x14ac:dyDescent="0.3">
      <c r="M2699" s="75">
        <v>19945</v>
      </c>
      <c r="N2699" s="72" t="s">
        <v>3163</v>
      </c>
      <c r="O2699" s="72" t="s">
        <v>3164</v>
      </c>
      <c r="P2699" s="73" t="s">
        <v>33</v>
      </c>
      <c r="Q2699" s="74">
        <v>2009</v>
      </c>
      <c r="R2699" s="73" t="s">
        <v>135</v>
      </c>
      <c r="S2699" s="72"/>
      <c r="T2699" s="77" t="s">
        <v>34</v>
      </c>
      <c r="U2699" s="76" t="s">
        <v>35</v>
      </c>
      <c r="V2699" s="77" t="s">
        <v>36</v>
      </c>
      <c r="W2699" s="77" t="s">
        <v>36</v>
      </c>
      <c r="X2699" s="77" t="s">
        <v>37</v>
      </c>
      <c r="Y2699" s="78" t="s">
        <v>38</v>
      </c>
      <c r="Z2699" s="72"/>
      <c r="AA2699" s="77">
        <v>786</v>
      </c>
      <c r="AB2699" s="76" t="s">
        <v>50</v>
      </c>
      <c r="AC2699" s="77" t="s">
        <v>36</v>
      </c>
      <c r="AD2699" s="77" t="s">
        <v>36</v>
      </c>
      <c r="AE2699" s="77">
        <v>6</v>
      </c>
      <c r="AF2699" s="78" t="s">
        <v>281</v>
      </c>
      <c r="AG2699" s="72"/>
      <c r="AH2699" s="77" t="s">
        <v>69</v>
      </c>
      <c r="AI2699" s="76" t="s">
        <v>52</v>
      </c>
      <c r="AJ2699" s="76" t="s">
        <v>36</v>
      </c>
      <c r="AK2699" t="str">
        <f>_xlfn.CONCAT(PlayerList[[#This Row],[First Name]]," ",PlayerList[[#This Row],[Surname]])</f>
        <v>Marlow Scott-Toft</v>
      </c>
      <c r="AM2699" s="71">
        <f>PlayerList[[#This Row],[Code]]*1</f>
        <v>19945</v>
      </c>
      <c r="AN2699" s="71" t="str">
        <f>VLOOKUP(PlayerList[[#This Row],[NZCF ID]],$AP$2:$AQ$3850,2,FALSE)</f>
        <v>M</v>
      </c>
      <c r="AP2699" s="71">
        <v>15296</v>
      </c>
      <c r="AQ2699" s="71" t="s">
        <v>29</v>
      </c>
    </row>
    <row r="2700" spans="13:43" x14ac:dyDescent="0.3">
      <c r="M2700" s="75">
        <v>13449</v>
      </c>
      <c r="N2700" s="72" t="s">
        <v>4463</v>
      </c>
      <c r="O2700" s="72" t="s">
        <v>2286</v>
      </c>
      <c r="P2700" s="73" t="s">
        <v>74</v>
      </c>
      <c r="Q2700" s="74">
        <v>1973</v>
      </c>
      <c r="R2700" s="73" t="s">
        <v>124</v>
      </c>
      <c r="S2700" s="72"/>
      <c r="T2700" s="77">
        <v>1736</v>
      </c>
      <c r="U2700" s="76" t="s">
        <v>35</v>
      </c>
      <c r="V2700" s="77" t="s">
        <v>36</v>
      </c>
      <c r="W2700" s="77" t="s">
        <v>36</v>
      </c>
      <c r="X2700" s="77">
        <v>550</v>
      </c>
      <c r="Y2700" s="78" t="s">
        <v>2121</v>
      </c>
      <c r="Z2700" s="72"/>
      <c r="AA2700" s="77">
        <v>1751</v>
      </c>
      <c r="AB2700" s="76" t="s">
        <v>35</v>
      </c>
      <c r="AC2700" s="77" t="s">
        <v>36</v>
      </c>
      <c r="AD2700" s="77" t="s">
        <v>36</v>
      </c>
      <c r="AE2700" s="77">
        <v>213</v>
      </c>
      <c r="AF2700" s="78" t="s">
        <v>4200</v>
      </c>
      <c r="AG2700" s="72"/>
      <c r="AH2700" s="77">
        <v>4302354</v>
      </c>
      <c r="AI2700" s="76" t="s">
        <v>52</v>
      </c>
      <c r="AJ2700" s="76" t="s">
        <v>36</v>
      </c>
      <c r="AK2700" t="str">
        <f>_xlfn.CONCAT(PlayerList[[#This Row],[First Name]]," ",PlayerList[[#This Row],[Surname]])</f>
        <v>Roy Seabrook</v>
      </c>
      <c r="AM2700" s="71">
        <f>PlayerList[[#This Row],[Code]]*1</f>
        <v>13449</v>
      </c>
      <c r="AN2700" s="71" t="str">
        <f>VLOOKUP(PlayerList[[#This Row],[NZCF ID]],$AP$2:$AQ$3850,2,FALSE)</f>
        <v>M</v>
      </c>
      <c r="AP2700" s="71">
        <v>16732</v>
      </c>
      <c r="AQ2700" s="71" t="s">
        <v>29</v>
      </c>
    </row>
    <row r="2701" spans="13:43" x14ac:dyDescent="0.3">
      <c r="M2701" s="75">
        <v>17493</v>
      </c>
      <c r="N2701" s="72" t="s">
        <v>3165</v>
      </c>
      <c r="O2701" s="72" t="s">
        <v>301</v>
      </c>
      <c r="P2701" s="73" t="s">
        <v>252</v>
      </c>
      <c r="Q2701" s="74">
        <v>2011</v>
      </c>
      <c r="R2701" s="73" t="s">
        <v>135</v>
      </c>
      <c r="S2701" s="72"/>
      <c r="T2701" s="77" t="s">
        <v>34</v>
      </c>
      <c r="U2701" s="76" t="s">
        <v>35</v>
      </c>
      <c r="V2701" s="77" t="s">
        <v>36</v>
      </c>
      <c r="W2701" s="77" t="s">
        <v>36</v>
      </c>
      <c r="X2701" s="77" t="s">
        <v>37</v>
      </c>
      <c r="Y2701" s="78" t="s">
        <v>38</v>
      </c>
      <c r="Z2701" s="72"/>
      <c r="AA2701" s="77">
        <v>400</v>
      </c>
      <c r="AB2701" s="76" t="s">
        <v>50</v>
      </c>
      <c r="AC2701" s="77" t="s">
        <v>36</v>
      </c>
      <c r="AD2701" s="77" t="s">
        <v>36</v>
      </c>
      <c r="AE2701" s="77">
        <v>5</v>
      </c>
      <c r="AF2701" s="78" t="s">
        <v>209</v>
      </c>
      <c r="AG2701" s="72"/>
      <c r="AH2701" s="77">
        <v>4314190</v>
      </c>
      <c r="AI2701" s="76" t="s">
        <v>52</v>
      </c>
      <c r="AJ2701" s="76" t="s">
        <v>36</v>
      </c>
      <c r="AK2701" t="str">
        <f>_xlfn.CONCAT(PlayerList[[#This Row],[First Name]]," ",PlayerList[[#This Row],[Surname]])</f>
        <v>Tyler Seau</v>
      </c>
      <c r="AM2701" s="71">
        <f>PlayerList[[#This Row],[Code]]*1</f>
        <v>17493</v>
      </c>
      <c r="AN2701" s="71" t="str">
        <f>VLOOKUP(PlayerList[[#This Row],[NZCF ID]],$AP$2:$AQ$3850,2,FALSE)</f>
        <v>M</v>
      </c>
      <c r="AP2701" s="71">
        <v>19945</v>
      </c>
      <c r="AQ2701" s="71" t="s">
        <v>29</v>
      </c>
    </row>
    <row r="2702" spans="13:43" x14ac:dyDescent="0.3">
      <c r="M2702" s="75">
        <v>19508</v>
      </c>
      <c r="N2702" s="72" t="s">
        <v>82</v>
      </c>
      <c r="O2702" s="72" t="s">
        <v>3166</v>
      </c>
      <c r="P2702" s="73" t="s">
        <v>33</v>
      </c>
      <c r="Q2702" s="74">
        <v>2016</v>
      </c>
      <c r="R2702" s="73" t="s">
        <v>135</v>
      </c>
      <c r="S2702" s="72"/>
      <c r="T2702" s="77" t="s">
        <v>34</v>
      </c>
      <c r="U2702" s="76" t="s">
        <v>35</v>
      </c>
      <c r="V2702" s="77" t="s">
        <v>36</v>
      </c>
      <c r="W2702" s="77" t="s">
        <v>36</v>
      </c>
      <c r="X2702" s="77" t="s">
        <v>37</v>
      </c>
      <c r="Y2702" s="78" t="s">
        <v>38</v>
      </c>
      <c r="Z2702" s="72"/>
      <c r="AA2702" s="77">
        <v>400</v>
      </c>
      <c r="AB2702" s="76" t="s">
        <v>50</v>
      </c>
      <c r="AC2702" s="77" t="s">
        <v>36</v>
      </c>
      <c r="AD2702" s="77" t="s">
        <v>36</v>
      </c>
      <c r="AE2702" s="77">
        <v>5</v>
      </c>
      <c r="AF2702" s="78" t="s">
        <v>96</v>
      </c>
      <c r="AG2702" s="72"/>
      <c r="AH2702" s="77" t="s">
        <v>69</v>
      </c>
      <c r="AI2702" s="76" t="s">
        <v>52</v>
      </c>
      <c r="AJ2702" s="76" t="s">
        <v>36</v>
      </c>
      <c r="AK2702" t="str">
        <f>_xlfn.CONCAT(PlayerList[[#This Row],[First Name]]," ",PlayerList[[#This Row],[Surname]])</f>
        <v>Aizak Sebastian</v>
      </c>
      <c r="AM2702" s="71">
        <f>PlayerList[[#This Row],[Code]]*1</f>
        <v>19508</v>
      </c>
      <c r="AN2702" s="71" t="str">
        <f>VLOOKUP(PlayerList[[#This Row],[NZCF ID]],$AP$2:$AQ$3850,2,FALSE)</f>
        <v>M</v>
      </c>
      <c r="AP2702" s="71">
        <v>13449</v>
      </c>
      <c r="AQ2702" s="71" t="s">
        <v>29</v>
      </c>
    </row>
    <row r="2703" spans="13:43" x14ac:dyDescent="0.3">
      <c r="M2703" s="75">
        <v>19933</v>
      </c>
      <c r="N2703" s="72" t="s">
        <v>82</v>
      </c>
      <c r="O2703" s="72" t="s">
        <v>3167</v>
      </c>
      <c r="P2703" s="73" t="s">
        <v>161</v>
      </c>
      <c r="Q2703" s="74">
        <v>2011</v>
      </c>
      <c r="R2703" s="73" t="s">
        <v>135</v>
      </c>
      <c r="S2703" s="72"/>
      <c r="T2703" s="77" t="s">
        <v>34</v>
      </c>
      <c r="U2703" s="76" t="s">
        <v>35</v>
      </c>
      <c r="V2703" s="77" t="s">
        <v>36</v>
      </c>
      <c r="W2703" s="77" t="s">
        <v>36</v>
      </c>
      <c r="X2703" s="77" t="s">
        <v>37</v>
      </c>
      <c r="Y2703" s="78" t="s">
        <v>38</v>
      </c>
      <c r="Z2703" s="72"/>
      <c r="AA2703" s="77">
        <v>915</v>
      </c>
      <c r="AB2703" s="76" t="s">
        <v>50</v>
      </c>
      <c r="AC2703" s="77" t="s">
        <v>36</v>
      </c>
      <c r="AD2703" s="77" t="s">
        <v>36</v>
      </c>
      <c r="AE2703" s="77">
        <v>5</v>
      </c>
      <c r="AF2703" s="78" t="s">
        <v>281</v>
      </c>
      <c r="AG2703" s="72"/>
      <c r="AH2703" s="77" t="s">
        <v>69</v>
      </c>
      <c r="AI2703" s="76" t="s">
        <v>52</v>
      </c>
      <c r="AJ2703" s="76" t="s">
        <v>36</v>
      </c>
      <c r="AK2703" t="str">
        <f>_xlfn.CONCAT(PlayerList[[#This Row],[First Name]]," ",PlayerList[[#This Row],[Surname]])</f>
        <v>Therese Sebastian</v>
      </c>
      <c r="AM2703" s="71">
        <f>PlayerList[[#This Row],[Code]]*1</f>
        <v>19933</v>
      </c>
      <c r="AN2703" s="71" t="str">
        <f>VLOOKUP(PlayerList[[#This Row],[NZCF ID]],$AP$2:$AQ$3850,2,FALSE)</f>
        <v>F</v>
      </c>
      <c r="AP2703" s="71">
        <v>17493</v>
      </c>
      <c r="AQ2703" s="71" t="s">
        <v>29</v>
      </c>
    </row>
    <row r="2704" spans="13:43" x14ac:dyDescent="0.3">
      <c r="M2704" s="75">
        <v>19507</v>
      </c>
      <c r="N2704" s="72" t="s">
        <v>82</v>
      </c>
      <c r="O2704" s="72" t="s">
        <v>3168</v>
      </c>
      <c r="P2704" s="73" t="s">
        <v>33</v>
      </c>
      <c r="Q2704" s="74">
        <v>2013</v>
      </c>
      <c r="R2704" s="73" t="s">
        <v>135</v>
      </c>
      <c r="S2704" s="72"/>
      <c r="T2704" s="77" t="s">
        <v>34</v>
      </c>
      <c r="U2704" s="76" t="s">
        <v>35</v>
      </c>
      <c r="V2704" s="77" t="s">
        <v>36</v>
      </c>
      <c r="W2704" s="77" t="s">
        <v>36</v>
      </c>
      <c r="X2704" s="77" t="s">
        <v>37</v>
      </c>
      <c r="Y2704" s="78" t="s">
        <v>38</v>
      </c>
      <c r="Z2704" s="72"/>
      <c r="AA2704" s="77">
        <v>400</v>
      </c>
      <c r="AB2704" s="76" t="s">
        <v>50</v>
      </c>
      <c r="AC2704" s="77" t="s">
        <v>36</v>
      </c>
      <c r="AD2704" s="77" t="s">
        <v>36</v>
      </c>
      <c r="AE2704" s="77">
        <v>7</v>
      </c>
      <c r="AF2704" s="78" t="s">
        <v>96</v>
      </c>
      <c r="AG2704" s="72"/>
      <c r="AH2704" s="77" t="s">
        <v>69</v>
      </c>
      <c r="AI2704" s="76" t="s">
        <v>52</v>
      </c>
      <c r="AJ2704" s="76" t="s">
        <v>36</v>
      </c>
      <c r="AK2704" t="str">
        <f>_xlfn.CONCAT(PlayerList[[#This Row],[First Name]]," ",PlayerList[[#This Row],[Surname]])</f>
        <v>Zayne Sebastian</v>
      </c>
      <c r="AM2704" s="71">
        <f>PlayerList[[#This Row],[Code]]*1</f>
        <v>19507</v>
      </c>
      <c r="AN2704" s="71" t="str">
        <f>VLOOKUP(PlayerList[[#This Row],[NZCF ID]],$AP$2:$AQ$3850,2,FALSE)</f>
        <v>M</v>
      </c>
      <c r="AP2704" s="71">
        <v>19508</v>
      </c>
      <c r="AQ2704" s="71" t="s">
        <v>29</v>
      </c>
    </row>
    <row r="2705" spans="13:43" x14ac:dyDescent="0.3">
      <c r="M2705" s="75">
        <v>13160</v>
      </c>
      <c r="N2705" s="72" t="s">
        <v>3169</v>
      </c>
      <c r="O2705" s="72" t="s">
        <v>256</v>
      </c>
      <c r="P2705" s="73" t="s">
        <v>121</v>
      </c>
      <c r="Q2705" s="74">
        <v>1990</v>
      </c>
      <c r="R2705" s="73" t="s">
        <v>35</v>
      </c>
      <c r="S2705" s="72"/>
      <c r="T2705" s="77">
        <v>1609</v>
      </c>
      <c r="U2705" s="76" t="s">
        <v>35</v>
      </c>
      <c r="V2705" s="77" t="s">
        <v>36</v>
      </c>
      <c r="W2705" s="77" t="s">
        <v>36</v>
      </c>
      <c r="X2705" s="77">
        <v>30</v>
      </c>
      <c r="Y2705" s="78" t="s">
        <v>105</v>
      </c>
      <c r="Z2705" s="72"/>
      <c r="AA2705" s="77">
        <v>1727</v>
      </c>
      <c r="AB2705" s="76" t="s">
        <v>35</v>
      </c>
      <c r="AC2705" s="77" t="s">
        <v>36</v>
      </c>
      <c r="AD2705" s="77" t="s">
        <v>36</v>
      </c>
      <c r="AE2705" s="77">
        <v>44</v>
      </c>
      <c r="AF2705" s="78" t="s">
        <v>90</v>
      </c>
      <c r="AG2705" s="72"/>
      <c r="AH2705" s="77" t="s">
        <v>69</v>
      </c>
      <c r="AI2705" s="76" t="s">
        <v>52</v>
      </c>
      <c r="AJ2705" s="76" t="s">
        <v>36</v>
      </c>
      <c r="AK2705" t="str">
        <f>_xlfn.CONCAT(PlayerList[[#This Row],[First Name]]," ",PlayerList[[#This Row],[Surname]])</f>
        <v>Thomas Sellars</v>
      </c>
      <c r="AM2705" s="71">
        <f>PlayerList[[#This Row],[Code]]*1</f>
        <v>13160</v>
      </c>
      <c r="AN2705" s="71" t="str">
        <f>VLOOKUP(PlayerList[[#This Row],[NZCF ID]],$AP$2:$AQ$3850,2,FALSE)</f>
        <v>M</v>
      </c>
      <c r="AP2705" s="71">
        <v>19933</v>
      </c>
      <c r="AQ2705" s="71" t="s">
        <v>45</v>
      </c>
    </row>
    <row r="2706" spans="13:43" x14ac:dyDescent="0.3">
      <c r="M2706" s="75">
        <v>13349</v>
      </c>
      <c r="N2706" s="72" t="s">
        <v>3170</v>
      </c>
      <c r="O2706" s="72" t="s">
        <v>744</v>
      </c>
      <c r="P2706" s="73" t="s">
        <v>83</v>
      </c>
      <c r="Q2706" s="74">
        <v>1963</v>
      </c>
      <c r="R2706" s="73" t="s">
        <v>124</v>
      </c>
      <c r="S2706" s="72"/>
      <c r="T2706" s="77">
        <v>1793</v>
      </c>
      <c r="U2706" s="76" t="s">
        <v>35</v>
      </c>
      <c r="V2706" s="77" t="s">
        <v>36</v>
      </c>
      <c r="W2706" s="77" t="s">
        <v>36</v>
      </c>
      <c r="X2706" s="77">
        <v>543</v>
      </c>
      <c r="Y2706" s="78" t="s">
        <v>61</v>
      </c>
      <c r="Z2706" s="72"/>
      <c r="AA2706" s="77">
        <v>1714</v>
      </c>
      <c r="AB2706" s="76" t="s">
        <v>35</v>
      </c>
      <c r="AC2706" s="77">
        <v>1</v>
      </c>
      <c r="AD2706" s="77">
        <v>6</v>
      </c>
      <c r="AE2706" s="77">
        <v>350</v>
      </c>
      <c r="AF2706" s="78" t="s">
        <v>4167</v>
      </c>
      <c r="AG2706" s="72"/>
      <c r="AH2706" s="77">
        <v>4300610</v>
      </c>
      <c r="AI2706" s="76" t="s">
        <v>52</v>
      </c>
      <c r="AJ2706" s="76" t="s">
        <v>36</v>
      </c>
      <c r="AK2706" t="str">
        <f>_xlfn.CONCAT(PlayerList[[#This Row],[First Name]]," ",PlayerList[[#This Row],[Surname]])</f>
        <v>Ian Sellen</v>
      </c>
      <c r="AM2706" s="71">
        <f>PlayerList[[#This Row],[Code]]*1</f>
        <v>13349</v>
      </c>
      <c r="AN2706" s="71" t="str">
        <f>VLOOKUP(PlayerList[[#This Row],[NZCF ID]],$AP$2:$AQ$3850,2,FALSE)</f>
        <v>M</v>
      </c>
      <c r="AP2706" s="71">
        <v>19507</v>
      </c>
      <c r="AQ2706" s="71" t="s">
        <v>29</v>
      </c>
    </row>
    <row r="2707" spans="13:43" x14ac:dyDescent="0.3">
      <c r="M2707" s="75">
        <v>17391</v>
      </c>
      <c r="N2707" s="72" t="s">
        <v>3171</v>
      </c>
      <c r="O2707" s="72" t="s">
        <v>599</v>
      </c>
      <c r="P2707" s="73" t="s">
        <v>161</v>
      </c>
      <c r="Q2707" s="74">
        <v>1987</v>
      </c>
      <c r="R2707" s="73" t="s">
        <v>35</v>
      </c>
      <c r="S2707" s="72"/>
      <c r="T2707" s="77">
        <v>1384</v>
      </c>
      <c r="U2707" s="76" t="s">
        <v>50</v>
      </c>
      <c r="V2707" s="77" t="s">
        <v>36</v>
      </c>
      <c r="W2707" s="77" t="s">
        <v>36</v>
      </c>
      <c r="X2707" s="77">
        <v>11</v>
      </c>
      <c r="Y2707" s="78" t="s">
        <v>219</v>
      </c>
      <c r="Z2707" s="72"/>
      <c r="AA2707" s="77" t="s">
        <v>37</v>
      </c>
      <c r="AB2707" s="76" t="s">
        <v>35</v>
      </c>
      <c r="AC2707" s="77" t="s">
        <v>36</v>
      </c>
      <c r="AD2707" s="77" t="s">
        <v>36</v>
      </c>
      <c r="AE2707" s="77" t="s">
        <v>37</v>
      </c>
      <c r="AF2707" s="78" t="s">
        <v>38</v>
      </c>
      <c r="AG2707" s="72"/>
      <c r="AH2707" s="77" t="s">
        <v>69</v>
      </c>
      <c r="AI2707" s="76" t="s">
        <v>52</v>
      </c>
      <c r="AJ2707" s="76" t="s">
        <v>36</v>
      </c>
      <c r="AK2707" t="str">
        <f>_xlfn.CONCAT(PlayerList[[#This Row],[First Name]]," ",PlayerList[[#This Row],[Surname]])</f>
        <v>Mark Semacio</v>
      </c>
      <c r="AM2707" s="71">
        <f>PlayerList[[#This Row],[Code]]*1</f>
        <v>17391</v>
      </c>
      <c r="AN2707" s="71" t="str">
        <f>VLOOKUP(PlayerList[[#This Row],[NZCF ID]],$AP$2:$AQ$3850,2,FALSE)</f>
        <v>M</v>
      </c>
      <c r="AP2707" s="71">
        <v>13160</v>
      </c>
      <c r="AQ2707" s="71" t="s">
        <v>29</v>
      </c>
    </row>
    <row r="2708" spans="13:43" x14ac:dyDescent="0.3">
      <c r="M2708" s="75">
        <v>14245</v>
      </c>
      <c r="N2708" s="72" t="s">
        <v>3172</v>
      </c>
      <c r="O2708" s="72" t="s">
        <v>3173</v>
      </c>
      <c r="P2708" s="73" t="s">
        <v>178</v>
      </c>
      <c r="Q2708" s="74">
        <v>1971</v>
      </c>
      <c r="R2708" s="73" t="s">
        <v>124</v>
      </c>
      <c r="S2708" s="72"/>
      <c r="T2708" s="77">
        <v>1692</v>
      </c>
      <c r="U2708" s="76" t="s">
        <v>35</v>
      </c>
      <c r="V2708" s="77">
        <v>1</v>
      </c>
      <c r="W2708" s="77">
        <v>6</v>
      </c>
      <c r="X2708" s="77">
        <v>116</v>
      </c>
      <c r="Y2708" s="78" t="s">
        <v>4167</v>
      </c>
      <c r="Z2708" s="72"/>
      <c r="AA2708" s="77">
        <v>1574</v>
      </c>
      <c r="AB2708" s="76" t="s">
        <v>35</v>
      </c>
      <c r="AC2708" s="77" t="s">
        <v>36</v>
      </c>
      <c r="AD2708" s="77" t="s">
        <v>36</v>
      </c>
      <c r="AE2708" s="77">
        <v>31</v>
      </c>
      <c r="AF2708" s="78" t="s">
        <v>281</v>
      </c>
      <c r="AG2708" s="72"/>
      <c r="AH2708" s="77">
        <v>4303059</v>
      </c>
      <c r="AI2708" s="76" t="s">
        <v>52</v>
      </c>
      <c r="AJ2708" s="76" t="s">
        <v>36</v>
      </c>
      <c r="AK2708" t="str">
        <f>_xlfn.CONCAT(PlayerList[[#This Row],[First Name]]," ",PlayerList[[#This Row],[Surname]])</f>
        <v>Iliya Semerdzhiev</v>
      </c>
      <c r="AM2708" s="71">
        <f>PlayerList[[#This Row],[Code]]*1</f>
        <v>14245</v>
      </c>
      <c r="AN2708" s="71" t="str">
        <f>VLOOKUP(PlayerList[[#This Row],[NZCF ID]],$AP$2:$AQ$3850,2,FALSE)</f>
        <v>M</v>
      </c>
      <c r="AP2708" s="71">
        <v>13349</v>
      </c>
      <c r="AQ2708" s="71" t="s">
        <v>29</v>
      </c>
    </row>
    <row r="2709" spans="13:43" x14ac:dyDescent="0.3">
      <c r="M2709" s="75">
        <v>20185</v>
      </c>
      <c r="N2709" s="72" t="s">
        <v>3174</v>
      </c>
      <c r="O2709" s="72" t="s">
        <v>3175</v>
      </c>
      <c r="P2709" s="73" t="s">
        <v>178</v>
      </c>
      <c r="Q2709" s="74">
        <v>2014</v>
      </c>
      <c r="R2709" s="73" t="s">
        <v>135</v>
      </c>
      <c r="S2709" s="72"/>
      <c r="T2709" s="77">
        <v>793</v>
      </c>
      <c r="U2709" s="76" t="s">
        <v>35</v>
      </c>
      <c r="V2709" s="77" t="s">
        <v>36</v>
      </c>
      <c r="W2709" s="77" t="s">
        <v>36</v>
      </c>
      <c r="X2709" s="77">
        <v>22</v>
      </c>
      <c r="Y2709" s="78" t="s">
        <v>84</v>
      </c>
      <c r="Z2709" s="72"/>
      <c r="AA2709" s="77" t="s">
        <v>37</v>
      </c>
      <c r="AB2709" s="76" t="s">
        <v>35</v>
      </c>
      <c r="AC2709" s="77" t="s">
        <v>36</v>
      </c>
      <c r="AD2709" s="77" t="s">
        <v>36</v>
      </c>
      <c r="AE2709" s="77" t="s">
        <v>37</v>
      </c>
      <c r="AF2709" s="78" t="s">
        <v>38</v>
      </c>
      <c r="AG2709" s="72"/>
      <c r="AH2709" s="77" t="s">
        <v>69</v>
      </c>
      <c r="AI2709" s="76" t="s">
        <v>52</v>
      </c>
      <c r="AJ2709" s="76" t="s">
        <v>36</v>
      </c>
      <c r="AK2709" t="str">
        <f>_xlfn.CONCAT(PlayerList[[#This Row],[First Name]]," ",PlayerList[[#This Row],[Surname]])</f>
        <v>Senuk Senevirathna</v>
      </c>
      <c r="AM2709" s="71">
        <f>PlayerList[[#This Row],[Code]]*1</f>
        <v>20185</v>
      </c>
      <c r="AN2709" s="71" t="str">
        <f>VLOOKUP(PlayerList[[#This Row],[NZCF ID]],$AP$2:$AQ$3850,2,FALSE)</f>
        <v>M</v>
      </c>
      <c r="AP2709" s="71">
        <v>17391</v>
      </c>
      <c r="AQ2709" s="71" t="s">
        <v>29</v>
      </c>
    </row>
    <row r="2710" spans="13:43" x14ac:dyDescent="0.3">
      <c r="M2710" s="75">
        <v>18913</v>
      </c>
      <c r="N2710" s="72" t="s">
        <v>3174</v>
      </c>
      <c r="O2710" s="72" t="s">
        <v>3176</v>
      </c>
      <c r="P2710" s="73" t="s">
        <v>178</v>
      </c>
      <c r="Q2710" s="74">
        <v>2014</v>
      </c>
      <c r="R2710" s="73" t="s">
        <v>135</v>
      </c>
      <c r="S2710" s="72"/>
      <c r="T2710" s="77">
        <v>910</v>
      </c>
      <c r="U2710" s="76" t="s">
        <v>35</v>
      </c>
      <c r="V2710" s="77" t="s">
        <v>36</v>
      </c>
      <c r="W2710" s="77" t="s">
        <v>36</v>
      </c>
      <c r="X2710" s="77">
        <v>31</v>
      </c>
      <c r="Y2710" s="78" t="s">
        <v>84</v>
      </c>
      <c r="Z2710" s="72"/>
      <c r="AA2710" s="77">
        <v>613</v>
      </c>
      <c r="AB2710" s="76" t="s">
        <v>50</v>
      </c>
      <c r="AC2710" s="77" t="s">
        <v>36</v>
      </c>
      <c r="AD2710" s="77" t="s">
        <v>36</v>
      </c>
      <c r="AE2710" s="77">
        <v>12</v>
      </c>
      <c r="AF2710" s="78" t="s">
        <v>39</v>
      </c>
      <c r="AG2710" s="72"/>
      <c r="AH2710" s="77">
        <v>4325915</v>
      </c>
      <c r="AI2710" s="76" t="s">
        <v>52</v>
      </c>
      <c r="AJ2710" s="76" t="s">
        <v>36</v>
      </c>
      <c r="AK2710" t="str">
        <f>_xlfn.CONCAT(PlayerList[[#This Row],[First Name]]," ",PlayerList[[#This Row],[Surname]])</f>
        <v>Sithuki G Senevirathna</v>
      </c>
      <c r="AM2710" s="71">
        <f>PlayerList[[#This Row],[Code]]*1</f>
        <v>18913</v>
      </c>
      <c r="AN2710" s="71" t="str">
        <f>VLOOKUP(PlayerList[[#This Row],[NZCF ID]],$AP$2:$AQ$3850,2,FALSE)</f>
        <v>F</v>
      </c>
      <c r="AP2710" s="71">
        <v>14245</v>
      </c>
      <c r="AQ2710" s="71" t="s">
        <v>29</v>
      </c>
    </row>
    <row r="2711" spans="13:43" x14ac:dyDescent="0.3">
      <c r="M2711" s="75">
        <v>19495</v>
      </c>
      <c r="N2711" s="72" t="s">
        <v>3177</v>
      </c>
      <c r="O2711" s="72" t="s">
        <v>755</v>
      </c>
      <c r="P2711" s="73" t="s">
        <v>127</v>
      </c>
      <c r="Q2711" s="74">
        <v>2012</v>
      </c>
      <c r="R2711" s="73" t="s">
        <v>135</v>
      </c>
      <c r="S2711" s="72"/>
      <c r="T2711" s="77" t="s">
        <v>34</v>
      </c>
      <c r="U2711" s="76" t="s">
        <v>35</v>
      </c>
      <c r="V2711" s="77" t="s">
        <v>36</v>
      </c>
      <c r="W2711" s="77" t="s">
        <v>36</v>
      </c>
      <c r="X2711" s="77" t="s">
        <v>37</v>
      </c>
      <c r="Y2711" s="78" t="s">
        <v>38</v>
      </c>
      <c r="Z2711" s="72"/>
      <c r="AA2711" s="77">
        <v>516</v>
      </c>
      <c r="AB2711" s="76" t="s">
        <v>50</v>
      </c>
      <c r="AC2711" s="77" t="s">
        <v>36</v>
      </c>
      <c r="AD2711" s="77" t="s">
        <v>36</v>
      </c>
      <c r="AE2711" s="77">
        <v>6</v>
      </c>
      <c r="AF2711" s="78" t="s">
        <v>281</v>
      </c>
      <c r="AG2711" s="72"/>
      <c r="AH2711" s="77">
        <v>4324722</v>
      </c>
      <c r="AI2711" s="76" t="s">
        <v>52</v>
      </c>
      <c r="AJ2711" s="76" t="s">
        <v>36</v>
      </c>
      <c r="AK2711" t="str">
        <f>_xlfn.CONCAT(PlayerList[[#This Row],[First Name]]," ",PlayerList[[#This Row],[Surname]])</f>
        <v>Leo Seng</v>
      </c>
      <c r="AM2711" s="71">
        <f>PlayerList[[#This Row],[Code]]*1</f>
        <v>19495</v>
      </c>
      <c r="AN2711" s="71" t="str">
        <f>VLOOKUP(PlayerList[[#This Row],[NZCF ID]],$AP$2:$AQ$3850,2,FALSE)</f>
        <v>M</v>
      </c>
      <c r="AP2711" s="71">
        <v>20185</v>
      </c>
      <c r="AQ2711" s="71" t="s">
        <v>29</v>
      </c>
    </row>
    <row r="2712" spans="13:43" x14ac:dyDescent="0.3">
      <c r="M2712" s="75">
        <v>20825</v>
      </c>
      <c r="N2712" s="72" t="s">
        <v>3178</v>
      </c>
      <c r="O2712" s="72" t="s">
        <v>3179</v>
      </c>
      <c r="P2712" s="73" t="s">
        <v>115</v>
      </c>
      <c r="Q2712" s="74">
        <v>2013</v>
      </c>
      <c r="R2712" s="73" t="s">
        <v>135</v>
      </c>
      <c r="S2712" s="72"/>
      <c r="T2712" s="77">
        <v>883</v>
      </c>
      <c r="U2712" s="76" t="s">
        <v>50</v>
      </c>
      <c r="V2712" s="77" t="s">
        <v>36</v>
      </c>
      <c r="W2712" s="77" t="s">
        <v>36</v>
      </c>
      <c r="X2712" s="77">
        <v>5</v>
      </c>
      <c r="Y2712" s="78" t="s">
        <v>60</v>
      </c>
      <c r="Z2712" s="72"/>
      <c r="AA2712" s="77" t="s">
        <v>37</v>
      </c>
      <c r="AB2712" s="76" t="s">
        <v>35</v>
      </c>
      <c r="AC2712" s="77" t="s">
        <v>36</v>
      </c>
      <c r="AD2712" s="77" t="s">
        <v>36</v>
      </c>
      <c r="AE2712" s="77" t="s">
        <v>37</v>
      </c>
      <c r="AF2712" s="78" t="s">
        <v>38</v>
      </c>
      <c r="AG2712" s="72"/>
      <c r="AH2712" s="77" t="s">
        <v>69</v>
      </c>
      <c r="AI2712" s="76" t="s">
        <v>52</v>
      </c>
      <c r="AJ2712" s="76" t="s">
        <v>36</v>
      </c>
      <c r="AK2712" t="str">
        <f>_xlfn.CONCAT(PlayerList[[#This Row],[First Name]]," ",PlayerList[[#This Row],[Surname]])</f>
        <v>Ruthren Senthilkumar</v>
      </c>
      <c r="AM2712" s="71">
        <f>PlayerList[[#This Row],[Code]]*1</f>
        <v>20825</v>
      </c>
      <c r="AN2712" s="71" t="str">
        <f>VLOOKUP(PlayerList[[#This Row],[NZCF ID]],$AP$2:$AQ$3850,2,FALSE)</f>
        <v>M</v>
      </c>
      <c r="AP2712" s="71">
        <v>18913</v>
      </c>
      <c r="AQ2712" s="71" t="s">
        <v>45</v>
      </c>
    </row>
    <row r="2713" spans="13:43" x14ac:dyDescent="0.3">
      <c r="M2713" s="75">
        <v>20653</v>
      </c>
      <c r="N2713" s="72" t="s">
        <v>3180</v>
      </c>
      <c r="O2713" s="72" t="s">
        <v>3181</v>
      </c>
      <c r="P2713" s="73" t="s">
        <v>167</v>
      </c>
      <c r="Q2713" s="74">
        <v>2015</v>
      </c>
      <c r="R2713" s="73" t="s">
        <v>135</v>
      </c>
      <c r="S2713" s="72"/>
      <c r="T2713" s="77" t="s">
        <v>34</v>
      </c>
      <c r="U2713" s="76" t="s">
        <v>35</v>
      </c>
      <c r="V2713" s="77" t="s">
        <v>36</v>
      </c>
      <c r="W2713" s="77" t="s">
        <v>36</v>
      </c>
      <c r="X2713" s="77" t="s">
        <v>37</v>
      </c>
      <c r="Y2713" s="78" t="s">
        <v>38</v>
      </c>
      <c r="Z2713" s="72"/>
      <c r="AA2713" s="77">
        <v>400</v>
      </c>
      <c r="AB2713" s="76" t="s">
        <v>50</v>
      </c>
      <c r="AC2713" s="77" t="s">
        <v>36</v>
      </c>
      <c r="AD2713" s="77" t="s">
        <v>36</v>
      </c>
      <c r="AE2713" s="77">
        <v>5</v>
      </c>
      <c r="AF2713" s="78" t="s">
        <v>61</v>
      </c>
      <c r="AG2713" s="72"/>
      <c r="AH2713" s="77" t="s">
        <v>69</v>
      </c>
      <c r="AI2713" s="76" t="s">
        <v>52</v>
      </c>
      <c r="AJ2713" s="76" t="s">
        <v>36</v>
      </c>
      <c r="AK2713" t="str">
        <f>_xlfn.CONCAT(PlayerList[[#This Row],[First Name]]," ",PlayerList[[#This Row],[Surname]])</f>
        <v>Jun Ho Seo</v>
      </c>
      <c r="AM2713" s="71">
        <f>PlayerList[[#This Row],[Code]]*1</f>
        <v>20653</v>
      </c>
      <c r="AN2713" s="71" t="str">
        <f>VLOOKUP(PlayerList[[#This Row],[NZCF ID]],$AP$2:$AQ$3850,2,FALSE)</f>
        <v>M</v>
      </c>
      <c r="AP2713" s="71">
        <v>19495</v>
      </c>
      <c r="AQ2713" s="71" t="s">
        <v>29</v>
      </c>
    </row>
    <row r="2714" spans="13:43" x14ac:dyDescent="0.3">
      <c r="M2714" s="75">
        <v>19341</v>
      </c>
      <c r="N2714" s="72" t="s">
        <v>3182</v>
      </c>
      <c r="O2714" s="72" t="s">
        <v>2915</v>
      </c>
      <c r="P2714" s="73" t="s">
        <v>161</v>
      </c>
      <c r="Q2714" s="74">
        <v>2012</v>
      </c>
      <c r="R2714" s="73" t="s">
        <v>135</v>
      </c>
      <c r="S2714" s="72"/>
      <c r="T2714" s="77">
        <v>1334</v>
      </c>
      <c r="U2714" s="76" t="s">
        <v>50</v>
      </c>
      <c r="V2714" s="77" t="s">
        <v>36</v>
      </c>
      <c r="W2714" s="77" t="s">
        <v>36</v>
      </c>
      <c r="X2714" s="77">
        <v>10</v>
      </c>
      <c r="Y2714" s="78" t="s">
        <v>84</v>
      </c>
      <c r="Z2714" s="72"/>
      <c r="AA2714" s="77">
        <v>965</v>
      </c>
      <c r="AB2714" s="76" t="s">
        <v>35</v>
      </c>
      <c r="AC2714" s="77" t="s">
        <v>36</v>
      </c>
      <c r="AD2714" s="77" t="s">
        <v>36</v>
      </c>
      <c r="AE2714" s="77">
        <v>30</v>
      </c>
      <c r="AF2714" s="78" t="s">
        <v>61</v>
      </c>
      <c r="AG2714" s="72"/>
      <c r="AH2714" s="77" t="s">
        <v>69</v>
      </c>
      <c r="AI2714" s="76" t="s">
        <v>52</v>
      </c>
      <c r="AJ2714" s="76" t="s">
        <v>36</v>
      </c>
      <c r="AK2714" t="str">
        <f>_xlfn.CONCAT(PlayerList[[#This Row],[First Name]]," ",PlayerList[[#This Row],[Surname]])</f>
        <v>Raphael Serafico</v>
      </c>
      <c r="AM2714" s="71">
        <f>PlayerList[[#This Row],[Code]]*1</f>
        <v>19341</v>
      </c>
      <c r="AN2714" s="71" t="str">
        <f>VLOOKUP(PlayerList[[#This Row],[NZCF ID]],$AP$2:$AQ$3850,2,FALSE)</f>
        <v>M</v>
      </c>
      <c r="AP2714" s="71">
        <v>20825</v>
      </c>
      <c r="AQ2714" s="71" t="s">
        <v>29</v>
      </c>
    </row>
    <row r="2715" spans="13:43" x14ac:dyDescent="0.3">
      <c r="M2715" s="75">
        <v>18509</v>
      </c>
      <c r="N2715" s="72" t="s">
        <v>3183</v>
      </c>
      <c r="O2715" s="72" t="s">
        <v>153</v>
      </c>
      <c r="P2715" s="73" t="s">
        <v>83</v>
      </c>
      <c r="Q2715" s="74">
        <v>2009</v>
      </c>
      <c r="R2715" s="73" t="s">
        <v>135</v>
      </c>
      <c r="S2715" s="72"/>
      <c r="T2715" s="77">
        <v>1751</v>
      </c>
      <c r="U2715" s="76" t="s">
        <v>35</v>
      </c>
      <c r="V2715" s="77">
        <v>2</v>
      </c>
      <c r="W2715" s="77">
        <v>15</v>
      </c>
      <c r="X2715" s="77">
        <v>170</v>
      </c>
      <c r="Y2715" s="78" t="s">
        <v>4167</v>
      </c>
      <c r="Z2715" s="72"/>
      <c r="AA2715" s="77">
        <v>1663</v>
      </c>
      <c r="AB2715" s="76" t="s">
        <v>35</v>
      </c>
      <c r="AC2715" s="77" t="s">
        <v>36</v>
      </c>
      <c r="AD2715" s="77" t="s">
        <v>36</v>
      </c>
      <c r="AE2715" s="77">
        <v>62</v>
      </c>
      <c r="AF2715" s="78" t="s">
        <v>84</v>
      </c>
      <c r="AG2715" s="72"/>
      <c r="AH2715" s="77">
        <v>4320964</v>
      </c>
      <c r="AI2715" s="76" t="s">
        <v>52</v>
      </c>
      <c r="AJ2715" s="76" t="s">
        <v>36</v>
      </c>
      <c r="AK2715" t="str">
        <f>_xlfn.CONCAT(PlayerList[[#This Row],[First Name]]," ",PlayerList[[#This Row],[Surname]])</f>
        <v>Karthik Sethuramalingam</v>
      </c>
      <c r="AM2715" s="71">
        <f>PlayerList[[#This Row],[Code]]*1</f>
        <v>18509</v>
      </c>
      <c r="AN2715" s="71" t="str">
        <f>VLOOKUP(PlayerList[[#This Row],[NZCF ID]],$AP$2:$AQ$3850,2,FALSE)</f>
        <v>M</v>
      </c>
      <c r="AP2715" s="71">
        <v>20653</v>
      </c>
      <c r="AQ2715" s="71" t="s">
        <v>29</v>
      </c>
    </row>
    <row r="2716" spans="13:43" x14ac:dyDescent="0.3">
      <c r="M2716" s="75">
        <v>20052</v>
      </c>
      <c r="N2716" s="72" t="s">
        <v>3183</v>
      </c>
      <c r="O2716" s="72" t="s">
        <v>3184</v>
      </c>
      <c r="P2716" s="73" t="s">
        <v>83</v>
      </c>
      <c r="Q2716" s="74">
        <v>2013</v>
      </c>
      <c r="R2716" s="73" t="s">
        <v>135</v>
      </c>
      <c r="S2716" s="72"/>
      <c r="T2716" s="77">
        <v>1021</v>
      </c>
      <c r="U2716" s="76" t="s">
        <v>35</v>
      </c>
      <c r="V2716" s="77">
        <v>2</v>
      </c>
      <c r="W2716" s="77">
        <v>17</v>
      </c>
      <c r="X2716" s="77">
        <v>90</v>
      </c>
      <c r="Y2716" s="78" t="s">
        <v>4167</v>
      </c>
      <c r="Z2716" s="72"/>
      <c r="AA2716" s="77">
        <v>1076</v>
      </c>
      <c r="AB2716" s="76" t="s">
        <v>35</v>
      </c>
      <c r="AC2716" s="77" t="s">
        <v>36</v>
      </c>
      <c r="AD2716" s="77" t="s">
        <v>36</v>
      </c>
      <c r="AE2716" s="77">
        <v>30</v>
      </c>
      <c r="AF2716" s="78" t="s">
        <v>84</v>
      </c>
      <c r="AG2716" s="72"/>
      <c r="AH2716" s="77">
        <v>4326415</v>
      </c>
      <c r="AI2716" s="76" t="s">
        <v>52</v>
      </c>
      <c r="AJ2716" s="76" t="s">
        <v>36</v>
      </c>
      <c r="AK2716" t="str">
        <f>_xlfn.CONCAT(PlayerList[[#This Row],[First Name]]," ",PlayerList[[#This Row],[Surname]])</f>
        <v>Niranjan Sethuramalingam</v>
      </c>
      <c r="AM2716" s="71">
        <f>PlayerList[[#This Row],[Code]]*1</f>
        <v>20052</v>
      </c>
      <c r="AN2716" s="71" t="str">
        <f>VLOOKUP(PlayerList[[#This Row],[NZCF ID]],$AP$2:$AQ$3850,2,FALSE)</f>
        <v>F</v>
      </c>
      <c r="AP2716" s="71">
        <v>19341</v>
      </c>
      <c r="AQ2716" s="71" t="s">
        <v>29</v>
      </c>
    </row>
    <row r="2717" spans="13:43" x14ac:dyDescent="0.3">
      <c r="M2717" s="75">
        <v>19993</v>
      </c>
      <c r="N2717" s="72" t="s">
        <v>3185</v>
      </c>
      <c r="O2717" s="72" t="s">
        <v>416</v>
      </c>
      <c r="P2717" s="73" t="s">
        <v>229</v>
      </c>
      <c r="Q2717" s="74">
        <v>2012</v>
      </c>
      <c r="R2717" s="73" t="s">
        <v>135</v>
      </c>
      <c r="S2717" s="72"/>
      <c r="T2717" s="77" t="s">
        <v>34</v>
      </c>
      <c r="U2717" s="76" t="s">
        <v>35</v>
      </c>
      <c r="V2717" s="77" t="s">
        <v>36</v>
      </c>
      <c r="W2717" s="77" t="s">
        <v>36</v>
      </c>
      <c r="X2717" s="77" t="s">
        <v>37</v>
      </c>
      <c r="Y2717" s="78" t="s">
        <v>38</v>
      </c>
      <c r="Z2717" s="72"/>
      <c r="AA2717" s="77">
        <v>622</v>
      </c>
      <c r="AB2717" s="76" t="s">
        <v>50</v>
      </c>
      <c r="AC2717" s="77" t="s">
        <v>36</v>
      </c>
      <c r="AD2717" s="77" t="s">
        <v>36</v>
      </c>
      <c r="AE2717" s="77">
        <v>5</v>
      </c>
      <c r="AF2717" s="78" t="s">
        <v>169</v>
      </c>
      <c r="AG2717" s="72"/>
      <c r="AH2717" s="77" t="s">
        <v>69</v>
      </c>
      <c r="AI2717" s="76" t="s">
        <v>52</v>
      </c>
      <c r="AJ2717" s="76" t="s">
        <v>36</v>
      </c>
      <c r="AK2717" t="str">
        <f>_xlfn.CONCAT(PlayerList[[#This Row],[First Name]]," ",PlayerList[[#This Row],[Surname]])</f>
        <v>Noah Sevao</v>
      </c>
      <c r="AM2717" s="71">
        <f>PlayerList[[#This Row],[Code]]*1</f>
        <v>19993</v>
      </c>
      <c r="AN2717" s="71" t="str">
        <f>VLOOKUP(PlayerList[[#This Row],[NZCF ID]],$AP$2:$AQ$3850,2,FALSE)</f>
        <v>M</v>
      </c>
      <c r="AP2717" s="71">
        <v>18509</v>
      </c>
      <c r="AQ2717" s="71" t="s">
        <v>29</v>
      </c>
    </row>
    <row r="2718" spans="13:43" x14ac:dyDescent="0.3">
      <c r="M2718" s="75">
        <v>10358</v>
      </c>
      <c r="N2718" s="72" t="s">
        <v>4464</v>
      </c>
      <c r="O2718" s="72" t="s">
        <v>3733</v>
      </c>
      <c r="P2718" s="73" t="s">
        <v>442</v>
      </c>
      <c r="Q2718" s="74">
        <v>1962</v>
      </c>
      <c r="R2718" s="73" t="s">
        <v>124</v>
      </c>
      <c r="S2718" s="72"/>
      <c r="T2718" s="77">
        <v>1732</v>
      </c>
      <c r="U2718" s="76" t="s">
        <v>35</v>
      </c>
      <c r="V2718" s="77" t="s">
        <v>36</v>
      </c>
      <c r="W2718" s="77" t="s">
        <v>36</v>
      </c>
      <c r="X2718" s="77">
        <v>35</v>
      </c>
      <c r="Y2718" s="78" t="s">
        <v>4465</v>
      </c>
      <c r="Z2718" s="72"/>
      <c r="AA2718" s="77">
        <v>1734</v>
      </c>
      <c r="AB2718" s="76" t="s">
        <v>35</v>
      </c>
      <c r="AC2718" s="77" t="s">
        <v>36</v>
      </c>
      <c r="AD2718" s="77" t="s">
        <v>36</v>
      </c>
      <c r="AE2718" s="77">
        <v>12</v>
      </c>
      <c r="AF2718" s="78" t="s">
        <v>896</v>
      </c>
      <c r="AG2718" s="72"/>
      <c r="AH2718" s="77">
        <v>4307089</v>
      </c>
      <c r="AI2718" s="76" t="s">
        <v>52</v>
      </c>
      <c r="AJ2718" s="71"/>
      <c r="AK2718" t="str">
        <f>_xlfn.CONCAT(PlayerList[[#This Row],[First Name]]," ",PlayerList[[#This Row],[Surname]])</f>
        <v>Milton Severinsen</v>
      </c>
      <c r="AM2718" s="71">
        <f>PlayerList[[#This Row],[Code]]*1</f>
        <v>10358</v>
      </c>
      <c r="AN2718" s="71" t="str">
        <f>VLOOKUP(PlayerList[[#This Row],[NZCF ID]],$AP$2:$AQ$3850,2,FALSE)</f>
        <v>M</v>
      </c>
      <c r="AP2718" s="71">
        <v>20052</v>
      </c>
      <c r="AQ2718" s="71" t="s">
        <v>45</v>
      </c>
    </row>
    <row r="2719" spans="13:43" x14ac:dyDescent="0.3">
      <c r="M2719" s="75">
        <v>20003</v>
      </c>
      <c r="N2719" s="72" t="s">
        <v>3186</v>
      </c>
      <c r="O2719" s="72" t="s">
        <v>3187</v>
      </c>
      <c r="P2719" s="73" t="s">
        <v>161</v>
      </c>
      <c r="Q2719" s="74">
        <v>2013</v>
      </c>
      <c r="R2719" s="73" t="s">
        <v>135</v>
      </c>
      <c r="S2719" s="72"/>
      <c r="T2719" s="77">
        <v>1067</v>
      </c>
      <c r="U2719" s="76" t="s">
        <v>50</v>
      </c>
      <c r="V2719" s="77" t="s">
        <v>36</v>
      </c>
      <c r="W2719" s="77" t="s">
        <v>36</v>
      </c>
      <c r="X2719" s="77">
        <v>10</v>
      </c>
      <c r="Y2719" s="78" t="s">
        <v>150</v>
      </c>
      <c r="Z2719" s="72"/>
      <c r="AA2719" s="77">
        <v>1013</v>
      </c>
      <c r="AB2719" s="76" t="s">
        <v>35</v>
      </c>
      <c r="AC2719" s="77" t="s">
        <v>36</v>
      </c>
      <c r="AD2719" s="77" t="s">
        <v>36</v>
      </c>
      <c r="AE2719" s="77">
        <v>36</v>
      </c>
      <c r="AF2719" s="78" t="s">
        <v>150</v>
      </c>
      <c r="AG2719" s="72"/>
      <c r="AH2719" s="77">
        <v>4328175</v>
      </c>
      <c r="AI2719" s="76" t="s">
        <v>52</v>
      </c>
      <c r="AJ2719" s="76" t="s">
        <v>36</v>
      </c>
      <c r="AK2719" t="str">
        <f>_xlfn.CONCAT(PlayerList[[#This Row],[First Name]]," ",PlayerList[[#This Row],[Surname]])</f>
        <v>Raenv Sewak</v>
      </c>
      <c r="AM2719" s="71">
        <f>PlayerList[[#This Row],[Code]]*1</f>
        <v>20003</v>
      </c>
      <c r="AN2719" s="71" t="str">
        <f>VLOOKUP(PlayerList[[#This Row],[NZCF ID]],$AP$2:$AQ$3850,2,FALSE)</f>
        <v>M</v>
      </c>
      <c r="AP2719" s="71">
        <v>19993</v>
      </c>
      <c r="AQ2719" s="71" t="s">
        <v>29</v>
      </c>
    </row>
    <row r="2720" spans="13:43" x14ac:dyDescent="0.3">
      <c r="M2720" s="75">
        <v>19456</v>
      </c>
      <c r="N2720" s="72" t="s">
        <v>3188</v>
      </c>
      <c r="O2720" s="72" t="s">
        <v>508</v>
      </c>
      <c r="P2720" s="73" t="s">
        <v>74</v>
      </c>
      <c r="Q2720" s="74">
        <v>2010</v>
      </c>
      <c r="R2720" s="73" t="s">
        <v>135</v>
      </c>
      <c r="S2720" s="72"/>
      <c r="T2720" s="77" t="s">
        <v>34</v>
      </c>
      <c r="U2720" s="76" t="s">
        <v>35</v>
      </c>
      <c r="V2720" s="77" t="s">
        <v>36</v>
      </c>
      <c r="W2720" s="77" t="s">
        <v>36</v>
      </c>
      <c r="X2720" s="77" t="s">
        <v>37</v>
      </c>
      <c r="Y2720" s="78" t="s">
        <v>38</v>
      </c>
      <c r="Z2720" s="72"/>
      <c r="AA2720" s="77">
        <v>812</v>
      </c>
      <c r="AB2720" s="76" t="s">
        <v>35</v>
      </c>
      <c r="AC2720" s="77" t="s">
        <v>36</v>
      </c>
      <c r="AD2720" s="77" t="s">
        <v>36</v>
      </c>
      <c r="AE2720" s="77">
        <v>44</v>
      </c>
      <c r="AF2720" s="78" t="s">
        <v>84</v>
      </c>
      <c r="AG2720" s="72"/>
      <c r="AH2720" s="77">
        <v>4325770</v>
      </c>
      <c r="AI2720" s="76" t="s">
        <v>52</v>
      </c>
      <c r="AJ2720" s="76" t="s">
        <v>36</v>
      </c>
      <c r="AK2720" t="str">
        <f>_xlfn.CONCAT(PlayerList[[#This Row],[First Name]]," ",PlayerList[[#This Row],[Surname]])</f>
        <v>Alex Sha</v>
      </c>
      <c r="AM2720" s="71">
        <f>PlayerList[[#This Row],[Code]]*1</f>
        <v>19456</v>
      </c>
      <c r="AN2720" s="71" t="str">
        <f>VLOOKUP(PlayerList[[#This Row],[NZCF ID]],$AP$2:$AQ$3850,2,FALSE)</f>
        <v>M</v>
      </c>
      <c r="AP2720" s="71">
        <v>10358</v>
      </c>
      <c r="AQ2720" s="71" t="s">
        <v>29</v>
      </c>
    </row>
    <row r="2721" spans="13:43" x14ac:dyDescent="0.3">
      <c r="M2721" s="75">
        <v>20464</v>
      </c>
      <c r="N2721" s="72" t="s">
        <v>3189</v>
      </c>
      <c r="O2721" s="72" t="s">
        <v>3190</v>
      </c>
      <c r="P2721" s="73" t="s">
        <v>33</v>
      </c>
      <c r="Q2721" s="74">
        <v>2011</v>
      </c>
      <c r="R2721" s="73" t="s">
        <v>135</v>
      </c>
      <c r="S2721" s="72"/>
      <c r="T2721" s="77" t="s">
        <v>34</v>
      </c>
      <c r="U2721" s="76" t="s">
        <v>35</v>
      </c>
      <c r="V2721" s="77" t="s">
        <v>36</v>
      </c>
      <c r="W2721" s="77" t="s">
        <v>36</v>
      </c>
      <c r="X2721" s="77" t="s">
        <v>37</v>
      </c>
      <c r="Y2721" s="78" t="s">
        <v>38</v>
      </c>
      <c r="Z2721" s="72"/>
      <c r="AA2721" s="77">
        <v>1020</v>
      </c>
      <c r="AB2721" s="76" t="s">
        <v>50</v>
      </c>
      <c r="AC2721" s="77" t="s">
        <v>36</v>
      </c>
      <c r="AD2721" s="77" t="s">
        <v>36</v>
      </c>
      <c r="AE2721" s="77">
        <v>7</v>
      </c>
      <c r="AF2721" s="78" t="s">
        <v>150</v>
      </c>
      <c r="AG2721" s="72"/>
      <c r="AH2721" s="77" t="s">
        <v>69</v>
      </c>
      <c r="AI2721" s="76" t="s">
        <v>52</v>
      </c>
      <c r="AJ2721" s="76" t="s">
        <v>36</v>
      </c>
      <c r="AK2721" t="str">
        <f>_xlfn.CONCAT(PlayerList[[#This Row],[First Name]]," ",PlayerList[[#This Row],[Surname]])</f>
        <v>Hitarth Shah</v>
      </c>
      <c r="AM2721" s="71">
        <f>PlayerList[[#This Row],[Code]]*1</f>
        <v>20464</v>
      </c>
      <c r="AN2721" s="71" t="str">
        <f>VLOOKUP(PlayerList[[#This Row],[NZCF ID]],$AP$2:$AQ$3850,2,FALSE)</f>
        <v>M</v>
      </c>
      <c r="AP2721" s="71">
        <v>20003</v>
      </c>
      <c r="AQ2721" s="71" t="s">
        <v>29</v>
      </c>
    </row>
    <row r="2722" spans="13:43" x14ac:dyDescent="0.3">
      <c r="M2722" s="75">
        <v>18627</v>
      </c>
      <c r="N2722" s="72" t="s">
        <v>3191</v>
      </c>
      <c r="O2722" s="72" t="s">
        <v>3192</v>
      </c>
      <c r="P2722" s="73" t="s">
        <v>67</v>
      </c>
      <c r="Q2722" s="74">
        <v>2010</v>
      </c>
      <c r="R2722" s="73" t="s">
        <v>135</v>
      </c>
      <c r="S2722" s="72"/>
      <c r="T2722" s="77" t="s">
        <v>34</v>
      </c>
      <c r="U2722" s="76" t="s">
        <v>35</v>
      </c>
      <c r="V2722" s="77" t="s">
        <v>36</v>
      </c>
      <c r="W2722" s="77" t="s">
        <v>36</v>
      </c>
      <c r="X2722" s="77" t="s">
        <v>37</v>
      </c>
      <c r="Y2722" s="78" t="s">
        <v>38</v>
      </c>
      <c r="Z2722" s="72"/>
      <c r="AA2722" s="77">
        <v>400</v>
      </c>
      <c r="AB2722" s="76" t="s">
        <v>50</v>
      </c>
      <c r="AC2722" s="77" t="s">
        <v>36</v>
      </c>
      <c r="AD2722" s="77" t="s">
        <v>36</v>
      </c>
      <c r="AE2722" s="77">
        <v>5</v>
      </c>
      <c r="AF2722" s="78" t="s">
        <v>68</v>
      </c>
      <c r="AG2722" s="72"/>
      <c r="AH2722" s="77" t="s">
        <v>69</v>
      </c>
      <c r="AI2722" s="76" t="s">
        <v>52</v>
      </c>
      <c r="AJ2722" s="76" t="s">
        <v>36</v>
      </c>
      <c r="AK2722" t="str">
        <f>_xlfn.CONCAT(PlayerList[[#This Row],[First Name]]," ",PlayerList[[#This Row],[Surname]])</f>
        <v>Siam Shaik</v>
      </c>
      <c r="AM2722" s="71">
        <f>PlayerList[[#This Row],[Code]]*1</f>
        <v>18627</v>
      </c>
      <c r="AN2722" s="71" t="str">
        <f>VLOOKUP(PlayerList[[#This Row],[NZCF ID]],$AP$2:$AQ$3850,2,FALSE)</f>
        <v>M</v>
      </c>
      <c r="AP2722" s="71">
        <v>19456</v>
      </c>
      <c r="AQ2722" s="71" t="s">
        <v>29</v>
      </c>
    </row>
    <row r="2723" spans="13:43" x14ac:dyDescent="0.3">
      <c r="M2723" s="75">
        <v>19989</v>
      </c>
      <c r="N2723" s="72" t="s">
        <v>3193</v>
      </c>
      <c r="O2723" s="72" t="s">
        <v>2095</v>
      </c>
      <c r="P2723" s="73" t="s">
        <v>33</v>
      </c>
      <c r="Q2723" s="74">
        <v>2010</v>
      </c>
      <c r="R2723" s="73" t="s">
        <v>135</v>
      </c>
      <c r="S2723" s="72"/>
      <c r="T2723" s="77" t="s">
        <v>34</v>
      </c>
      <c r="U2723" s="76" t="s">
        <v>35</v>
      </c>
      <c r="V2723" s="77" t="s">
        <v>36</v>
      </c>
      <c r="W2723" s="77" t="s">
        <v>36</v>
      </c>
      <c r="X2723" s="77" t="s">
        <v>37</v>
      </c>
      <c r="Y2723" s="78" t="s">
        <v>38</v>
      </c>
      <c r="Z2723" s="72"/>
      <c r="AA2723" s="77">
        <v>607</v>
      </c>
      <c r="AB2723" s="76" t="s">
        <v>50</v>
      </c>
      <c r="AC2723" s="77" t="s">
        <v>36</v>
      </c>
      <c r="AD2723" s="77" t="s">
        <v>36</v>
      </c>
      <c r="AE2723" s="77">
        <v>6</v>
      </c>
      <c r="AF2723" s="78" t="s">
        <v>281</v>
      </c>
      <c r="AG2723" s="72"/>
      <c r="AH2723" s="77" t="s">
        <v>69</v>
      </c>
      <c r="AI2723" s="76" t="s">
        <v>52</v>
      </c>
      <c r="AJ2723" s="76" t="s">
        <v>36</v>
      </c>
      <c r="AK2723" t="str">
        <f>_xlfn.CONCAT(PlayerList[[#This Row],[First Name]]," ",PlayerList[[#This Row],[Surname]])</f>
        <v>Alina Shaikh</v>
      </c>
      <c r="AM2723" s="71">
        <f>PlayerList[[#This Row],[Code]]*1</f>
        <v>19989</v>
      </c>
      <c r="AN2723" s="71" t="str">
        <f>VLOOKUP(PlayerList[[#This Row],[NZCF ID]],$AP$2:$AQ$3850,2,FALSE)</f>
        <v>M</v>
      </c>
      <c r="AP2723" s="71">
        <v>20464</v>
      </c>
      <c r="AQ2723" s="71" t="s">
        <v>29</v>
      </c>
    </row>
    <row r="2724" spans="13:43" x14ac:dyDescent="0.3">
      <c r="M2724" s="75">
        <v>19983</v>
      </c>
      <c r="N2724" s="72" t="s">
        <v>3193</v>
      </c>
      <c r="O2724" s="72" t="s">
        <v>3194</v>
      </c>
      <c r="P2724" s="73" t="s">
        <v>33</v>
      </c>
      <c r="Q2724" s="74">
        <v>1979</v>
      </c>
      <c r="R2724" s="73" t="s">
        <v>35</v>
      </c>
      <c r="S2724" s="72"/>
      <c r="T2724" s="77" t="s">
        <v>34</v>
      </c>
      <c r="U2724" s="76" t="s">
        <v>35</v>
      </c>
      <c r="V2724" s="77" t="s">
        <v>36</v>
      </c>
      <c r="W2724" s="77" t="s">
        <v>36</v>
      </c>
      <c r="X2724" s="77" t="s">
        <v>37</v>
      </c>
      <c r="Y2724" s="78" t="s">
        <v>38</v>
      </c>
      <c r="Z2724" s="72"/>
      <c r="AA2724" s="77">
        <v>776</v>
      </c>
      <c r="AB2724" s="76" t="s">
        <v>50</v>
      </c>
      <c r="AC2724" s="77" t="s">
        <v>36</v>
      </c>
      <c r="AD2724" s="77" t="s">
        <v>36</v>
      </c>
      <c r="AE2724" s="77">
        <v>6</v>
      </c>
      <c r="AF2724" s="78" t="s">
        <v>281</v>
      </c>
      <c r="AG2724" s="72"/>
      <c r="AH2724" s="77">
        <v>4325508</v>
      </c>
      <c r="AI2724" s="76" t="s">
        <v>52</v>
      </c>
      <c r="AJ2724" s="76" t="s">
        <v>36</v>
      </c>
      <c r="AK2724" t="str">
        <f>_xlfn.CONCAT(PlayerList[[#This Row],[First Name]]," ",PlayerList[[#This Row],[Surname]])</f>
        <v>Javed Shaikh</v>
      </c>
      <c r="AM2724" s="71">
        <f>PlayerList[[#This Row],[Code]]*1</f>
        <v>19983</v>
      </c>
      <c r="AN2724" s="71" t="str">
        <f>VLOOKUP(PlayerList[[#This Row],[NZCF ID]],$AP$2:$AQ$3850,2,FALSE)</f>
        <v>M</v>
      </c>
      <c r="AP2724" s="71">
        <v>18627</v>
      </c>
      <c r="AQ2724" s="71" t="s">
        <v>29</v>
      </c>
    </row>
    <row r="2725" spans="13:43" x14ac:dyDescent="0.3">
      <c r="M2725" s="75">
        <v>18051</v>
      </c>
      <c r="N2725" s="72" t="s">
        <v>3195</v>
      </c>
      <c r="O2725" s="72" t="s">
        <v>3196</v>
      </c>
      <c r="P2725" s="73" t="s">
        <v>33</v>
      </c>
      <c r="Q2725" s="74">
        <v>2004</v>
      </c>
      <c r="R2725" s="73" t="s">
        <v>35</v>
      </c>
      <c r="S2725" s="72"/>
      <c r="T2725" s="77" t="s">
        <v>34</v>
      </c>
      <c r="U2725" s="76" t="s">
        <v>35</v>
      </c>
      <c r="V2725" s="77" t="s">
        <v>36</v>
      </c>
      <c r="W2725" s="77" t="s">
        <v>36</v>
      </c>
      <c r="X2725" s="77" t="s">
        <v>37</v>
      </c>
      <c r="Y2725" s="78" t="s">
        <v>38</v>
      </c>
      <c r="Z2725" s="72"/>
      <c r="AA2725" s="77">
        <v>980</v>
      </c>
      <c r="AB2725" s="76" t="s">
        <v>50</v>
      </c>
      <c r="AC2725" s="77" t="s">
        <v>36</v>
      </c>
      <c r="AD2725" s="77" t="s">
        <v>36</v>
      </c>
      <c r="AE2725" s="77">
        <v>12</v>
      </c>
      <c r="AF2725" s="78" t="s">
        <v>68</v>
      </c>
      <c r="AG2725" s="72"/>
      <c r="AH2725" s="77">
        <v>4316797</v>
      </c>
      <c r="AI2725" s="76" t="s">
        <v>52</v>
      </c>
      <c r="AJ2725" s="76" t="s">
        <v>36</v>
      </c>
      <c r="AK2725" t="str">
        <f>_xlfn.CONCAT(PlayerList[[#This Row],[First Name]]," ",PlayerList[[#This Row],[Surname]])</f>
        <v>Wen Shan</v>
      </c>
      <c r="AM2725" s="71">
        <f>PlayerList[[#This Row],[Code]]*1</f>
        <v>18051</v>
      </c>
      <c r="AN2725" s="71" t="str">
        <f>VLOOKUP(PlayerList[[#This Row],[NZCF ID]],$AP$2:$AQ$3850,2,FALSE)</f>
        <v>M</v>
      </c>
      <c r="AP2725" s="71">
        <v>19989</v>
      </c>
      <c r="AQ2725" s="71" t="s">
        <v>29</v>
      </c>
    </row>
    <row r="2726" spans="13:43" x14ac:dyDescent="0.3">
      <c r="M2726" s="75">
        <v>17251</v>
      </c>
      <c r="N2726" s="72" t="s">
        <v>3195</v>
      </c>
      <c r="O2726" s="72" t="s">
        <v>3197</v>
      </c>
      <c r="P2726" s="73" t="s">
        <v>33</v>
      </c>
      <c r="Q2726" s="74">
        <v>2009</v>
      </c>
      <c r="R2726" s="73" t="s">
        <v>135</v>
      </c>
      <c r="S2726" s="72"/>
      <c r="T2726" s="77" t="s">
        <v>34</v>
      </c>
      <c r="U2726" s="76" t="s">
        <v>35</v>
      </c>
      <c r="V2726" s="77" t="s">
        <v>36</v>
      </c>
      <c r="W2726" s="77" t="s">
        <v>36</v>
      </c>
      <c r="X2726" s="77" t="s">
        <v>37</v>
      </c>
      <c r="Y2726" s="78" t="s">
        <v>38</v>
      </c>
      <c r="Z2726" s="72"/>
      <c r="AA2726" s="77">
        <v>874</v>
      </c>
      <c r="AB2726" s="76" t="s">
        <v>50</v>
      </c>
      <c r="AC2726" s="77" t="s">
        <v>36</v>
      </c>
      <c r="AD2726" s="77" t="s">
        <v>36</v>
      </c>
      <c r="AE2726" s="77">
        <v>18</v>
      </c>
      <c r="AF2726" s="78" t="s">
        <v>209</v>
      </c>
      <c r="AG2726" s="72"/>
      <c r="AH2726" s="77" t="s">
        <v>69</v>
      </c>
      <c r="AI2726" s="76" t="s">
        <v>52</v>
      </c>
      <c r="AJ2726" s="76" t="s">
        <v>36</v>
      </c>
      <c r="AK2726" t="str">
        <f>_xlfn.CONCAT(PlayerList[[#This Row],[First Name]]," ",PlayerList[[#This Row],[Surname]])</f>
        <v>Zitong (Alexandra) Shan</v>
      </c>
      <c r="AM2726" s="71">
        <f>PlayerList[[#This Row],[Code]]*1</f>
        <v>17251</v>
      </c>
      <c r="AN2726" s="71" t="str">
        <f>VLOOKUP(PlayerList[[#This Row],[NZCF ID]],$AP$2:$AQ$3850,2,FALSE)</f>
        <v>F</v>
      </c>
      <c r="AP2726" s="71">
        <v>19983</v>
      </c>
      <c r="AQ2726" s="71" t="s">
        <v>29</v>
      </c>
    </row>
    <row r="2727" spans="13:43" x14ac:dyDescent="0.3">
      <c r="M2727" s="75">
        <v>20350</v>
      </c>
      <c r="N2727" s="72" t="s">
        <v>3198</v>
      </c>
      <c r="O2727" s="72" t="s">
        <v>3199</v>
      </c>
      <c r="P2727" s="73" t="s">
        <v>74</v>
      </c>
      <c r="Q2727" s="74">
        <v>2010</v>
      </c>
      <c r="R2727" s="73" t="s">
        <v>135</v>
      </c>
      <c r="S2727" s="72"/>
      <c r="T2727" s="77" t="s">
        <v>34</v>
      </c>
      <c r="U2727" s="76" t="s">
        <v>35</v>
      </c>
      <c r="V2727" s="77" t="s">
        <v>36</v>
      </c>
      <c r="W2727" s="77" t="s">
        <v>36</v>
      </c>
      <c r="X2727" s="77" t="s">
        <v>37</v>
      </c>
      <c r="Y2727" s="78" t="s">
        <v>38</v>
      </c>
      <c r="Z2727" s="72"/>
      <c r="AA2727" s="77">
        <v>628</v>
      </c>
      <c r="AB2727" s="76" t="s">
        <v>50</v>
      </c>
      <c r="AC2727" s="77" t="s">
        <v>36</v>
      </c>
      <c r="AD2727" s="77" t="s">
        <v>36</v>
      </c>
      <c r="AE2727" s="77">
        <v>12</v>
      </c>
      <c r="AF2727" s="78" t="s">
        <v>61</v>
      </c>
      <c r="AG2727" s="72"/>
      <c r="AH2727" s="77" t="s">
        <v>69</v>
      </c>
      <c r="AI2727" s="76" t="s">
        <v>52</v>
      </c>
      <c r="AJ2727" s="76" t="s">
        <v>36</v>
      </c>
      <c r="AK2727" t="str">
        <f>_xlfn.CONCAT(PlayerList[[#This Row],[First Name]]," ",PlayerList[[#This Row],[Surname]])</f>
        <v>Gautam Shanbhag</v>
      </c>
      <c r="AM2727" s="71">
        <f>PlayerList[[#This Row],[Code]]*1</f>
        <v>20350</v>
      </c>
      <c r="AN2727" s="71" t="str">
        <f>VLOOKUP(PlayerList[[#This Row],[NZCF ID]],$AP$2:$AQ$3850,2,FALSE)</f>
        <v>M</v>
      </c>
      <c r="AP2727" s="71">
        <v>18051</v>
      </c>
      <c r="AQ2727" s="71" t="s">
        <v>29</v>
      </c>
    </row>
    <row r="2728" spans="13:43" x14ac:dyDescent="0.3">
      <c r="M2728" s="75">
        <v>18480</v>
      </c>
      <c r="N2728" s="72" t="s">
        <v>3200</v>
      </c>
      <c r="O2728" s="72" t="s">
        <v>345</v>
      </c>
      <c r="P2728" s="73" t="s">
        <v>33</v>
      </c>
      <c r="Q2728" s="74">
        <v>2011</v>
      </c>
      <c r="R2728" s="73" t="s">
        <v>135</v>
      </c>
      <c r="S2728" s="72"/>
      <c r="T2728" s="77" t="s">
        <v>34</v>
      </c>
      <c r="U2728" s="76" t="s">
        <v>35</v>
      </c>
      <c r="V2728" s="77" t="s">
        <v>36</v>
      </c>
      <c r="W2728" s="77" t="s">
        <v>36</v>
      </c>
      <c r="X2728" s="77" t="s">
        <v>37</v>
      </c>
      <c r="Y2728" s="78" t="s">
        <v>38</v>
      </c>
      <c r="Z2728" s="72"/>
      <c r="AA2728" s="77">
        <v>524</v>
      </c>
      <c r="AB2728" s="76" t="s">
        <v>50</v>
      </c>
      <c r="AC2728" s="77" t="s">
        <v>36</v>
      </c>
      <c r="AD2728" s="77" t="s">
        <v>36</v>
      </c>
      <c r="AE2728" s="77">
        <v>7</v>
      </c>
      <c r="AF2728" s="78" t="s">
        <v>51</v>
      </c>
      <c r="AG2728" s="72"/>
      <c r="AH2728" s="77" t="s">
        <v>69</v>
      </c>
      <c r="AI2728" s="76" t="s">
        <v>52</v>
      </c>
      <c r="AJ2728" s="76" t="s">
        <v>36</v>
      </c>
      <c r="AK2728" t="str">
        <f>_xlfn.CONCAT(PlayerList[[#This Row],[First Name]]," ",PlayerList[[#This Row],[Surname]])</f>
        <v>Richard Shang</v>
      </c>
      <c r="AM2728" s="71">
        <f>PlayerList[[#This Row],[Code]]*1</f>
        <v>18480</v>
      </c>
      <c r="AN2728" s="71" t="str">
        <f>VLOOKUP(PlayerList[[#This Row],[NZCF ID]],$AP$2:$AQ$3850,2,FALSE)</f>
        <v>M</v>
      </c>
      <c r="AP2728" s="71">
        <v>17251</v>
      </c>
      <c r="AQ2728" s="71" t="s">
        <v>45</v>
      </c>
    </row>
    <row r="2729" spans="13:43" x14ac:dyDescent="0.3">
      <c r="M2729" s="75">
        <v>19503</v>
      </c>
      <c r="N2729" s="72" t="s">
        <v>3200</v>
      </c>
      <c r="O2729" s="72" t="s">
        <v>3201</v>
      </c>
      <c r="P2729" s="73" t="s">
        <v>258</v>
      </c>
      <c r="Q2729" s="74">
        <v>2011</v>
      </c>
      <c r="R2729" s="73" t="s">
        <v>135</v>
      </c>
      <c r="S2729" s="72"/>
      <c r="T2729" s="77">
        <v>1363</v>
      </c>
      <c r="U2729" s="76" t="s">
        <v>50</v>
      </c>
      <c r="V2729" s="77" t="s">
        <v>36</v>
      </c>
      <c r="W2729" s="77" t="s">
        <v>36</v>
      </c>
      <c r="X2729" s="77">
        <v>6</v>
      </c>
      <c r="Y2729" s="78" t="s">
        <v>39</v>
      </c>
      <c r="Z2729" s="72"/>
      <c r="AA2729" s="77">
        <v>1489</v>
      </c>
      <c r="AB2729" s="76" t="s">
        <v>35</v>
      </c>
      <c r="AC2729" s="77">
        <v>2</v>
      </c>
      <c r="AD2729" s="77">
        <v>11</v>
      </c>
      <c r="AE2729" s="77">
        <v>91</v>
      </c>
      <c r="AF2729" s="78" t="s">
        <v>4167</v>
      </c>
      <c r="AG2729" s="72"/>
      <c r="AH2729" s="77">
        <v>4325150</v>
      </c>
      <c r="AI2729" s="76" t="s">
        <v>52</v>
      </c>
      <c r="AJ2729" s="76" t="s">
        <v>36</v>
      </c>
      <c r="AK2729" t="str">
        <f>_xlfn.CONCAT(PlayerList[[#This Row],[First Name]]," ",PlayerList[[#This Row],[Surname]])</f>
        <v>Yixi Shang</v>
      </c>
      <c r="AM2729" s="71">
        <f>PlayerList[[#This Row],[Code]]*1</f>
        <v>19503</v>
      </c>
      <c r="AN2729" s="71" t="str">
        <f>VLOOKUP(PlayerList[[#This Row],[NZCF ID]],$AP$2:$AQ$3850,2,FALSE)</f>
        <v>M</v>
      </c>
      <c r="AP2729" s="71">
        <v>20350</v>
      </c>
      <c r="AQ2729" s="71" t="s">
        <v>29</v>
      </c>
    </row>
    <row r="2730" spans="13:43" x14ac:dyDescent="0.3">
      <c r="M2730" s="75">
        <v>18209</v>
      </c>
      <c r="N2730" s="72" t="s">
        <v>3202</v>
      </c>
      <c r="O2730" s="72" t="s">
        <v>3203</v>
      </c>
      <c r="P2730" s="73" t="s">
        <v>33</v>
      </c>
      <c r="Q2730" s="74">
        <v>1993</v>
      </c>
      <c r="R2730" s="73" t="s">
        <v>35</v>
      </c>
      <c r="S2730" s="72"/>
      <c r="T2730" s="77" t="s">
        <v>34</v>
      </c>
      <c r="U2730" s="76" t="s">
        <v>35</v>
      </c>
      <c r="V2730" s="77" t="s">
        <v>36</v>
      </c>
      <c r="W2730" s="77" t="s">
        <v>36</v>
      </c>
      <c r="X2730" s="77" t="s">
        <v>37</v>
      </c>
      <c r="Y2730" s="78" t="s">
        <v>38</v>
      </c>
      <c r="Z2730" s="72"/>
      <c r="AA2730" s="77">
        <v>1234</v>
      </c>
      <c r="AB2730" s="76" t="s">
        <v>50</v>
      </c>
      <c r="AC2730" s="77" t="s">
        <v>36</v>
      </c>
      <c r="AD2730" s="77" t="s">
        <v>36</v>
      </c>
      <c r="AE2730" s="77">
        <v>6</v>
      </c>
      <c r="AF2730" s="78" t="s">
        <v>219</v>
      </c>
      <c r="AG2730" s="72"/>
      <c r="AH2730" s="77">
        <v>4321065</v>
      </c>
      <c r="AI2730" s="76" t="s">
        <v>52</v>
      </c>
      <c r="AJ2730" s="76" t="s">
        <v>36</v>
      </c>
      <c r="AK2730" t="str">
        <f>_xlfn.CONCAT(PlayerList[[#This Row],[First Name]]," ",PlayerList[[#This Row],[Surname]])</f>
        <v>Kenyon Shankie</v>
      </c>
      <c r="AM2730" s="71">
        <f>PlayerList[[#This Row],[Code]]*1</f>
        <v>18209</v>
      </c>
      <c r="AN2730" s="71" t="str">
        <f>VLOOKUP(PlayerList[[#This Row],[NZCF ID]],$AP$2:$AQ$3850,2,FALSE)</f>
        <v>M</v>
      </c>
      <c r="AP2730" s="71">
        <v>18480</v>
      </c>
      <c r="AQ2730" s="71" t="s">
        <v>29</v>
      </c>
    </row>
    <row r="2731" spans="13:43" x14ac:dyDescent="0.3">
      <c r="M2731" s="75">
        <v>17067</v>
      </c>
      <c r="N2731" s="72" t="s">
        <v>4466</v>
      </c>
      <c r="O2731" s="72" t="s">
        <v>4467</v>
      </c>
      <c r="P2731" s="73" t="s">
        <v>33</v>
      </c>
      <c r="Q2731" s="74" t="s">
        <v>37</v>
      </c>
      <c r="R2731" s="73" t="s">
        <v>35</v>
      </c>
      <c r="S2731" s="72"/>
      <c r="T2731" s="77" t="s">
        <v>34</v>
      </c>
      <c r="U2731" s="76" t="s">
        <v>35</v>
      </c>
      <c r="V2731" s="77" t="s">
        <v>36</v>
      </c>
      <c r="W2731" s="77" t="s">
        <v>36</v>
      </c>
      <c r="X2731" s="77" t="s">
        <v>37</v>
      </c>
      <c r="Y2731" s="78" t="s">
        <v>38</v>
      </c>
      <c r="Z2731" s="72"/>
      <c r="AA2731" s="77">
        <v>404</v>
      </c>
      <c r="AB2731" s="76" t="s">
        <v>35</v>
      </c>
      <c r="AC2731" s="77" t="s">
        <v>36</v>
      </c>
      <c r="AD2731" s="77" t="s">
        <v>36</v>
      </c>
      <c r="AE2731" s="77">
        <v>22</v>
      </c>
      <c r="AF2731" s="78" t="s">
        <v>673</v>
      </c>
      <c r="AG2731" s="72"/>
      <c r="AH2731" s="77" t="s">
        <v>69</v>
      </c>
      <c r="AI2731" s="76" t="s">
        <v>52</v>
      </c>
      <c r="AJ2731" s="76" t="s">
        <v>36</v>
      </c>
      <c r="AK2731" t="str">
        <f>_xlfn.CONCAT(PlayerList[[#This Row],[First Name]]," ",PlayerList[[#This Row],[Surname]])</f>
        <v>Nihar Shanmukh</v>
      </c>
      <c r="AM2731" s="71">
        <f>PlayerList[[#This Row],[Code]]*1</f>
        <v>17067</v>
      </c>
      <c r="AN2731" s="71" t="str">
        <f>VLOOKUP(PlayerList[[#This Row],[NZCF ID]],$AP$2:$AQ$3850,2,FALSE)</f>
        <v>M</v>
      </c>
      <c r="AP2731" s="71">
        <v>19503</v>
      </c>
      <c r="AQ2731" s="71" t="s">
        <v>29</v>
      </c>
    </row>
    <row r="2732" spans="13:43" x14ac:dyDescent="0.3">
      <c r="M2732" s="75">
        <v>20933</v>
      </c>
      <c r="N2732" s="72" t="s">
        <v>944</v>
      </c>
      <c r="O2732" s="72" t="s">
        <v>4468</v>
      </c>
      <c r="P2732" s="73" t="s">
        <v>3204</v>
      </c>
      <c r="Q2732" s="74">
        <v>1975</v>
      </c>
      <c r="R2732" s="73" t="s">
        <v>124</v>
      </c>
      <c r="S2732" s="72"/>
      <c r="T2732" s="77">
        <v>1529</v>
      </c>
      <c r="U2732" s="76" t="s">
        <v>50</v>
      </c>
      <c r="V2732" s="77">
        <v>1</v>
      </c>
      <c r="W2732" s="77">
        <v>5</v>
      </c>
      <c r="X2732" s="77">
        <v>5</v>
      </c>
      <c r="Y2732" s="78" t="s">
        <v>4167</v>
      </c>
      <c r="Z2732" s="72"/>
      <c r="AA2732" s="77">
        <v>1573</v>
      </c>
      <c r="AB2732" s="76" t="s">
        <v>50</v>
      </c>
      <c r="AC2732" s="77" t="s">
        <v>36</v>
      </c>
      <c r="AD2732" s="77" t="s">
        <v>36</v>
      </c>
      <c r="AE2732" s="77">
        <v>6</v>
      </c>
      <c r="AF2732" s="78" t="s">
        <v>60</v>
      </c>
      <c r="AG2732" s="72"/>
      <c r="AH2732" s="77">
        <v>4331362</v>
      </c>
      <c r="AI2732" s="76" t="s">
        <v>52</v>
      </c>
      <c r="AJ2732" s="76" t="s">
        <v>36</v>
      </c>
      <c r="AK2732" t="str">
        <f>_xlfn.CONCAT(PlayerList[[#This Row],[First Name]]," ",PlayerList[[#This Row],[Surname]])</f>
        <v>Ian J Shannon</v>
      </c>
      <c r="AM2732" s="71">
        <f>PlayerList[[#This Row],[Code]]*1</f>
        <v>20933</v>
      </c>
      <c r="AN2732" s="71" t="str">
        <f>VLOOKUP(PlayerList[[#This Row],[NZCF ID]],$AP$2:$AQ$3850,2,FALSE)</f>
        <v>M</v>
      </c>
      <c r="AP2732" s="71">
        <v>18209</v>
      </c>
      <c r="AQ2732" s="71" t="s">
        <v>29</v>
      </c>
    </row>
    <row r="2733" spans="13:43" x14ac:dyDescent="0.3">
      <c r="M2733" s="75">
        <v>20425</v>
      </c>
      <c r="N2733" s="72" t="s">
        <v>944</v>
      </c>
      <c r="O2733" s="72" t="s">
        <v>1031</v>
      </c>
      <c r="P2733" s="73" t="s">
        <v>3204</v>
      </c>
      <c r="Q2733" s="74">
        <v>2007</v>
      </c>
      <c r="R2733" s="73" t="s">
        <v>135</v>
      </c>
      <c r="S2733" s="72"/>
      <c r="T2733" s="77">
        <v>1576</v>
      </c>
      <c r="U2733" s="76" t="s">
        <v>50</v>
      </c>
      <c r="V2733" s="77">
        <v>2</v>
      </c>
      <c r="W2733" s="77">
        <v>11</v>
      </c>
      <c r="X2733" s="77">
        <v>16</v>
      </c>
      <c r="Y2733" s="78" t="s">
        <v>4167</v>
      </c>
      <c r="Z2733" s="72"/>
      <c r="AA2733" s="77">
        <v>1444</v>
      </c>
      <c r="AB2733" s="76" t="s">
        <v>35</v>
      </c>
      <c r="AC2733" s="77">
        <v>1</v>
      </c>
      <c r="AD2733" s="77">
        <v>6</v>
      </c>
      <c r="AE2733" s="77">
        <v>31</v>
      </c>
      <c r="AF2733" s="78" t="s">
        <v>4167</v>
      </c>
      <c r="AG2733" s="72"/>
      <c r="AH2733" s="77">
        <v>4330978</v>
      </c>
      <c r="AI2733" s="76" t="s">
        <v>52</v>
      </c>
      <c r="AJ2733" s="76" t="s">
        <v>36</v>
      </c>
      <c r="AK2733" t="str">
        <f>_xlfn.CONCAT(PlayerList[[#This Row],[First Name]]," ",PlayerList[[#This Row],[Surname]])</f>
        <v>Toby Shannon</v>
      </c>
      <c r="AM2733" s="71">
        <f>PlayerList[[#This Row],[Code]]*1</f>
        <v>20425</v>
      </c>
      <c r="AN2733" s="71" t="str">
        <f>VLOOKUP(PlayerList[[#This Row],[NZCF ID]],$AP$2:$AQ$3850,2,FALSE)</f>
        <v>M</v>
      </c>
      <c r="AP2733" s="71">
        <v>17067</v>
      </c>
      <c r="AQ2733" s="71" t="s">
        <v>29</v>
      </c>
    </row>
    <row r="2734" spans="13:43" x14ac:dyDescent="0.3">
      <c r="M2734" s="75">
        <v>18973</v>
      </c>
      <c r="N2734" s="72" t="s">
        <v>3205</v>
      </c>
      <c r="O2734" s="72" t="s">
        <v>3206</v>
      </c>
      <c r="P2734" s="73" t="s">
        <v>258</v>
      </c>
      <c r="Q2734" s="74">
        <v>2012</v>
      </c>
      <c r="R2734" s="73" t="s">
        <v>135</v>
      </c>
      <c r="S2734" s="72"/>
      <c r="T2734" s="77">
        <v>1050</v>
      </c>
      <c r="U2734" s="76" t="s">
        <v>35</v>
      </c>
      <c r="V2734" s="77" t="s">
        <v>36</v>
      </c>
      <c r="W2734" s="77" t="s">
        <v>36</v>
      </c>
      <c r="X2734" s="77">
        <v>98</v>
      </c>
      <c r="Y2734" s="78" t="s">
        <v>84</v>
      </c>
      <c r="Z2734" s="72"/>
      <c r="AA2734" s="77">
        <v>1024</v>
      </c>
      <c r="AB2734" s="76" t="s">
        <v>35</v>
      </c>
      <c r="AC2734" s="77">
        <v>2</v>
      </c>
      <c r="AD2734" s="77">
        <v>10</v>
      </c>
      <c r="AE2734" s="77">
        <v>199</v>
      </c>
      <c r="AF2734" s="78" t="s">
        <v>4167</v>
      </c>
      <c r="AG2734" s="72"/>
      <c r="AH2734" s="77">
        <v>4322690</v>
      </c>
      <c r="AI2734" s="76" t="s">
        <v>52</v>
      </c>
      <c r="AJ2734" s="76" t="s">
        <v>36</v>
      </c>
      <c r="AK2734" t="str">
        <f>_xlfn.CONCAT(PlayerList[[#This Row],[First Name]]," ",PlayerList[[#This Row],[Surname]])</f>
        <v>Conghan (Kirby) Shao</v>
      </c>
      <c r="AM2734" s="71">
        <f>PlayerList[[#This Row],[Code]]*1</f>
        <v>18973</v>
      </c>
      <c r="AN2734" s="71" t="str">
        <f>VLOOKUP(PlayerList[[#This Row],[NZCF ID]],$AP$2:$AQ$3850,2,FALSE)</f>
        <v>M</v>
      </c>
      <c r="AP2734" s="71">
        <v>20933</v>
      </c>
      <c r="AQ2734" s="71" t="s">
        <v>29</v>
      </c>
    </row>
    <row r="2735" spans="13:43" x14ac:dyDescent="0.3">
      <c r="M2735" s="75">
        <v>20501</v>
      </c>
      <c r="N2735" s="72" t="s">
        <v>3205</v>
      </c>
      <c r="O2735" s="72" t="s">
        <v>2382</v>
      </c>
      <c r="P2735" s="73" t="s">
        <v>33</v>
      </c>
      <c r="Q2735" s="74">
        <v>2013</v>
      </c>
      <c r="R2735" s="73" t="s">
        <v>135</v>
      </c>
      <c r="S2735" s="72"/>
      <c r="T2735" s="77" t="s">
        <v>34</v>
      </c>
      <c r="U2735" s="76" t="s">
        <v>35</v>
      </c>
      <c r="V2735" s="77" t="s">
        <v>36</v>
      </c>
      <c r="W2735" s="77" t="s">
        <v>36</v>
      </c>
      <c r="X2735" s="77" t="s">
        <v>37</v>
      </c>
      <c r="Y2735" s="78" t="s">
        <v>38</v>
      </c>
      <c r="Z2735" s="72"/>
      <c r="AA2735" s="77">
        <v>825</v>
      </c>
      <c r="AB2735" s="76" t="s">
        <v>50</v>
      </c>
      <c r="AC2735" s="77" t="s">
        <v>36</v>
      </c>
      <c r="AD2735" s="77" t="s">
        <v>36</v>
      </c>
      <c r="AE2735" s="77">
        <v>19</v>
      </c>
      <c r="AF2735" s="78" t="s">
        <v>60</v>
      </c>
      <c r="AG2735" s="72"/>
      <c r="AH2735" s="77" t="s">
        <v>69</v>
      </c>
      <c r="AI2735" s="76" t="s">
        <v>52</v>
      </c>
      <c r="AJ2735" s="76" t="s">
        <v>36</v>
      </c>
      <c r="AK2735" t="str">
        <f>_xlfn.CONCAT(PlayerList[[#This Row],[First Name]]," ",PlayerList[[#This Row],[Surname]])</f>
        <v>Marshall Shao</v>
      </c>
      <c r="AM2735" s="71">
        <f>PlayerList[[#This Row],[Code]]*1</f>
        <v>20501</v>
      </c>
      <c r="AN2735" s="71" t="str">
        <f>VLOOKUP(PlayerList[[#This Row],[NZCF ID]],$AP$2:$AQ$3850,2,FALSE)</f>
        <v>M</v>
      </c>
      <c r="AP2735" s="71">
        <v>20425</v>
      </c>
      <c r="AQ2735" s="71" t="s">
        <v>29</v>
      </c>
    </row>
    <row r="2736" spans="13:43" x14ac:dyDescent="0.3">
      <c r="M2736" s="75">
        <v>16490</v>
      </c>
      <c r="N2736" s="72" t="s">
        <v>3205</v>
      </c>
      <c r="O2736" s="72" t="s">
        <v>3207</v>
      </c>
      <c r="P2736" s="73" t="s">
        <v>258</v>
      </c>
      <c r="Q2736" s="74">
        <v>2009</v>
      </c>
      <c r="R2736" s="73" t="s">
        <v>135</v>
      </c>
      <c r="S2736" s="72"/>
      <c r="T2736" s="77">
        <v>912</v>
      </c>
      <c r="U2736" s="76" t="s">
        <v>50</v>
      </c>
      <c r="V2736" s="77" t="s">
        <v>36</v>
      </c>
      <c r="W2736" s="77" t="s">
        <v>36</v>
      </c>
      <c r="X2736" s="77">
        <v>3</v>
      </c>
      <c r="Y2736" s="78" t="s">
        <v>154</v>
      </c>
      <c r="Z2736" s="72"/>
      <c r="AA2736" s="77">
        <v>629</v>
      </c>
      <c r="AB2736" s="76" t="s">
        <v>35</v>
      </c>
      <c r="AC2736" s="77" t="s">
        <v>36</v>
      </c>
      <c r="AD2736" s="77" t="s">
        <v>36</v>
      </c>
      <c r="AE2736" s="77">
        <v>54</v>
      </c>
      <c r="AF2736" s="78" t="s">
        <v>173</v>
      </c>
      <c r="AG2736" s="72"/>
      <c r="AH2736" s="77">
        <v>4312813</v>
      </c>
      <c r="AI2736" s="76" t="s">
        <v>52</v>
      </c>
      <c r="AJ2736" s="76" t="s">
        <v>36</v>
      </c>
      <c r="AK2736" t="str">
        <f>_xlfn.CONCAT(PlayerList[[#This Row],[First Name]]," ",PlayerList[[#This Row],[Surname]])</f>
        <v>Zanlin Shao</v>
      </c>
      <c r="AM2736" s="71">
        <f>PlayerList[[#This Row],[Code]]*1</f>
        <v>16490</v>
      </c>
      <c r="AN2736" s="71" t="str">
        <f>VLOOKUP(PlayerList[[#This Row],[NZCF ID]],$AP$2:$AQ$3850,2,FALSE)</f>
        <v>M</v>
      </c>
      <c r="AP2736" s="71">
        <v>18973</v>
      </c>
      <c r="AQ2736" s="71" t="s">
        <v>29</v>
      </c>
    </row>
    <row r="2737" spans="13:43" x14ac:dyDescent="0.3">
      <c r="M2737" s="75">
        <v>20720</v>
      </c>
      <c r="N2737" s="72" t="s">
        <v>3205</v>
      </c>
      <c r="O2737" s="72" t="s">
        <v>3208</v>
      </c>
      <c r="P2737" s="73" t="s">
        <v>33</v>
      </c>
      <c r="Q2737" s="74">
        <v>2013</v>
      </c>
      <c r="R2737" s="73" t="s">
        <v>135</v>
      </c>
      <c r="S2737" s="72"/>
      <c r="T2737" s="77" t="s">
        <v>34</v>
      </c>
      <c r="U2737" s="76" t="s">
        <v>35</v>
      </c>
      <c r="V2737" s="77" t="s">
        <v>36</v>
      </c>
      <c r="W2737" s="77" t="s">
        <v>36</v>
      </c>
      <c r="X2737" s="77" t="s">
        <v>37</v>
      </c>
      <c r="Y2737" s="78" t="s">
        <v>38</v>
      </c>
      <c r="Z2737" s="72"/>
      <c r="AA2737" s="77">
        <v>867</v>
      </c>
      <c r="AB2737" s="76" t="s">
        <v>50</v>
      </c>
      <c r="AC2737" s="77" t="s">
        <v>36</v>
      </c>
      <c r="AD2737" s="77" t="s">
        <v>36</v>
      </c>
      <c r="AE2737" s="77">
        <v>12</v>
      </c>
      <c r="AF2737" s="78" t="s">
        <v>84</v>
      </c>
      <c r="AG2737" s="72"/>
      <c r="AH2737" s="77" t="s">
        <v>69</v>
      </c>
      <c r="AI2737" s="76" t="s">
        <v>52</v>
      </c>
      <c r="AJ2737" s="76" t="s">
        <v>36</v>
      </c>
      <c r="AK2737" t="str">
        <f>_xlfn.CONCAT(PlayerList[[#This Row],[First Name]]," ",PlayerList[[#This Row],[Surname]])</f>
        <v>Zeyu Shao</v>
      </c>
      <c r="AM2737" s="71">
        <f>PlayerList[[#This Row],[Code]]*1</f>
        <v>20720</v>
      </c>
      <c r="AN2737" s="71" t="str">
        <f>VLOOKUP(PlayerList[[#This Row],[NZCF ID]],$AP$2:$AQ$3850,2,FALSE)</f>
        <v>M</v>
      </c>
      <c r="AP2737" s="71">
        <v>20501</v>
      </c>
      <c r="AQ2737" s="71" t="s">
        <v>29</v>
      </c>
    </row>
    <row r="2738" spans="13:43" x14ac:dyDescent="0.3">
      <c r="M2738" s="75">
        <v>19388</v>
      </c>
      <c r="N2738" s="72" t="s">
        <v>3209</v>
      </c>
      <c r="O2738" s="72" t="s">
        <v>3210</v>
      </c>
      <c r="P2738" s="73" t="s">
        <v>33</v>
      </c>
      <c r="Q2738" s="74">
        <v>2010</v>
      </c>
      <c r="R2738" s="73" t="s">
        <v>135</v>
      </c>
      <c r="S2738" s="72"/>
      <c r="T2738" s="77" t="s">
        <v>34</v>
      </c>
      <c r="U2738" s="76" t="s">
        <v>35</v>
      </c>
      <c r="V2738" s="77" t="s">
        <v>36</v>
      </c>
      <c r="W2738" s="77" t="s">
        <v>36</v>
      </c>
      <c r="X2738" s="77" t="s">
        <v>37</v>
      </c>
      <c r="Y2738" s="78" t="s">
        <v>38</v>
      </c>
      <c r="Z2738" s="72"/>
      <c r="AA2738" s="77">
        <v>677</v>
      </c>
      <c r="AB2738" s="76" t="s">
        <v>50</v>
      </c>
      <c r="AC2738" s="77" t="s">
        <v>36</v>
      </c>
      <c r="AD2738" s="77" t="s">
        <v>36</v>
      </c>
      <c r="AE2738" s="77">
        <v>5</v>
      </c>
      <c r="AF2738" s="78" t="s">
        <v>96</v>
      </c>
      <c r="AG2738" s="72"/>
      <c r="AH2738" s="77" t="s">
        <v>69</v>
      </c>
      <c r="AI2738" s="76" t="s">
        <v>52</v>
      </c>
      <c r="AJ2738" s="76" t="s">
        <v>36</v>
      </c>
      <c r="AK2738" t="str">
        <f>_xlfn.CONCAT(PlayerList[[#This Row],[First Name]]," ",PlayerList[[#This Row],[Surname]])</f>
        <v>Haidar Shariff</v>
      </c>
      <c r="AM2738" s="71">
        <f>PlayerList[[#This Row],[Code]]*1</f>
        <v>19388</v>
      </c>
      <c r="AN2738" s="71" t="str">
        <f>VLOOKUP(PlayerList[[#This Row],[NZCF ID]],$AP$2:$AQ$3850,2,FALSE)</f>
        <v>M</v>
      </c>
      <c r="AP2738" s="71">
        <v>16490</v>
      </c>
      <c r="AQ2738" s="71" t="s">
        <v>29</v>
      </c>
    </row>
    <row r="2739" spans="13:43" x14ac:dyDescent="0.3">
      <c r="M2739" s="75">
        <v>16078</v>
      </c>
      <c r="N2739" s="72" t="s">
        <v>3211</v>
      </c>
      <c r="O2739" s="72" t="s">
        <v>3212</v>
      </c>
      <c r="P2739" s="73" t="s">
        <v>335</v>
      </c>
      <c r="Q2739" s="74">
        <v>1990</v>
      </c>
      <c r="R2739" s="73" t="s">
        <v>35</v>
      </c>
      <c r="S2739" s="72"/>
      <c r="T2739" s="77">
        <v>1647</v>
      </c>
      <c r="U2739" s="76" t="s">
        <v>35</v>
      </c>
      <c r="V2739" s="77" t="s">
        <v>36</v>
      </c>
      <c r="W2739" s="77" t="s">
        <v>36</v>
      </c>
      <c r="X2739" s="77">
        <v>116</v>
      </c>
      <c r="Y2739" s="78" t="s">
        <v>39</v>
      </c>
      <c r="Z2739" s="72"/>
      <c r="AA2739" s="77">
        <v>1656</v>
      </c>
      <c r="AB2739" s="76" t="s">
        <v>35</v>
      </c>
      <c r="AC2739" s="77" t="s">
        <v>36</v>
      </c>
      <c r="AD2739" s="77" t="s">
        <v>36</v>
      </c>
      <c r="AE2739" s="77">
        <v>28</v>
      </c>
      <c r="AF2739" s="78" t="s">
        <v>105</v>
      </c>
      <c r="AG2739" s="72"/>
      <c r="AH2739" s="77">
        <v>35000365</v>
      </c>
      <c r="AI2739" s="76" t="s">
        <v>40</v>
      </c>
      <c r="AJ2739" s="76" t="s">
        <v>36</v>
      </c>
      <c r="AK2739" t="str">
        <f>_xlfn.CONCAT(PlayerList[[#This Row],[First Name]]," ",PlayerList[[#This Row],[Surname]])</f>
        <v>Akshay Sharma</v>
      </c>
      <c r="AM2739" s="71">
        <f>PlayerList[[#This Row],[Code]]*1</f>
        <v>16078</v>
      </c>
      <c r="AN2739" s="71" t="str">
        <f>VLOOKUP(PlayerList[[#This Row],[NZCF ID]],$AP$2:$AQ$3850,2,FALSE)</f>
        <v>M</v>
      </c>
      <c r="AP2739" s="71">
        <v>20720</v>
      </c>
      <c r="AQ2739" s="71" t="s">
        <v>29</v>
      </c>
    </row>
    <row r="2740" spans="13:43" x14ac:dyDescent="0.3">
      <c r="M2740" s="75">
        <v>22879</v>
      </c>
      <c r="N2740" s="72" t="s">
        <v>3211</v>
      </c>
      <c r="O2740" s="72" t="s">
        <v>2922</v>
      </c>
      <c r="P2740" s="73" t="s">
        <v>354</v>
      </c>
      <c r="Q2740" s="74" t="s">
        <v>37</v>
      </c>
      <c r="R2740" s="73" t="s">
        <v>35</v>
      </c>
      <c r="S2740" s="72"/>
      <c r="T2740" s="77">
        <v>651</v>
      </c>
      <c r="U2740" s="76" t="s">
        <v>50</v>
      </c>
      <c r="V2740" s="77">
        <v>1</v>
      </c>
      <c r="W2740" s="77">
        <v>4</v>
      </c>
      <c r="X2740" s="77">
        <v>4</v>
      </c>
      <c r="Y2740" s="78" t="s">
        <v>4167</v>
      </c>
      <c r="Z2740" s="72"/>
      <c r="AA2740" s="77" t="s">
        <v>37</v>
      </c>
      <c r="AB2740" s="76" t="s">
        <v>35</v>
      </c>
      <c r="AC2740" s="77" t="s">
        <v>36</v>
      </c>
      <c r="AD2740" s="77" t="s">
        <v>36</v>
      </c>
      <c r="AE2740" s="77" t="s">
        <v>37</v>
      </c>
      <c r="AF2740" s="78" t="s">
        <v>38</v>
      </c>
      <c r="AG2740" s="72"/>
      <c r="AH2740" s="77" t="s">
        <v>69</v>
      </c>
      <c r="AI2740" s="76" t="s">
        <v>52</v>
      </c>
      <c r="AJ2740" s="76" t="s">
        <v>36</v>
      </c>
      <c r="AK2740" t="str">
        <f>_xlfn.CONCAT(PlayerList[[#This Row],[First Name]]," ",PlayerList[[#This Row],[Surname]])</f>
        <v>Ishaan Sharma</v>
      </c>
      <c r="AM2740" s="71">
        <f>PlayerList[[#This Row],[Code]]*1</f>
        <v>22879</v>
      </c>
      <c r="AN2740" s="71" t="str">
        <f>VLOOKUP(PlayerList[[#This Row],[NZCF ID]],$AP$2:$AQ$3850,2,FALSE)</f>
        <v>M</v>
      </c>
      <c r="AP2740" s="71">
        <v>19388</v>
      </c>
      <c r="AQ2740" s="71" t="s">
        <v>29</v>
      </c>
    </row>
    <row r="2741" spans="13:43" x14ac:dyDescent="0.3">
      <c r="M2741" s="75">
        <v>20674</v>
      </c>
      <c r="N2741" s="72" t="s">
        <v>3211</v>
      </c>
      <c r="O2741" s="72" t="s">
        <v>3213</v>
      </c>
      <c r="P2741" s="73" t="s">
        <v>167</v>
      </c>
      <c r="Q2741" s="74">
        <v>2015</v>
      </c>
      <c r="R2741" s="73" t="s">
        <v>135</v>
      </c>
      <c r="S2741" s="72"/>
      <c r="T2741" s="77" t="s">
        <v>34</v>
      </c>
      <c r="U2741" s="76" t="s">
        <v>35</v>
      </c>
      <c r="V2741" s="77" t="s">
        <v>36</v>
      </c>
      <c r="W2741" s="77" t="s">
        <v>36</v>
      </c>
      <c r="X2741" s="77" t="s">
        <v>37</v>
      </c>
      <c r="Y2741" s="78" t="s">
        <v>38</v>
      </c>
      <c r="Z2741" s="72"/>
      <c r="AA2741" s="77">
        <v>452</v>
      </c>
      <c r="AB2741" s="76" t="s">
        <v>50</v>
      </c>
      <c r="AC2741" s="77" t="s">
        <v>36</v>
      </c>
      <c r="AD2741" s="77" t="s">
        <v>36</v>
      </c>
      <c r="AE2741" s="77">
        <v>3</v>
      </c>
      <c r="AF2741" s="78" t="s">
        <v>61</v>
      </c>
      <c r="AG2741" s="72"/>
      <c r="AH2741" s="77" t="s">
        <v>69</v>
      </c>
      <c r="AI2741" s="76" t="s">
        <v>52</v>
      </c>
      <c r="AJ2741" s="76" t="s">
        <v>36</v>
      </c>
      <c r="AK2741" t="str">
        <f>_xlfn.CONCAT(PlayerList[[#This Row],[First Name]]," ",PlayerList[[#This Row],[Surname]])</f>
        <v>Kriti Sharma</v>
      </c>
      <c r="AM2741" s="71">
        <f>PlayerList[[#This Row],[Code]]*1</f>
        <v>20674</v>
      </c>
      <c r="AN2741" s="71" t="str">
        <f>VLOOKUP(PlayerList[[#This Row],[NZCF ID]],$AP$2:$AQ$3850,2,FALSE)</f>
        <v>M</v>
      </c>
      <c r="AP2741" s="71">
        <v>16078</v>
      </c>
      <c r="AQ2741" s="71" t="s">
        <v>29</v>
      </c>
    </row>
    <row r="2742" spans="13:43" x14ac:dyDescent="0.3">
      <c r="M2742" s="75">
        <v>20649</v>
      </c>
      <c r="N2742" s="72" t="s">
        <v>3211</v>
      </c>
      <c r="O2742" s="72" t="s">
        <v>3214</v>
      </c>
      <c r="P2742" s="73" t="s">
        <v>167</v>
      </c>
      <c r="Q2742" s="74">
        <v>2017</v>
      </c>
      <c r="R2742" s="73" t="s">
        <v>135</v>
      </c>
      <c r="S2742" s="72"/>
      <c r="T2742" s="77" t="s">
        <v>34</v>
      </c>
      <c r="U2742" s="76" t="s">
        <v>35</v>
      </c>
      <c r="V2742" s="77" t="s">
        <v>36</v>
      </c>
      <c r="W2742" s="77" t="s">
        <v>36</v>
      </c>
      <c r="X2742" s="77" t="s">
        <v>37</v>
      </c>
      <c r="Y2742" s="78" t="s">
        <v>38</v>
      </c>
      <c r="Z2742" s="72"/>
      <c r="AA2742" s="77">
        <v>485</v>
      </c>
      <c r="AB2742" s="76" t="s">
        <v>50</v>
      </c>
      <c r="AC2742" s="77" t="s">
        <v>36</v>
      </c>
      <c r="AD2742" s="77" t="s">
        <v>36</v>
      </c>
      <c r="AE2742" s="77">
        <v>5</v>
      </c>
      <c r="AF2742" s="78" t="s">
        <v>61</v>
      </c>
      <c r="AG2742" s="72"/>
      <c r="AH2742" s="77" t="s">
        <v>69</v>
      </c>
      <c r="AI2742" s="76" t="s">
        <v>52</v>
      </c>
      <c r="AJ2742" s="76" t="s">
        <v>36</v>
      </c>
      <c r="AK2742" t="str">
        <f>_xlfn.CONCAT(PlayerList[[#This Row],[First Name]]," ",PlayerList[[#This Row],[Surname]])</f>
        <v>Prabir Sharma</v>
      </c>
      <c r="AM2742" s="71">
        <f>PlayerList[[#This Row],[Code]]*1</f>
        <v>20649</v>
      </c>
      <c r="AN2742" s="71" t="str">
        <f>VLOOKUP(PlayerList[[#This Row],[NZCF ID]],$AP$2:$AQ$3850,2,FALSE)</f>
        <v>M</v>
      </c>
      <c r="AP2742" s="71">
        <v>22879</v>
      </c>
      <c r="AQ2742" s="71" t="s">
        <v>29</v>
      </c>
    </row>
    <row r="2743" spans="13:43" x14ac:dyDescent="0.3">
      <c r="M2743" s="75">
        <v>15633</v>
      </c>
      <c r="N2743" s="72" t="s">
        <v>3211</v>
      </c>
      <c r="O2743" s="72" t="s">
        <v>4469</v>
      </c>
      <c r="P2743" s="73" t="s">
        <v>83</v>
      </c>
      <c r="Q2743" s="74">
        <v>1996</v>
      </c>
      <c r="R2743" s="73" t="s">
        <v>35</v>
      </c>
      <c r="S2743" s="72"/>
      <c r="T2743" s="77" t="s">
        <v>34</v>
      </c>
      <c r="U2743" s="76" t="s">
        <v>35</v>
      </c>
      <c r="V2743" s="77" t="s">
        <v>36</v>
      </c>
      <c r="W2743" s="77" t="s">
        <v>36</v>
      </c>
      <c r="X2743" s="77" t="s">
        <v>37</v>
      </c>
      <c r="Y2743" s="78" t="s">
        <v>38</v>
      </c>
      <c r="Z2743" s="72"/>
      <c r="AA2743" s="77">
        <v>1449</v>
      </c>
      <c r="AB2743" s="76" t="s">
        <v>35</v>
      </c>
      <c r="AC2743" s="77" t="s">
        <v>36</v>
      </c>
      <c r="AD2743" s="77" t="s">
        <v>36</v>
      </c>
      <c r="AE2743" s="77">
        <v>25</v>
      </c>
      <c r="AF2743" s="78" t="s">
        <v>530</v>
      </c>
      <c r="AG2743" s="72"/>
      <c r="AH2743" s="77" t="s">
        <v>69</v>
      </c>
      <c r="AI2743" s="76" t="s">
        <v>52</v>
      </c>
      <c r="AJ2743" s="76" t="s">
        <v>36</v>
      </c>
      <c r="AK2743" t="str">
        <f>_xlfn.CONCAT(PlayerList[[#This Row],[First Name]]," ",PlayerList[[#This Row],[Surname]])</f>
        <v>Vaibhav Sharma</v>
      </c>
      <c r="AM2743" s="71">
        <f>PlayerList[[#This Row],[Code]]*1</f>
        <v>15633</v>
      </c>
      <c r="AN2743" s="71" t="str">
        <f>VLOOKUP(PlayerList[[#This Row],[NZCF ID]],$AP$2:$AQ$3850,2,FALSE)</f>
        <v>M</v>
      </c>
      <c r="AP2743" s="71">
        <v>20674</v>
      </c>
      <c r="AQ2743" s="71" t="s">
        <v>29</v>
      </c>
    </row>
    <row r="2744" spans="13:43" x14ac:dyDescent="0.3">
      <c r="M2744" s="75">
        <v>18101</v>
      </c>
      <c r="N2744" s="72" t="s">
        <v>3211</v>
      </c>
      <c r="O2744" s="72" t="s">
        <v>370</v>
      </c>
      <c r="P2744" s="73" t="s">
        <v>161</v>
      </c>
      <c r="Q2744" s="74">
        <v>2010</v>
      </c>
      <c r="R2744" s="73" t="s">
        <v>135</v>
      </c>
      <c r="S2744" s="72"/>
      <c r="T2744" s="77">
        <v>1157</v>
      </c>
      <c r="U2744" s="76" t="s">
        <v>35</v>
      </c>
      <c r="V2744" s="77" t="s">
        <v>36</v>
      </c>
      <c r="W2744" s="77" t="s">
        <v>36</v>
      </c>
      <c r="X2744" s="77">
        <v>29</v>
      </c>
      <c r="Y2744" s="78" t="s">
        <v>96</v>
      </c>
      <c r="Z2744" s="72"/>
      <c r="AA2744" s="77">
        <v>939</v>
      </c>
      <c r="AB2744" s="76" t="s">
        <v>50</v>
      </c>
      <c r="AC2744" s="77" t="s">
        <v>36</v>
      </c>
      <c r="AD2744" s="77" t="s">
        <v>36</v>
      </c>
      <c r="AE2744" s="77">
        <v>14</v>
      </c>
      <c r="AF2744" s="78" t="s">
        <v>154</v>
      </c>
      <c r="AG2744" s="72"/>
      <c r="AH2744" s="77">
        <v>4322096</v>
      </c>
      <c r="AI2744" s="76" t="s">
        <v>52</v>
      </c>
      <c r="AJ2744" s="76" t="s">
        <v>36</v>
      </c>
      <c r="AK2744" t="str">
        <f>_xlfn.CONCAT(PlayerList[[#This Row],[First Name]]," ",PlayerList[[#This Row],[Surname]])</f>
        <v>Vihaan Sharma</v>
      </c>
      <c r="AM2744" s="71">
        <f>PlayerList[[#This Row],[Code]]*1</f>
        <v>18101</v>
      </c>
      <c r="AN2744" s="71" t="str">
        <f>VLOOKUP(PlayerList[[#This Row],[NZCF ID]],$AP$2:$AQ$3850,2,FALSE)</f>
        <v>M</v>
      </c>
      <c r="AP2744" s="71">
        <v>20649</v>
      </c>
      <c r="AQ2744" s="71" t="s">
        <v>29</v>
      </c>
    </row>
    <row r="2745" spans="13:43" x14ac:dyDescent="0.3">
      <c r="M2745" s="75">
        <v>22748</v>
      </c>
      <c r="N2745" s="72" t="s">
        <v>3215</v>
      </c>
      <c r="O2745" s="72" t="s">
        <v>3216</v>
      </c>
      <c r="P2745" s="73" t="s">
        <v>33</v>
      </c>
      <c r="Q2745" s="74">
        <v>2014</v>
      </c>
      <c r="R2745" s="73" t="s">
        <v>135</v>
      </c>
      <c r="S2745" s="72"/>
      <c r="T2745" s="77" t="s">
        <v>34</v>
      </c>
      <c r="U2745" s="76" t="s">
        <v>35</v>
      </c>
      <c r="V2745" s="77" t="s">
        <v>36</v>
      </c>
      <c r="W2745" s="77" t="s">
        <v>36</v>
      </c>
      <c r="X2745" s="77" t="s">
        <v>37</v>
      </c>
      <c r="Y2745" s="78" t="s">
        <v>38</v>
      </c>
      <c r="Z2745" s="72"/>
      <c r="AA2745" s="77">
        <v>710</v>
      </c>
      <c r="AB2745" s="76" t="s">
        <v>50</v>
      </c>
      <c r="AC2745" s="77" t="s">
        <v>36</v>
      </c>
      <c r="AD2745" s="77" t="s">
        <v>36</v>
      </c>
      <c r="AE2745" s="77">
        <v>7</v>
      </c>
      <c r="AF2745" s="78" t="s">
        <v>84</v>
      </c>
      <c r="AG2745" s="72"/>
      <c r="AH2745" s="77" t="s">
        <v>69</v>
      </c>
      <c r="AI2745" s="76" t="s">
        <v>52</v>
      </c>
      <c r="AJ2745" s="76" t="s">
        <v>36</v>
      </c>
      <c r="AK2745" t="str">
        <f>_xlfn.CONCAT(PlayerList[[#This Row],[First Name]]," ",PlayerList[[#This Row],[Surname]])</f>
        <v>Abhi Sharmer</v>
      </c>
      <c r="AM2745" s="71">
        <f>PlayerList[[#This Row],[Code]]*1</f>
        <v>22748</v>
      </c>
      <c r="AN2745" s="71" t="str">
        <f>VLOOKUP(PlayerList[[#This Row],[NZCF ID]],$AP$2:$AQ$3850,2,FALSE)</f>
        <v>M</v>
      </c>
      <c r="AP2745" s="71">
        <v>15633</v>
      </c>
      <c r="AQ2745" s="71" t="s">
        <v>29</v>
      </c>
    </row>
    <row r="2746" spans="13:43" x14ac:dyDescent="0.3">
      <c r="M2746" s="75">
        <v>16098</v>
      </c>
      <c r="N2746" s="72" t="s">
        <v>4470</v>
      </c>
      <c r="O2746" s="72" t="s">
        <v>3715</v>
      </c>
      <c r="P2746" s="73" t="s">
        <v>716</v>
      </c>
      <c r="Q2746" s="74">
        <v>1974</v>
      </c>
      <c r="R2746" s="73" t="s">
        <v>124</v>
      </c>
      <c r="S2746" s="72"/>
      <c r="T2746" s="77" t="s">
        <v>34</v>
      </c>
      <c r="U2746" s="76" t="s">
        <v>35</v>
      </c>
      <c r="V2746" s="77" t="s">
        <v>36</v>
      </c>
      <c r="W2746" s="77" t="s">
        <v>36</v>
      </c>
      <c r="X2746" s="77" t="s">
        <v>37</v>
      </c>
      <c r="Y2746" s="78" t="s">
        <v>38</v>
      </c>
      <c r="Z2746" s="72"/>
      <c r="AA2746" s="77">
        <v>1090</v>
      </c>
      <c r="AB2746" s="76" t="s">
        <v>35</v>
      </c>
      <c r="AC2746" s="77" t="s">
        <v>36</v>
      </c>
      <c r="AD2746" s="77" t="s">
        <v>36</v>
      </c>
      <c r="AE2746" s="77">
        <v>38</v>
      </c>
      <c r="AF2746" s="78" t="s">
        <v>4200</v>
      </c>
      <c r="AG2746" s="72"/>
      <c r="AH2746" s="77">
        <v>4307860</v>
      </c>
      <c r="AI2746" s="76" t="s">
        <v>52</v>
      </c>
      <c r="AJ2746" s="76" t="s">
        <v>36</v>
      </c>
      <c r="AK2746" t="str">
        <f>_xlfn.CONCAT(PlayerList[[#This Row],[First Name]]," ",PlayerList[[#This Row],[Surname]])</f>
        <v>Derek Sharp</v>
      </c>
      <c r="AM2746" s="71">
        <f>PlayerList[[#This Row],[Code]]*1</f>
        <v>16098</v>
      </c>
      <c r="AN2746" s="71" t="str">
        <f>VLOOKUP(PlayerList[[#This Row],[NZCF ID]],$AP$2:$AQ$3850,2,FALSE)</f>
        <v>M</v>
      </c>
      <c r="AP2746" s="71">
        <v>18101</v>
      </c>
      <c r="AQ2746" s="71" t="s">
        <v>29</v>
      </c>
    </row>
    <row r="2747" spans="13:43" x14ac:dyDescent="0.3">
      <c r="M2747" s="75">
        <v>19916</v>
      </c>
      <c r="N2747" s="72" t="s">
        <v>3217</v>
      </c>
      <c r="O2747" s="72" t="s">
        <v>3218</v>
      </c>
      <c r="P2747" s="73" t="s">
        <v>258</v>
      </c>
      <c r="Q2747" s="74">
        <v>2015</v>
      </c>
      <c r="R2747" s="73" t="s">
        <v>135</v>
      </c>
      <c r="S2747" s="72"/>
      <c r="T2747" s="77">
        <v>748</v>
      </c>
      <c r="U2747" s="76" t="s">
        <v>50</v>
      </c>
      <c r="V2747" s="77" t="s">
        <v>36</v>
      </c>
      <c r="W2747" s="77" t="s">
        <v>36</v>
      </c>
      <c r="X2747" s="77">
        <v>5</v>
      </c>
      <c r="Y2747" s="78" t="s">
        <v>281</v>
      </c>
      <c r="Z2747" s="72"/>
      <c r="AA2747" s="77">
        <v>662</v>
      </c>
      <c r="AB2747" s="76" t="s">
        <v>50</v>
      </c>
      <c r="AC2747" s="77" t="s">
        <v>36</v>
      </c>
      <c r="AD2747" s="77" t="s">
        <v>36</v>
      </c>
      <c r="AE2747" s="77">
        <v>6</v>
      </c>
      <c r="AF2747" s="78" t="s">
        <v>281</v>
      </c>
      <c r="AG2747" s="72"/>
      <c r="AH2747" s="77" t="s">
        <v>69</v>
      </c>
      <c r="AI2747" s="76" t="s">
        <v>52</v>
      </c>
      <c r="AJ2747" s="76" t="s">
        <v>36</v>
      </c>
      <c r="AK2747" t="str">
        <f>_xlfn.CONCAT(PlayerList[[#This Row],[First Name]]," ",PlayerList[[#This Row],[Surname]])</f>
        <v>Ted Sharpe</v>
      </c>
      <c r="AM2747" s="71">
        <f>PlayerList[[#This Row],[Code]]*1</f>
        <v>19916</v>
      </c>
      <c r="AN2747" s="71" t="str">
        <f>VLOOKUP(PlayerList[[#This Row],[NZCF ID]],$AP$2:$AQ$3850,2,FALSE)</f>
        <v>M</v>
      </c>
      <c r="AP2747" s="71">
        <v>22748</v>
      </c>
      <c r="AQ2747" s="71" t="s">
        <v>29</v>
      </c>
    </row>
    <row r="2748" spans="13:43" x14ac:dyDescent="0.3">
      <c r="M2748" s="75">
        <v>19020</v>
      </c>
      <c r="N2748" s="72" t="s">
        <v>3217</v>
      </c>
      <c r="O2748" s="72" t="s">
        <v>1103</v>
      </c>
      <c r="P2748" s="73" t="s">
        <v>426</v>
      </c>
      <c r="Q2748" s="74">
        <v>1979</v>
      </c>
      <c r="R2748" s="73" t="s">
        <v>35</v>
      </c>
      <c r="S2748" s="72"/>
      <c r="T2748" s="77">
        <v>1174</v>
      </c>
      <c r="U2748" s="76" t="s">
        <v>35</v>
      </c>
      <c r="V2748" s="77">
        <v>1</v>
      </c>
      <c r="W2748" s="77">
        <v>5</v>
      </c>
      <c r="X2748" s="77">
        <v>23</v>
      </c>
      <c r="Y2748" s="78" t="s">
        <v>4167</v>
      </c>
      <c r="Z2748" s="72"/>
      <c r="AA2748" s="77">
        <v>949</v>
      </c>
      <c r="AB2748" s="76" t="s">
        <v>35</v>
      </c>
      <c r="AC2748" s="77" t="s">
        <v>36</v>
      </c>
      <c r="AD2748" s="77" t="s">
        <v>36</v>
      </c>
      <c r="AE2748" s="77">
        <v>45</v>
      </c>
      <c r="AF2748" s="78" t="s">
        <v>84</v>
      </c>
      <c r="AG2748" s="72"/>
      <c r="AH2748" s="77">
        <v>4322193</v>
      </c>
      <c r="AI2748" s="76" t="s">
        <v>52</v>
      </c>
      <c r="AJ2748" s="76" t="s">
        <v>36</v>
      </c>
      <c r="AK2748" t="str">
        <f>_xlfn.CONCAT(PlayerList[[#This Row],[First Name]]," ",PlayerList[[#This Row],[Surname]])</f>
        <v>Tim Sharpe</v>
      </c>
      <c r="AM2748" s="71">
        <f>PlayerList[[#This Row],[Code]]*1</f>
        <v>19020</v>
      </c>
      <c r="AN2748" s="71" t="str">
        <f>VLOOKUP(PlayerList[[#This Row],[NZCF ID]],$AP$2:$AQ$3850,2,FALSE)</f>
        <v>M</v>
      </c>
      <c r="AP2748" s="71">
        <v>16098</v>
      </c>
      <c r="AQ2748" s="71" t="s">
        <v>29</v>
      </c>
    </row>
    <row r="2749" spans="13:43" x14ac:dyDescent="0.3">
      <c r="M2749" s="75">
        <v>20897</v>
      </c>
      <c r="N2749" s="72" t="s">
        <v>3219</v>
      </c>
      <c r="O2749" s="72" t="s">
        <v>3220</v>
      </c>
      <c r="P2749" s="73" t="s">
        <v>74</v>
      </c>
      <c r="Q2749" s="74">
        <v>2011</v>
      </c>
      <c r="R2749" s="73" t="s">
        <v>135</v>
      </c>
      <c r="S2749" s="72"/>
      <c r="T2749" s="77">
        <v>1075</v>
      </c>
      <c r="U2749" s="76" t="s">
        <v>50</v>
      </c>
      <c r="V2749" s="77" t="s">
        <v>36</v>
      </c>
      <c r="W2749" s="77" t="s">
        <v>36</v>
      </c>
      <c r="X2749" s="77">
        <v>12</v>
      </c>
      <c r="Y2749" s="78" t="s">
        <v>84</v>
      </c>
      <c r="Z2749" s="72"/>
      <c r="AA2749" s="77">
        <v>960</v>
      </c>
      <c r="AB2749" s="76" t="s">
        <v>50</v>
      </c>
      <c r="AC2749" s="77" t="s">
        <v>36</v>
      </c>
      <c r="AD2749" s="77" t="s">
        <v>36</v>
      </c>
      <c r="AE2749" s="77">
        <v>17</v>
      </c>
      <c r="AF2749" s="78" t="s">
        <v>84</v>
      </c>
      <c r="AG2749" s="72"/>
      <c r="AH2749" s="77">
        <v>4331850</v>
      </c>
      <c r="AI2749" s="76" t="s">
        <v>52</v>
      </c>
      <c r="AJ2749" s="76" t="s">
        <v>36</v>
      </c>
      <c r="AK2749" t="str">
        <f>_xlfn.CONCAT(PlayerList[[#This Row],[First Name]]," ",PlayerList[[#This Row],[Surname]])</f>
        <v>Pragyan Shashidhara</v>
      </c>
      <c r="AM2749" s="71">
        <f>PlayerList[[#This Row],[Code]]*1</f>
        <v>20897</v>
      </c>
      <c r="AN2749" s="71" t="str">
        <f>VLOOKUP(PlayerList[[#This Row],[NZCF ID]],$AP$2:$AQ$3850,2,FALSE)</f>
        <v>M</v>
      </c>
      <c r="AP2749" s="71">
        <v>19916</v>
      </c>
      <c r="AQ2749" s="71" t="s">
        <v>29</v>
      </c>
    </row>
    <row r="2750" spans="13:43" x14ac:dyDescent="0.3">
      <c r="M2750" s="75">
        <v>20412</v>
      </c>
      <c r="N2750" s="72" t="s">
        <v>3221</v>
      </c>
      <c r="O2750" s="72" t="s">
        <v>3222</v>
      </c>
      <c r="P2750" s="73" t="s">
        <v>426</v>
      </c>
      <c r="Q2750" s="74">
        <v>1985</v>
      </c>
      <c r="R2750" s="73" t="s">
        <v>35</v>
      </c>
      <c r="S2750" s="72"/>
      <c r="T2750" s="77">
        <v>1155</v>
      </c>
      <c r="U2750" s="76" t="s">
        <v>50</v>
      </c>
      <c r="V2750" s="77" t="s">
        <v>36</v>
      </c>
      <c r="W2750" s="77" t="s">
        <v>36</v>
      </c>
      <c r="X2750" s="77">
        <v>5</v>
      </c>
      <c r="Y2750" s="78" t="s">
        <v>61</v>
      </c>
      <c r="Z2750" s="72"/>
      <c r="AA2750" s="77">
        <v>1282</v>
      </c>
      <c r="AB2750" s="76" t="s">
        <v>50</v>
      </c>
      <c r="AC2750" s="77" t="s">
        <v>36</v>
      </c>
      <c r="AD2750" s="77" t="s">
        <v>36</v>
      </c>
      <c r="AE2750" s="77">
        <v>4</v>
      </c>
      <c r="AF2750" s="78" t="s">
        <v>150</v>
      </c>
      <c r="AG2750" s="72"/>
      <c r="AH2750" s="77" t="s">
        <v>69</v>
      </c>
      <c r="AI2750" s="76" t="s">
        <v>52</v>
      </c>
      <c r="AJ2750" s="76" t="s">
        <v>36</v>
      </c>
      <c r="AK2750" t="str">
        <f>_xlfn.CONCAT(PlayerList[[#This Row],[First Name]]," ",PlayerList[[#This Row],[Surname]])</f>
        <v>Ernest Shatilov</v>
      </c>
      <c r="AM2750" s="71">
        <f>PlayerList[[#This Row],[Code]]*1</f>
        <v>20412</v>
      </c>
      <c r="AN2750" s="71" t="str">
        <f>VLOOKUP(PlayerList[[#This Row],[NZCF ID]],$AP$2:$AQ$3850,2,FALSE)</f>
        <v>M</v>
      </c>
      <c r="AP2750" s="71">
        <v>19020</v>
      </c>
      <c r="AQ2750" s="71" t="s">
        <v>29</v>
      </c>
    </row>
    <row r="2751" spans="13:43" x14ac:dyDescent="0.3">
      <c r="M2751" s="75">
        <v>18386</v>
      </c>
      <c r="N2751" s="72" t="s">
        <v>3223</v>
      </c>
      <c r="O2751" s="72" t="s">
        <v>486</v>
      </c>
      <c r="P2751" s="73" t="s">
        <v>33</v>
      </c>
      <c r="Q2751" s="74">
        <v>2010</v>
      </c>
      <c r="R2751" s="73" t="s">
        <v>135</v>
      </c>
      <c r="S2751" s="72"/>
      <c r="T2751" s="77" t="s">
        <v>34</v>
      </c>
      <c r="U2751" s="76" t="s">
        <v>35</v>
      </c>
      <c r="V2751" s="77" t="s">
        <v>36</v>
      </c>
      <c r="W2751" s="77" t="s">
        <v>36</v>
      </c>
      <c r="X2751" s="77" t="s">
        <v>37</v>
      </c>
      <c r="Y2751" s="78" t="s">
        <v>38</v>
      </c>
      <c r="Z2751" s="72"/>
      <c r="AA2751" s="77">
        <v>557</v>
      </c>
      <c r="AB2751" s="76" t="s">
        <v>50</v>
      </c>
      <c r="AC2751" s="77" t="s">
        <v>36</v>
      </c>
      <c r="AD2751" s="77" t="s">
        <v>36</v>
      </c>
      <c r="AE2751" s="77">
        <v>13</v>
      </c>
      <c r="AF2751" s="78" t="s">
        <v>173</v>
      </c>
      <c r="AG2751" s="72"/>
      <c r="AH2751" s="77" t="s">
        <v>69</v>
      </c>
      <c r="AI2751" s="76" t="s">
        <v>52</v>
      </c>
      <c r="AJ2751" s="76" t="s">
        <v>36</v>
      </c>
      <c r="AK2751" t="str">
        <f>_xlfn.CONCAT(PlayerList[[#This Row],[First Name]]," ",PlayerList[[#This Row],[Surname]])</f>
        <v>Harry Shaun</v>
      </c>
      <c r="AM2751" s="71">
        <f>PlayerList[[#This Row],[Code]]*1</f>
        <v>18386</v>
      </c>
      <c r="AN2751" s="71" t="str">
        <f>VLOOKUP(PlayerList[[#This Row],[NZCF ID]],$AP$2:$AQ$3850,2,FALSE)</f>
        <v>M</v>
      </c>
      <c r="AP2751" s="71">
        <v>20897</v>
      </c>
      <c r="AQ2751" s="71" t="s">
        <v>29</v>
      </c>
    </row>
    <row r="2752" spans="13:43" x14ac:dyDescent="0.3">
      <c r="M2752" s="75">
        <v>17491</v>
      </c>
      <c r="N2752" s="72" t="s">
        <v>3224</v>
      </c>
      <c r="O2752" s="72" t="s">
        <v>3225</v>
      </c>
      <c r="P2752" s="73" t="s">
        <v>252</v>
      </c>
      <c r="Q2752" s="74">
        <v>2007</v>
      </c>
      <c r="R2752" s="73" t="s">
        <v>135</v>
      </c>
      <c r="S2752" s="72"/>
      <c r="T2752" s="77" t="s">
        <v>34</v>
      </c>
      <c r="U2752" s="76" t="s">
        <v>35</v>
      </c>
      <c r="V2752" s="77" t="s">
        <v>36</v>
      </c>
      <c r="W2752" s="77" t="s">
        <v>36</v>
      </c>
      <c r="X2752" s="77" t="s">
        <v>37</v>
      </c>
      <c r="Y2752" s="78" t="s">
        <v>38</v>
      </c>
      <c r="Z2752" s="72"/>
      <c r="AA2752" s="77">
        <v>400</v>
      </c>
      <c r="AB2752" s="76" t="s">
        <v>50</v>
      </c>
      <c r="AC2752" s="77" t="s">
        <v>36</v>
      </c>
      <c r="AD2752" s="77" t="s">
        <v>36</v>
      </c>
      <c r="AE2752" s="77">
        <v>5</v>
      </c>
      <c r="AF2752" s="78" t="s">
        <v>209</v>
      </c>
      <c r="AG2752" s="72"/>
      <c r="AH2752" s="77">
        <v>4314204</v>
      </c>
      <c r="AI2752" s="76" t="s">
        <v>52</v>
      </c>
      <c r="AJ2752" s="76" t="s">
        <v>36</v>
      </c>
      <c r="AK2752" t="str">
        <f>_xlfn.CONCAT(PlayerList[[#This Row],[First Name]]," ",PlayerList[[#This Row],[Surname]])</f>
        <v>Ashlee Shaw</v>
      </c>
      <c r="AM2752" s="71">
        <f>PlayerList[[#This Row],[Code]]*1</f>
        <v>17491</v>
      </c>
      <c r="AN2752" s="71" t="str">
        <f>VLOOKUP(PlayerList[[#This Row],[NZCF ID]],$AP$2:$AQ$3850,2,FALSE)</f>
        <v>F</v>
      </c>
      <c r="AP2752" s="71">
        <v>20412</v>
      </c>
      <c r="AQ2752" s="71" t="s">
        <v>29</v>
      </c>
    </row>
    <row r="2753" spans="13:43" x14ac:dyDescent="0.3">
      <c r="M2753" s="75">
        <v>19059</v>
      </c>
      <c r="N2753" s="72" t="s">
        <v>3224</v>
      </c>
      <c r="O2753" s="72" t="s">
        <v>1645</v>
      </c>
      <c r="P2753" s="73" t="s">
        <v>33</v>
      </c>
      <c r="Q2753" s="74">
        <v>2015</v>
      </c>
      <c r="R2753" s="73" t="s">
        <v>135</v>
      </c>
      <c r="S2753" s="72"/>
      <c r="T2753" s="77" t="s">
        <v>34</v>
      </c>
      <c r="U2753" s="76" t="s">
        <v>35</v>
      </c>
      <c r="V2753" s="77" t="s">
        <v>36</v>
      </c>
      <c r="W2753" s="77" t="s">
        <v>36</v>
      </c>
      <c r="X2753" s="77" t="s">
        <v>37</v>
      </c>
      <c r="Y2753" s="78" t="s">
        <v>38</v>
      </c>
      <c r="Z2753" s="72"/>
      <c r="AA2753" s="77">
        <v>400</v>
      </c>
      <c r="AB2753" s="76" t="s">
        <v>50</v>
      </c>
      <c r="AC2753" s="77" t="s">
        <v>36</v>
      </c>
      <c r="AD2753" s="77" t="s">
        <v>36</v>
      </c>
      <c r="AE2753" s="77">
        <v>7</v>
      </c>
      <c r="AF2753" s="78" t="s">
        <v>154</v>
      </c>
      <c r="AG2753" s="72"/>
      <c r="AH2753" s="77" t="s">
        <v>69</v>
      </c>
      <c r="AI2753" s="76" t="s">
        <v>52</v>
      </c>
      <c r="AJ2753" s="76" t="s">
        <v>36</v>
      </c>
      <c r="AK2753" t="str">
        <f>_xlfn.CONCAT(PlayerList[[#This Row],[First Name]]," ",PlayerList[[#This Row],[Surname]])</f>
        <v>Nolan Shaw</v>
      </c>
      <c r="AM2753" s="71">
        <f>PlayerList[[#This Row],[Code]]*1</f>
        <v>19059</v>
      </c>
      <c r="AN2753" s="71" t="str">
        <f>VLOOKUP(PlayerList[[#This Row],[NZCF ID]],$AP$2:$AQ$3850,2,FALSE)</f>
        <v>M</v>
      </c>
      <c r="AP2753" s="71">
        <v>18386</v>
      </c>
      <c r="AQ2753" s="71" t="s">
        <v>29</v>
      </c>
    </row>
    <row r="2754" spans="13:43" x14ac:dyDescent="0.3">
      <c r="M2754" s="75">
        <v>18946</v>
      </c>
      <c r="N2754" s="72" t="s">
        <v>3224</v>
      </c>
      <c r="O2754" s="72" t="s">
        <v>257</v>
      </c>
      <c r="P2754" s="73" t="s">
        <v>83</v>
      </c>
      <c r="Q2754" s="74">
        <v>2003</v>
      </c>
      <c r="R2754" s="73" t="s">
        <v>35</v>
      </c>
      <c r="S2754" s="72"/>
      <c r="T2754" s="77">
        <v>1219</v>
      </c>
      <c r="U2754" s="76" t="s">
        <v>50</v>
      </c>
      <c r="V2754" s="77" t="s">
        <v>36</v>
      </c>
      <c r="W2754" s="77" t="s">
        <v>36</v>
      </c>
      <c r="X2754" s="77">
        <v>7</v>
      </c>
      <c r="Y2754" s="78" t="s">
        <v>84</v>
      </c>
      <c r="Z2754" s="72"/>
      <c r="AA2754" s="77" t="s">
        <v>37</v>
      </c>
      <c r="AB2754" s="76" t="s">
        <v>35</v>
      </c>
      <c r="AC2754" s="77" t="s">
        <v>36</v>
      </c>
      <c r="AD2754" s="77" t="s">
        <v>36</v>
      </c>
      <c r="AE2754" s="77" t="s">
        <v>37</v>
      </c>
      <c r="AF2754" s="78" t="s">
        <v>38</v>
      </c>
      <c r="AG2754" s="72"/>
      <c r="AH2754" s="77">
        <v>4325788</v>
      </c>
      <c r="AI2754" s="76" t="s">
        <v>52</v>
      </c>
      <c r="AJ2754" s="76" t="s">
        <v>36</v>
      </c>
      <c r="AK2754" t="str">
        <f>_xlfn.CONCAT(PlayerList[[#This Row],[First Name]]," ",PlayerList[[#This Row],[Surname]])</f>
        <v>Vincent Shaw</v>
      </c>
      <c r="AM2754" s="71">
        <f>PlayerList[[#This Row],[Code]]*1</f>
        <v>18946</v>
      </c>
      <c r="AN2754" s="71" t="str">
        <f>VLOOKUP(PlayerList[[#This Row],[NZCF ID]],$AP$2:$AQ$3850,2,FALSE)</f>
        <v>M</v>
      </c>
      <c r="AP2754" s="71">
        <v>17491</v>
      </c>
      <c r="AQ2754" s="71" t="s">
        <v>45</v>
      </c>
    </row>
    <row r="2755" spans="13:43" x14ac:dyDescent="0.3">
      <c r="M2755" s="75">
        <v>18702</v>
      </c>
      <c r="N2755" s="72" t="s">
        <v>3226</v>
      </c>
      <c r="O2755" s="72" t="s">
        <v>120</v>
      </c>
      <c r="P2755" s="73" t="s">
        <v>33</v>
      </c>
      <c r="Q2755" s="74">
        <v>2015</v>
      </c>
      <c r="R2755" s="73" t="s">
        <v>135</v>
      </c>
      <c r="S2755" s="72"/>
      <c r="T2755" s="77" t="s">
        <v>34</v>
      </c>
      <c r="U2755" s="76" t="s">
        <v>35</v>
      </c>
      <c r="V2755" s="77" t="s">
        <v>36</v>
      </c>
      <c r="W2755" s="77" t="s">
        <v>36</v>
      </c>
      <c r="X2755" s="77" t="s">
        <v>37</v>
      </c>
      <c r="Y2755" s="78" t="s">
        <v>38</v>
      </c>
      <c r="Z2755" s="72"/>
      <c r="AA2755" s="77">
        <v>440</v>
      </c>
      <c r="AB2755" s="76" t="s">
        <v>35</v>
      </c>
      <c r="AC2755" s="77" t="s">
        <v>36</v>
      </c>
      <c r="AD2755" s="77" t="s">
        <v>36</v>
      </c>
      <c r="AE2755" s="77">
        <v>25</v>
      </c>
      <c r="AF2755" s="78" t="s">
        <v>154</v>
      </c>
      <c r="AG2755" s="72"/>
      <c r="AH2755" s="77" t="s">
        <v>69</v>
      </c>
      <c r="AI2755" s="76" t="s">
        <v>52</v>
      </c>
      <c r="AJ2755" s="76" t="s">
        <v>36</v>
      </c>
      <c r="AK2755" t="str">
        <f>_xlfn.CONCAT(PlayerList[[#This Row],[First Name]]," ",PlayerList[[#This Row],[Surname]])</f>
        <v>Ryan She</v>
      </c>
      <c r="AM2755" s="71">
        <f>PlayerList[[#This Row],[Code]]*1</f>
        <v>18702</v>
      </c>
      <c r="AN2755" s="71" t="str">
        <f>VLOOKUP(PlayerList[[#This Row],[NZCF ID]],$AP$2:$AQ$3850,2,FALSE)</f>
        <v>M</v>
      </c>
      <c r="AP2755" s="71">
        <v>19059</v>
      </c>
      <c r="AQ2755" s="71" t="s">
        <v>29</v>
      </c>
    </row>
    <row r="2756" spans="13:43" x14ac:dyDescent="0.3">
      <c r="M2756" s="75">
        <v>16544</v>
      </c>
      <c r="N2756" s="72" t="s">
        <v>3227</v>
      </c>
      <c r="O2756" s="72" t="s">
        <v>1649</v>
      </c>
      <c r="P2756" s="73" t="s">
        <v>442</v>
      </c>
      <c r="Q2756" s="74">
        <v>2010</v>
      </c>
      <c r="R2756" s="73" t="s">
        <v>135</v>
      </c>
      <c r="S2756" s="72"/>
      <c r="T2756" s="77">
        <v>1192</v>
      </c>
      <c r="U2756" s="76" t="s">
        <v>35</v>
      </c>
      <c r="V2756" s="77" t="s">
        <v>36</v>
      </c>
      <c r="W2756" s="77" t="s">
        <v>36</v>
      </c>
      <c r="X2756" s="77">
        <v>26</v>
      </c>
      <c r="Y2756" s="78" t="s">
        <v>169</v>
      </c>
      <c r="Z2756" s="72"/>
      <c r="AA2756" s="77">
        <v>845</v>
      </c>
      <c r="AB2756" s="76" t="s">
        <v>35</v>
      </c>
      <c r="AC2756" s="77" t="s">
        <v>36</v>
      </c>
      <c r="AD2756" s="77" t="s">
        <v>36</v>
      </c>
      <c r="AE2756" s="77">
        <v>28</v>
      </c>
      <c r="AF2756" s="78" t="s">
        <v>51</v>
      </c>
      <c r="AG2756" s="72"/>
      <c r="AH2756" s="77">
        <v>4314930</v>
      </c>
      <c r="AI2756" s="76" t="s">
        <v>52</v>
      </c>
      <c r="AJ2756" s="76" t="s">
        <v>36</v>
      </c>
      <c r="AK2756" t="str">
        <f>_xlfn.CONCAT(PlayerList[[#This Row],[First Name]]," ",PlayerList[[#This Row],[Surname]])</f>
        <v>Aaron Shen</v>
      </c>
      <c r="AM2756" s="71">
        <f>PlayerList[[#This Row],[Code]]*1</f>
        <v>16544</v>
      </c>
      <c r="AN2756" s="71" t="str">
        <f>VLOOKUP(PlayerList[[#This Row],[NZCF ID]],$AP$2:$AQ$3850,2,FALSE)</f>
        <v>M</v>
      </c>
      <c r="AP2756" s="71">
        <v>18946</v>
      </c>
      <c r="AQ2756" s="71" t="s">
        <v>29</v>
      </c>
    </row>
    <row r="2757" spans="13:43" x14ac:dyDescent="0.3">
      <c r="M2757" s="75">
        <v>19054</v>
      </c>
      <c r="N2757" s="72" t="s">
        <v>3227</v>
      </c>
      <c r="O2757" s="72" t="s">
        <v>3228</v>
      </c>
      <c r="P2757" s="73" t="s">
        <v>33</v>
      </c>
      <c r="Q2757" s="74">
        <v>2014</v>
      </c>
      <c r="R2757" s="73" t="s">
        <v>135</v>
      </c>
      <c r="S2757" s="72"/>
      <c r="T2757" s="77" t="s">
        <v>34</v>
      </c>
      <c r="U2757" s="76" t="s">
        <v>35</v>
      </c>
      <c r="V2757" s="77" t="s">
        <v>36</v>
      </c>
      <c r="W2757" s="77" t="s">
        <v>36</v>
      </c>
      <c r="X2757" s="77" t="s">
        <v>37</v>
      </c>
      <c r="Y2757" s="78" t="s">
        <v>38</v>
      </c>
      <c r="Z2757" s="72"/>
      <c r="AA2757" s="77">
        <v>408</v>
      </c>
      <c r="AB2757" s="76" t="s">
        <v>50</v>
      </c>
      <c r="AC2757" s="77" t="s">
        <v>36</v>
      </c>
      <c r="AD2757" s="77" t="s">
        <v>36</v>
      </c>
      <c r="AE2757" s="77">
        <v>7</v>
      </c>
      <c r="AF2757" s="78" t="s">
        <v>154</v>
      </c>
      <c r="AG2757" s="72"/>
      <c r="AH2757" s="77" t="s">
        <v>69</v>
      </c>
      <c r="AI2757" s="76" t="s">
        <v>52</v>
      </c>
      <c r="AJ2757" s="76" t="s">
        <v>36</v>
      </c>
      <c r="AK2757" t="str">
        <f>_xlfn.CONCAT(PlayerList[[#This Row],[First Name]]," ",PlayerList[[#This Row],[Surname]])</f>
        <v>Aidan Ting Hei Shen</v>
      </c>
      <c r="AM2757" s="71">
        <f>PlayerList[[#This Row],[Code]]*1</f>
        <v>19054</v>
      </c>
      <c r="AN2757" s="71" t="str">
        <f>VLOOKUP(PlayerList[[#This Row],[NZCF ID]],$AP$2:$AQ$3850,2,FALSE)</f>
        <v>M</v>
      </c>
      <c r="AP2757" s="71">
        <v>18702</v>
      </c>
      <c r="AQ2757" s="71" t="s">
        <v>29</v>
      </c>
    </row>
    <row r="2758" spans="13:43" x14ac:dyDescent="0.3">
      <c r="M2758" s="75">
        <v>15741</v>
      </c>
      <c r="N2758" s="72" t="s">
        <v>3227</v>
      </c>
      <c r="O2758" s="72" t="s">
        <v>4471</v>
      </c>
      <c r="P2758" s="73" t="s">
        <v>354</v>
      </c>
      <c r="Q2758" s="74">
        <v>2005</v>
      </c>
      <c r="R2758" s="73" t="s">
        <v>135</v>
      </c>
      <c r="S2758" s="72"/>
      <c r="T2758" s="77">
        <v>1050</v>
      </c>
      <c r="U2758" s="76" t="s">
        <v>35</v>
      </c>
      <c r="V2758" s="77" t="s">
        <v>36</v>
      </c>
      <c r="W2758" s="77" t="s">
        <v>36</v>
      </c>
      <c r="X2758" s="77">
        <v>99</v>
      </c>
      <c r="Y2758" s="78" t="s">
        <v>4200</v>
      </c>
      <c r="Z2758" s="72"/>
      <c r="AA2758" s="77">
        <v>1010</v>
      </c>
      <c r="AB2758" s="76" t="s">
        <v>35</v>
      </c>
      <c r="AC2758" s="77" t="s">
        <v>36</v>
      </c>
      <c r="AD2758" s="77" t="s">
        <v>36</v>
      </c>
      <c r="AE2758" s="77">
        <v>96</v>
      </c>
      <c r="AF2758" s="78" t="s">
        <v>235</v>
      </c>
      <c r="AG2758" s="72"/>
      <c r="AH2758" s="77">
        <v>4305884</v>
      </c>
      <c r="AI2758" s="76" t="s">
        <v>52</v>
      </c>
      <c r="AJ2758" s="76" t="s">
        <v>36</v>
      </c>
      <c r="AK2758" t="str">
        <f>_xlfn.CONCAT(PlayerList[[#This Row],[First Name]]," ",PlayerList[[#This Row],[Surname]])</f>
        <v>Aleck Shen</v>
      </c>
      <c r="AM2758" s="71">
        <f>PlayerList[[#This Row],[Code]]*1</f>
        <v>15741</v>
      </c>
      <c r="AN2758" s="71" t="str">
        <f>VLOOKUP(PlayerList[[#This Row],[NZCF ID]],$AP$2:$AQ$3850,2,FALSE)</f>
        <v>M</v>
      </c>
      <c r="AP2758" s="71">
        <v>16544</v>
      </c>
      <c r="AQ2758" s="71" t="s">
        <v>29</v>
      </c>
    </row>
    <row r="2759" spans="13:43" x14ac:dyDescent="0.3">
      <c r="M2759" s="75">
        <v>20475</v>
      </c>
      <c r="N2759" s="72" t="s">
        <v>3227</v>
      </c>
      <c r="O2759" s="72" t="s">
        <v>1589</v>
      </c>
      <c r="P2759" s="73" t="s">
        <v>33</v>
      </c>
      <c r="Q2759" s="74">
        <v>2014</v>
      </c>
      <c r="R2759" s="73" t="s">
        <v>135</v>
      </c>
      <c r="S2759" s="72"/>
      <c r="T2759" s="77" t="s">
        <v>34</v>
      </c>
      <c r="U2759" s="76" t="s">
        <v>35</v>
      </c>
      <c r="V2759" s="77" t="s">
        <v>36</v>
      </c>
      <c r="W2759" s="77" t="s">
        <v>36</v>
      </c>
      <c r="X2759" s="77" t="s">
        <v>37</v>
      </c>
      <c r="Y2759" s="78" t="s">
        <v>38</v>
      </c>
      <c r="Z2759" s="72"/>
      <c r="AA2759" s="77">
        <v>925</v>
      </c>
      <c r="AB2759" s="76" t="s">
        <v>50</v>
      </c>
      <c r="AC2759" s="77" t="s">
        <v>36</v>
      </c>
      <c r="AD2759" s="77" t="s">
        <v>36</v>
      </c>
      <c r="AE2759" s="77">
        <v>14</v>
      </c>
      <c r="AF2759" s="78" t="s">
        <v>84</v>
      </c>
      <c r="AG2759" s="72"/>
      <c r="AH2759" s="77" t="s">
        <v>69</v>
      </c>
      <c r="AI2759" s="76" t="s">
        <v>52</v>
      </c>
      <c r="AJ2759" s="76" t="s">
        <v>36</v>
      </c>
      <c r="AK2759" t="str">
        <f>_xlfn.CONCAT(PlayerList[[#This Row],[First Name]]," ",PlayerList[[#This Row],[Surname]])</f>
        <v>Andy Shen</v>
      </c>
      <c r="AM2759" s="71">
        <f>PlayerList[[#This Row],[Code]]*1</f>
        <v>20475</v>
      </c>
      <c r="AN2759" s="71" t="str">
        <f>VLOOKUP(PlayerList[[#This Row],[NZCF ID]],$AP$2:$AQ$3850,2,FALSE)</f>
        <v>M</v>
      </c>
      <c r="AP2759" s="71">
        <v>19054</v>
      </c>
      <c r="AQ2759" s="71" t="s">
        <v>29</v>
      </c>
    </row>
    <row r="2760" spans="13:43" x14ac:dyDescent="0.3">
      <c r="M2760" s="75">
        <v>13142</v>
      </c>
      <c r="N2760" s="72" t="s">
        <v>3227</v>
      </c>
      <c r="O2760" s="72" t="s">
        <v>421</v>
      </c>
      <c r="P2760" s="73" t="s">
        <v>74</v>
      </c>
      <c r="Q2760" s="74">
        <v>1995</v>
      </c>
      <c r="R2760" s="73" t="s">
        <v>35</v>
      </c>
      <c r="S2760" s="72"/>
      <c r="T2760" s="77">
        <v>2103</v>
      </c>
      <c r="U2760" s="76" t="s">
        <v>35</v>
      </c>
      <c r="V2760" s="77" t="s">
        <v>36</v>
      </c>
      <c r="W2760" s="77" t="s">
        <v>36</v>
      </c>
      <c r="X2760" s="77">
        <v>324</v>
      </c>
      <c r="Y2760" s="78" t="s">
        <v>39</v>
      </c>
      <c r="Z2760" s="72"/>
      <c r="AA2760" s="77">
        <v>2199</v>
      </c>
      <c r="AB2760" s="76" t="s">
        <v>35</v>
      </c>
      <c r="AC2760" s="77" t="s">
        <v>36</v>
      </c>
      <c r="AD2760" s="77" t="s">
        <v>36</v>
      </c>
      <c r="AE2760" s="77">
        <v>177</v>
      </c>
      <c r="AF2760" s="78" t="s">
        <v>2522</v>
      </c>
      <c r="AG2760" s="72"/>
      <c r="AH2760" s="77">
        <v>4302079</v>
      </c>
      <c r="AI2760" s="76" t="s">
        <v>52</v>
      </c>
      <c r="AJ2760" s="76" t="s">
        <v>364</v>
      </c>
      <c r="AK2760" t="str">
        <f>_xlfn.CONCAT(PlayerList[[#This Row],[First Name]]," ",PlayerList[[#This Row],[Surname]])</f>
        <v>Daniel Shen</v>
      </c>
      <c r="AM2760" s="71">
        <f>PlayerList[[#This Row],[Code]]*1</f>
        <v>13142</v>
      </c>
      <c r="AN2760" s="71" t="str">
        <f>VLOOKUP(PlayerList[[#This Row],[NZCF ID]],$AP$2:$AQ$3850,2,FALSE)</f>
        <v>M</v>
      </c>
      <c r="AP2760" s="71">
        <v>15741</v>
      </c>
      <c r="AQ2760" s="71" t="s">
        <v>29</v>
      </c>
    </row>
    <row r="2761" spans="13:43" x14ac:dyDescent="0.3">
      <c r="M2761" s="75">
        <v>18273</v>
      </c>
      <c r="N2761" s="72" t="s">
        <v>3227</v>
      </c>
      <c r="O2761" s="72" t="s">
        <v>3229</v>
      </c>
      <c r="P2761" s="73" t="s">
        <v>354</v>
      </c>
      <c r="Q2761" s="74">
        <v>2013</v>
      </c>
      <c r="R2761" s="73" t="s">
        <v>135</v>
      </c>
      <c r="S2761" s="72"/>
      <c r="T2761" s="77">
        <v>1038</v>
      </c>
      <c r="U2761" s="76" t="s">
        <v>50</v>
      </c>
      <c r="V2761" s="77" t="s">
        <v>36</v>
      </c>
      <c r="W2761" s="77" t="s">
        <v>36</v>
      </c>
      <c r="X2761" s="77">
        <v>7</v>
      </c>
      <c r="Y2761" s="78" t="s">
        <v>96</v>
      </c>
      <c r="Z2761" s="72"/>
      <c r="AA2761" s="77">
        <v>747</v>
      </c>
      <c r="AB2761" s="76" t="s">
        <v>35</v>
      </c>
      <c r="AC2761" s="77" t="s">
        <v>36</v>
      </c>
      <c r="AD2761" s="77" t="s">
        <v>36</v>
      </c>
      <c r="AE2761" s="77">
        <v>26</v>
      </c>
      <c r="AF2761" s="78" t="s">
        <v>96</v>
      </c>
      <c r="AG2761" s="72"/>
      <c r="AH2761" s="77">
        <v>4318048</v>
      </c>
      <c r="AI2761" s="76" t="s">
        <v>52</v>
      </c>
      <c r="AJ2761" s="76" t="s">
        <v>36</v>
      </c>
      <c r="AK2761" t="str">
        <f>_xlfn.CONCAT(PlayerList[[#This Row],[First Name]]," ",PlayerList[[#This Row],[Surname]])</f>
        <v>Esmond Shen</v>
      </c>
      <c r="AM2761" s="71">
        <f>PlayerList[[#This Row],[Code]]*1</f>
        <v>18273</v>
      </c>
      <c r="AN2761" s="71" t="str">
        <f>VLOOKUP(PlayerList[[#This Row],[NZCF ID]],$AP$2:$AQ$3850,2,FALSE)</f>
        <v>M</v>
      </c>
      <c r="AP2761" s="71">
        <v>20475</v>
      </c>
      <c r="AQ2761" s="71" t="s">
        <v>29</v>
      </c>
    </row>
    <row r="2762" spans="13:43" x14ac:dyDescent="0.3">
      <c r="M2762" s="75">
        <v>17470</v>
      </c>
      <c r="N2762" s="72" t="s">
        <v>3227</v>
      </c>
      <c r="O2762" s="72" t="s">
        <v>3230</v>
      </c>
      <c r="P2762" s="73" t="s">
        <v>167</v>
      </c>
      <c r="Q2762" s="74">
        <v>2012</v>
      </c>
      <c r="R2762" s="73" t="s">
        <v>135</v>
      </c>
      <c r="S2762" s="72"/>
      <c r="T2762" s="77" t="s">
        <v>34</v>
      </c>
      <c r="U2762" s="76" t="s">
        <v>35</v>
      </c>
      <c r="V2762" s="77" t="s">
        <v>36</v>
      </c>
      <c r="W2762" s="77" t="s">
        <v>36</v>
      </c>
      <c r="X2762" s="77" t="s">
        <v>37</v>
      </c>
      <c r="Y2762" s="78" t="s">
        <v>38</v>
      </c>
      <c r="Z2762" s="72"/>
      <c r="AA2762" s="77">
        <v>459</v>
      </c>
      <c r="AB2762" s="76" t="s">
        <v>35</v>
      </c>
      <c r="AC2762" s="77" t="s">
        <v>36</v>
      </c>
      <c r="AD2762" s="77" t="s">
        <v>36</v>
      </c>
      <c r="AE2762" s="77">
        <v>24</v>
      </c>
      <c r="AF2762" s="78" t="s">
        <v>84</v>
      </c>
      <c r="AG2762" s="72"/>
      <c r="AH2762" s="77">
        <v>4323475</v>
      </c>
      <c r="AI2762" s="76" t="s">
        <v>52</v>
      </c>
      <c r="AJ2762" s="76" t="s">
        <v>36</v>
      </c>
      <c r="AK2762" t="str">
        <f>_xlfn.CONCAT(PlayerList[[#This Row],[First Name]]," ",PlayerList[[#This Row],[Surname]])</f>
        <v>Felicia Shen</v>
      </c>
      <c r="AM2762" s="71">
        <f>PlayerList[[#This Row],[Code]]*1</f>
        <v>17470</v>
      </c>
      <c r="AN2762" s="71" t="str">
        <f>VLOOKUP(PlayerList[[#This Row],[NZCF ID]],$AP$2:$AQ$3850,2,FALSE)</f>
        <v>F</v>
      </c>
      <c r="AP2762" s="71">
        <v>13142</v>
      </c>
      <c r="AQ2762" s="71" t="s">
        <v>29</v>
      </c>
    </row>
    <row r="2763" spans="13:43" x14ac:dyDescent="0.3">
      <c r="M2763" s="75">
        <v>18811</v>
      </c>
      <c r="N2763" s="72" t="s">
        <v>3227</v>
      </c>
      <c r="O2763" s="72" t="s">
        <v>2727</v>
      </c>
      <c r="P2763" s="73" t="s">
        <v>354</v>
      </c>
      <c r="Q2763" s="74">
        <v>2014</v>
      </c>
      <c r="R2763" s="73" t="s">
        <v>135</v>
      </c>
      <c r="S2763" s="72"/>
      <c r="T2763" s="77" t="s">
        <v>34</v>
      </c>
      <c r="U2763" s="76" t="s">
        <v>35</v>
      </c>
      <c r="V2763" s="77" t="s">
        <v>36</v>
      </c>
      <c r="W2763" s="77" t="s">
        <v>36</v>
      </c>
      <c r="X2763" s="77" t="s">
        <v>37</v>
      </c>
      <c r="Y2763" s="78" t="s">
        <v>38</v>
      </c>
      <c r="Z2763" s="72"/>
      <c r="AA2763" s="77">
        <v>418</v>
      </c>
      <c r="AB2763" s="76" t="s">
        <v>50</v>
      </c>
      <c r="AC2763" s="77" t="s">
        <v>36</v>
      </c>
      <c r="AD2763" s="77" t="s">
        <v>36</v>
      </c>
      <c r="AE2763" s="77">
        <v>6</v>
      </c>
      <c r="AF2763" s="78" t="s">
        <v>173</v>
      </c>
      <c r="AG2763" s="72"/>
      <c r="AH2763" s="77">
        <v>4321804</v>
      </c>
      <c r="AI2763" s="76" t="s">
        <v>52</v>
      </c>
      <c r="AJ2763" s="76" t="s">
        <v>36</v>
      </c>
      <c r="AK2763" t="str">
        <f>_xlfn.CONCAT(PlayerList[[#This Row],[First Name]]," ",PlayerList[[#This Row],[Surname]])</f>
        <v>Freddie Shen</v>
      </c>
      <c r="AM2763" s="71">
        <f>PlayerList[[#This Row],[Code]]*1</f>
        <v>18811</v>
      </c>
      <c r="AN2763" s="71" t="str">
        <f>VLOOKUP(PlayerList[[#This Row],[NZCF ID]],$AP$2:$AQ$3850,2,FALSE)</f>
        <v>M</v>
      </c>
      <c r="AP2763" s="71">
        <v>18273</v>
      </c>
      <c r="AQ2763" s="71" t="s">
        <v>29</v>
      </c>
    </row>
    <row r="2764" spans="13:43" x14ac:dyDescent="0.3">
      <c r="M2764" s="75">
        <v>18202</v>
      </c>
      <c r="N2764" s="72" t="s">
        <v>3227</v>
      </c>
      <c r="O2764" s="72" t="s">
        <v>1473</v>
      </c>
      <c r="P2764" s="73" t="s">
        <v>167</v>
      </c>
      <c r="Q2764" s="74">
        <v>2014</v>
      </c>
      <c r="R2764" s="73" t="s">
        <v>135</v>
      </c>
      <c r="S2764" s="72"/>
      <c r="T2764" s="77">
        <v>717</v>
      </c>
      <c r="U2764" s="76" t="s">
        <v>50</v>
      </c>
      <c r="V2764" s="77" t="s">
        <v>36</v>
      </c>
      <c r="W2764" s="77" t="s">
        <v>36</v>
      </c>
      <c r="X2764" s="77">
        <v>5</v>
      </c>
      <c r="Y2764" s="78" t="s">
        <v>154</v>
      </c>
      <c r="Z2764" s="72"/>
      <c r="AA2764" s="77">
        <v>1009</v>
      </c>
      <c r="AB2764" s="76" t="s">
        <v>35</v>
      </c>
      <c r="AC2764" s="77" t="s">
        <v>36</v>
      </c>
      <c r="AD2764" s="77" t="s">
        <v>36</v>
      </c>
      <c r="AE2764" s="77">
        <v>122</v>
      </c>
      <c r="AF2764" s="78" t="s">
        <v>84</v>
      </c>
      <c r="AG2764" s="72"/>
      <c r="AH2764" s="77">
        <v>4320190</v>
      </c>
      <c r="AI2764" s="76" t="s">
        <v>52</v>
      </c>
      <c r="AJ2764" s="76" t="s">
        <v>36</v>
      </c>
      <c r="AK2764" t="str">
        <f>_xlfn.CONCAT(PlayerList[[#This Row],[First Name]]," ",PlayerList[[#This Row],[Surname]])</f>
        <v>Louis Shen</v>
      </c>
      <c r="AM2764" s="71">
        <f>PlayerList[[#This Row],[Code]]*1</f>
        <v>18202</v>
      </c>
      <c r="AN2764" s="71" t="str">
        <f>VLOOKUP(PlayerList[[#This Row],[NZCF ID]],$AP$2:$AQ$3850,2,FALSE)</f>
        <v>M</v>
      </c>
      <c r="AP2764" s="71">
        <v>17470</v>
      </c>
      <c r="AQ2764" s="71" t="s">
        <v>45</v>
      </c>
    </row>
    <row r="2765" spans="13:43" x14ac:dyDescent="0.3">
      <c r="M2765" s="75">
        <v>19679</v>
      </c>
      <c r="N2765" s="72" t="s">
        <v>3227</v>
      </c>
      <c r="O2765" s="72" t="s">
        <v>1218</v>
      </c>
      <c r="P2765" s="73" t="s">
        <v>33</v>
      </c>
      <c r="Q2765" s="74">
        <v>2017</v>
      </c>
      <c r="R2765" s="73" t="s">
        <v>135</v>
      </c>
      <c r="S2765" s="72"/>
      <c r="T2765" s="77" t="s">
        <v>34</v>
      </c>
      <c r="U2765" s="76" t="s">
        <v>35</v>
      </c>
      <c r="V2765" s="77" t="s">
        <v>36</v>
      </c>
      <c r="W2765" s="77" t="s">
        <v>36</v>
      </c>
      <c r="X2765" s="77" t="s">
        <v>37</v>
      </c>
      <c r="Y2765" s="78" t="s">
        <v>38</v>
      </c>
      <c r="Z2765" s="72"/>
      <c r="AA2765" s="77">
        <v>400</v>
      </c>
      <c r="AB2765" s="76" t="s">
        <v>50</v>
      </c>
      <c r="AC2765" s="77" t="s">
        <v>36</v>
      </c>
      <c r="AD2765" s="77" t="s">
        <v>36</v>
      </c>
      <c r="AE2765" s="77">
        <v>18</v>
      </c>
      <c r="AF2765" s="78" t="s">
        <v>39</v>
      </c>
      <c r="AG2765" s="72"/>
      <c r="AH2765" s="77">
        <v>4325168</v>
      </c>
      <c r="AI2765" s="76" t="s">
        <v>52</v>
      </c>
      <c r="AJ2765" s="76" t="s">
        <v>36</v>
      </c>
      <c r="AK2765" t="str">
        <f>_xlfn.CONCAT(PlayerList[[#This Row],[First Name]]," ",PlayerList[[#This Row],[Surname]])</f>
        <v>Stanley Shen</v>
      </c>
      <c r="AM2765" s="71">
        <f>PlayerList[[#This Row],[Code]]*1</f>
        <v>19679</v>
      </c>
      <c r="AN2765" s="71" t="str">
        <f>VLOOKUP(PlayerList[[#This Row],[NZCF ID]],$AP$2:$AQ$3850,2,FALSE)</f>
        <v>M</v>
      </c>
      <c r="AP2765" s="71">
        <v>18811</v>
      </c>
      <c r="AQ2765" s="71" t="s">
        <v>29</v>
      </c>
    </row>
    <row r="2766" spans="13:43" x14ac:dyDescent="0.3">
      <c r="M2766" s="75">
        <v>15522</v>
      </c>
      <c r="N2766" s="72" t="s">
        <v>3227</v>
      </c>
      <c r="O2766" s="72" t="s">
        <v>357</v>
      </c>
      <c r="P2766" s="73" t="s">
        <v>354</v>
      </c>
      <c r="Q2766" s="74">
        <v>2002</v>
      </c>
      <c r="R2766" s="73" t="s">
        <v>35</v>
      </c>
      <c r="S2766" s="72"/>
      <c r="T2766" s="77">
        <v>1840</v>
      </c>
      <c r="U2766" s="76" t="s">
        <v>35</v>
      </c>
      <c r="V2766" s="77" t="s">
        <v>36</v>
      </c>
      <c r="W2766" s="77" t="s">
        <v>36</v>
      </c>
      <c r="X2766" s="77">
        <v>187</v>
      </c>
      <c r="Y2766" s="78" t="s">
        <v>232</v>
      </c>
      <c r="Z2766" s="72"/>
      <c r="AA2766" s="77">
        <v>1659</v>
      </c>
      <c r="AB2766" s="76" t="s">
        <v>35</v>
      </c>
      <c r="AC2766" s="77" t="s">
        <v>36</v>
      </c>
      <c r="AD2766" s="77" t="s">
        <v>36</v>
      </c>
      <c r="AE2766" s="77">
        <v>160</v>
      </c>
      <c r="AF2766" s="78" t="s">
        <v>673</v>
      </c>
      <c r="AG2766" s="72"/>
      <c r="AH2766" s="77">
        <v>4304667</v>
      </c>
      <c r="AI2766" s="76" t="s">
        <v>52</v>
      </c>
      <c r="AJ2766" s="76" t="s">
        <v>36</v>
      </c>
      <c r="AK2766" t="str">
        <f>_xlfn.CONCAT(PlayerList[[#This Row],[First Name]]," ",PlayerList[[#This Row],[Surname]])</f>
        <v>Terry Shen</v>
      </c>
      <c r="AM2766" s="71">
        <f>PlayerList[[#This Row],[Code]]*1</f>
        <v>15522</v>
      </c>
      <c r="AN2766" s="71" t="str">
        <f>VLOOKUP(PlayerList[[#This Row],[NZCF ID]],$AP$2:$AQ$3850,2,FALSE)</f>
        <v>M</v>
      </c>
      <c r="AP2766" s="71">
        <v>18202</v>
      </c>
      <c r="AQ2766" s="71" t="s">
        <v>29</v>
      </c>
    </row>
    <row r="2767" spans="13:43" x14ac:dyDescent="0.3">
      <c r="M2767" s="75">
        <v>18970</v>
      </c>
      <c r="N2767" s="72" t="s">
        <v>3227</v>
      </c>
      <c r="O2767" s="72" t="s">
        <v>3231</v>
      </c>
      <c r="P2767" s="73" t="s">
        <v>167</v>
      </c>
      <c r="Q2767" s="74">
        <v>2011</v>
      </c>
      <c r="R2767" s="73" t="s">
        <v>135</v>
      </c>
      <c r="S2767" s="72"/>
      <c r="T2767" s="77">
        <v>880</v>
      </c>
      <c r="U2767" s="76" t="s">
        <v>35</v>
      </c>
      <c r="V2767" s="77" t="s">
        <v>36</v>
      </c>
      <c r="W2767" s="77" t="s">
        <v>36</v>
      </c>
      <c r="X2767" s="77">
        <v>20</v>
      </c>
      <c r="Y2767" s="78" t="s">
        <v>281</v>
      </c>
      <c r="Z2767" s="72"/>
      <c r="AA2767" s="77">
        <v>590</v>
      </c>
      <c r="AB2767" s="76" t="s">
        <v>35</v>
      </c>
      <c r="AC2767" s="77" t="s">
        <v>36</v>
      </c>
      <c r="AD2767" s="77" t="s">
        <v>36</v>
      </c>
      <c r="AE2767" s="77">
        <v>55</v>
      </c>
      <c r="AF2767" s="78" t="s">
        <v>281</v>
      </c>
      <c r="AG2767" s="72"/>
      <c r="AH2767" s="77">
        <v>4321901</v>
      </c>
      <c r="AI2767" s="76" t="s">
        <v>52</v>
      </c>
      <c r="AJ2767" s="76" t="s">
        <v>36</v>
      </c>
      <c r="AK2767" t="str">
        <f>_xlfn.CONCAT(PlayerList[[#This Row],[First Name]]," ",PlayerList[[#This Row],[Surname]])</f>
        <v>Yifei (Ethan) Shen</v>
      </c>
      <c r="AM2767" s="71">
        <f>PlayerList[[#This Row],[Code]]*1</f>
        <v>18970</v>
      </c>
      <c r="AN2767" s="71" t="str">
        <f>VLOOKUP(PlayerList[[#This Row],[NZCF ID]],$AP$2:$AQ$3850,2,FALSE)</f>
        <v>M</v>
      </c>
      <c r="AP2767" s="71">
        <v>19679</v>
      </c>
      <c r="AQ2767" s="71" t="s">
        <v>29</v>
      </c>
    </row>
    <row r="2768" spans="13:43" x14ac:dyDescent="0.3">
      <c r="M2768" s="75">
        <v>17519</v>
      </c>
      <c r="N2768" s="72" t="s">
        <v>3227</v>
      </c>
      <c r="O2768" s="72" t="s">
        <v>3232</v>
      </c>
      <c r="P2768" s="73" t="s">
        <v>442</v>
      </c>
      <c r="Q2768" s="74">
        <v>2008</v>
      </c>
      <c r="R2768" s="73" t="s">
        <v>135</v>
      </c>
      <c r="S2768" s="72"/>
      <c r="T2768" s="77">
        <v>1588</v>
      </c>
      <c r="U2768" s="76" t="s">
        <v>50</v>
      </c>
      <c r="V2768" s="77" t="s">
        <v>36</v>
      </c>
      <c r="W2768" s="77" t="s">
        <v>36</v>
      </c>
      <c r="X2768" s="77">
        <v>14</v>
      </c>
      <c r="Y2768" s="78" t="s">
        <v>105</v>
      </c>
      <c r="Z2768" s="72"/>
      <c r="AA2768" s="77">
        <v>1067</v>
      </c>
      <c r="AB2768" s="76" t="s">
        <v>35</v>
      </c>
      <c r="AC2768" s="77" t="s">
        <v>36</v>
      </c>
      <c r="AD2768" s="77" t="s">
        <v>36</v>
      </c>
      <c r="AE2768" s="77">
        <v>30</v>
      </c>
      <c r="AF2768" s="78" t="s">
        <v>90</v>
      </c>
      <c r="AG2768" s="72"/>
      <c r="AH2768" s="77">
        <v>4313461</v>
      </c>
      <c r="AI2768" s="76" t="s">
        <v>52</v>
      </c>
      <c r="AJ2768" s="76" t="s">
        <v>36</v>
      </c>
      <c r="AK2768" t="str">
        <f>_xlfn.CONCAT(PlayerList[[#This Row],[First Name]]," ",PlayerList[[#This Row],[Surname]])</f>
        <v>Yuchen (Daniel) Shen</v>
      </c>
      <c r="AM2768" s="71">
        <f>PlayerList[[#This Row],[Code]]*1</f>
        <v>17519</v>
      </c>
      <c r="AN2768" s="71" t="str">
        <f>VLOOKUP(PlayerList[[#This Row],[NZCF ID]],$AP$2:$AQ$3850,2,FALSE)</f>
        <v>M</v>
      </c>
      <c r="AP2768" s="71">
        <v>15522</v>
      </c>
      <c r="AQ2768" s="71" t="s">
        <v>29</v>
      </c>
    </row>
    <row r="2769" spans="13:43" x14ac:dyDescent="0.3">
      <c r="M2769" s="75">
        <v>16680</v>
      </c>
      <c r="N2769" s="72" t="s">
        <v>3233</v>
      </c>
      <c r="O2769" s="72" t="s">
        <v>1748</v>
      </c>
      <c r="P2769" s="73" t="s">
        <v>167</v>
      </c>
      <c r="Q2769" s="74">
        <v>2005</v>
      </c>
      <c r="R2769" s="73" t="s">
        <v>135</v>
      </c>
      <c r="S2769" s="72"/>
      <c r="T2769" s="77">
        <v>1228</v>
      </c>
      <c r="U2769" s="76" t="s">
        <v>35</v>
      </c>
      <c r="V2769" s="77" t="s">
        <v>36</v>
      </c>
      <c r="W2769" s="77" t="s">
        <v>36</v>
      </c>
      <c r="X2769" s="77">
        <v>42</v>
      </c>
      <c r="Y2769" s="78" t="s">
        <v>209</v>
      </c>
      <c r="Z2769" s="72"/>
      <c r="AA2769" s="77">
        <v>1045</v>
      </c>
      <c r="AB2769" s="76" t="s">
        <v>35</v>
      </c>
      <c r="AC2769" s="77" t="s">
        <v>36</v>
      </c>
      <c r="AD2769" s="77" t="s">
        <v>36</v>
      </c>
      <c r="AE2769" s="77">
        <v>37</v>
      </c>
      <c r="AF2769" s="78" t="s">
        <v>209</v>
      </c>
      <c r="AG2769" s="72"/>
      <c r="AH2769" s="77">
        <v>4310330</v>
      </c>
      <c r="AI2769" s="76" t="s">
        <v>52</v>
      </c>
      <c r="AJ2769" s="76" t="s">
        <v>36</v>
      </c>
      <c r="AK2769" t="str">
        <f>_xlfn.CONCAT(PlayerList[[#This Row],[First Name]]," ",PlayerList[[#This Row],[Surname]])</f>
        <v>Kevin Shen Su</v>
      </c>
      <c r="AM2769" s="71">
        <f>PlayerList[[#This Row],[Code]]*1</f>
        <v>16680</v>
      </c>
      <c r="AN2769" s="71" t="str">
        <f>VLOOKUP(PlayerList[[#This Row],[NZCF ID]],$AP$2:$AQ$3850,2,FALSE)</f>
        <v>M</v>
      </c>
      <c r="AP2769" s="71">
        <v>18970</v>
      </c>
      <c r="AQ2769" s="71" t="s">
        <v>29</v>
      </c>
    </row>
    <row r="2770" spans="13:43" x14ac:dyDescent="0.3">
      <c r="M2770" s="75">
        <v>18753</v>
      </c>
      <c r="N2770" s="72" t="s">
        <v>3234</v>
      </c>
      <c r="O2770" s="72" t="s">
        <v>1009</v>
      </c>
      <c r="P2770" s="73" t="s">
        <v>167</v>
      </c>
      <c r="Q2770" s="74">
        <v>2012</v>
      </c>
      <c r="R2770" s="73" t="s">
        <v>135</v>
      </c>
      <c r="S2770" s="72"/>
      <c r="T2770" s="77" t="s">
        <v>34</v>
      </c>
      <c r="U2770" s="76" t="s">
        <v>35</v>
      </c>
      <c r="V2770" s="77" t="s">
        <v>36</v>
      </c>
      <c r="W2770" s="77" t="s">
        <v>36</v>
      </c>
      <c r="X2770" s="77" t="s">
        <v>37</v>
      </c>
      <c r="Y2770" s="78" t="s">
        <v>38</v>
      </c>
      <c r="Z2770" s="72"/>
      <c r="AA2770" s="77">
        <v>585</v>
      </c>
      <c r="AB2770" s="76" t="s">
        <v>50</v>
      </c>
      <c r="AC2770" s="77" t="s">
        <v>36</v>
      </c>
      <c r="AD2770" s="77" t="s">
        <v>36</v>
      </c>
      <c r="AE2770" s="77">
        <v>6</v>
      </c>
      <c r="AF2770" s="78" t="s">
        <v>51</v>
      </c>
      <c r="AG2770" s="72"/>
      <c r="AH2770" s="77" t="s">
        <v>69</v>
      </c>
      <c r="AI2770" s="76" t="s">
        <v>52</v>
      </c>
      <c r="AJ2770" s="76" t="s">
        <v>36</v>
      </c>
      <c r="AK2770" t="str">
        <f>_xlfn.CONCAT(PlayerList[[#This Row],[First Name]]," ",PlayerList[[#This Row],[Surname]])</f>
        <v>Ding Sheng</v>
      </c>
      <c r="AM2770" s="71">
        <f>PlayerList[[#This Row],[Code]]*1</f>
        <v>18753</v>
      </c>
      <c r="AN2770" s="71" t="str">
        <f>VLOOKUP(PlayerList[[#This Row],[NZCF ID]],$AP$2:$AQ$3850,2,FALSE)</f>
        <v>M</v>
      </c>
      <c r="AP2770" s="71">
        <v>17519</v>
      </c>
      <c r="AQ2770" s="71" t="s">
        <v>29</v>
      </c>
    </row>
    <row r="2771" spans="13:43" x14ac:dyDescent="0.3">
      <c r="M2771" s="75">
        <v>17046</v>
      </c>
      <c r="N2771" s="72" t="s">
        <v>3234</v>
      </c>
      <c r="O2771" s="72" t="s">
        <v>197</v>
      </c>
      <c r="P2771" s="73" t="s">
        <v>74</v>
      </c>
      <c r="Q2771" s="74">
        <v>2010</v>
      </c>
      <c r="R2771" s="73" t="s">
        <v>135</v>
      </c>
      <c r="S2771" s="72"/>
      <c r="T2771" s="77">
        <v>692</v>
      </c>
      <c r="U2771" s="76" t="s">
        <v>35</v>
      </c>
      <c r="V2771" s="77" t="s">
        <v>36</v>
      </c>
      <c r="W2771" s="77" t="s">
        <v>36</v>
      </c>
      <c r="X2771" s="77">
        <v>51</v>
      </c>
      <c r="Y2771" s="78" t="s">
        <v>90</v>
      </c>
      <c r="Z2771" s="72"/>
      <c r="AA2771" s="77">
        <v>698</v>
      </c>
      <c r="AB2771" s="76" t="s">
        <v>35</v>
      </c>
      <c r="AC2771" s="77" t="s">
        <v>36</v>
      </c>
      <c r="AD2771" s="77" t="s">
        <v>36</v>
      </c>
      <c r="AE2771" s="77">
        <v>28</v>
      </c>
      <c r="AF2771" s="78" t="s">
        <v>105</v>
      </c>
      <c r="AG2771" s="72"/>
      <c r="AH2771" s="77">
        <v>4311639</v>
      </c>
      <c r="AI2771" s="76" t="s">
        <v>52</v>
      </c>
      <c r="AJ2771" s="76" t="s">
        <v>36</v>
      </c>
      <c r="AK2771" t="str">
        <f>_xlfn.CONCAT(PlayerList[[#This Row],[First Name]]," ",PlayerList[[#This Row],[Surname]])</f>
        <v>Ethan Sheng</v>
      </c>
      <c r="AM2771" s="71">
        <f>PlayerList[[#This Row],[Code]]*1</f>
        <v>17046</v>
      </c>
      <c r="AN2771" s="71" t="str">
        <f>VLOOKUP(PlayerList[[#This Row],[NZCF ID]],$AP$2:$AQ$3850,2,FALSE)</f>
        <v>M</v>
      </c>
      <c r="AP2771" s="71">
        <v>16680</v>
      </c>
      <c r="AQ2771" s="71" t="s">
        <v>29</v>
      </c>
    </row>
    <row r="2772" spans="13:43" x14ac:dyDescent="0.3">
      <c r="M2772" s="75">
        <v>22908</v>
      </c>
      <c r="N2772" s="72" t="s">
        <v>3234</v>
      </c>
      <c r="O2772" s="72" t="s">
        <v>89</v>
      </c>
      <c r="P2772" s="73" t="s">
        <v>74</v>
      </c>
      <c r="Q2772" s="74">
        <v>2013</v>
      </c>
      <c r="R2772" s="73" t="s">
        <v>135</v>
      </c>
      <c r="S2772" s="72"/>
      <c r="T2772" s="77" t="s">
        <v>34</v>
      </c>
      <c r="U2772" s="76" t="s">
        <v>35</v>
      </c>
      <c r="V2772" s="77" t="s">
        <v>36</v>
      </c>
      <c r="W2772" s="77" t="s">
        <v>36</v>
      </c>
      <c r="X2772" s="77" t="s">
        <v>37</v>
      </c>
      <c r="Y2772" s="78" t="s">
        <v>38</v>
      </c>
      <c r="Z2772" s="72"/>
      <c r="AA2772" s="77">
        <v>400</v>
      </c>
      <c r="AB2772" s="76" t="s">
        <v>50</v>
      </c>
      <c r="AC2772" s="77">
        <v>1</v>
      </c>
      <c r="AD2772" s="77">
        <v>6</v>
      </c>
      <c r="AE2772" s="77">
        <v>6</v>
      </c>
      <c r="AF2772" s="78" t="s">
        <v>4167</v>
      </c>
      <c r="AG2772" s="72"/>
      <c r="AH2772" s="77" t="s">
        <v>69</v>
      </c>
      <c r="AI2772" s="76" t="s">
        <v>52</v>
      </c>
      <c r="AJ2772" s="76" t="s">
        <v>36</v>
      </c>
      <c r="AK2772" t="str">
        <f>_xlfn.CONCAT(PlayerList[[#This Row],[First Name]]," ",PlayerList[[#This Row],[Surname]])</f>
        <v>William Sheng</v>
      </c>
      <c r="AM2772" s="71">
        <f>PlayerList[[#This Row],[Code]]*1</f>
        <v>22908</v>
      </c>
      <c r="AN2772" s="71" t="str">
        <f>VLOOKUP(PlayerList[[#This Row],[NZCF ID]],$AP$2:$AQ$3850,2,FALSE)</f>
        <v>M</v>
      </c>
      <c r="AP2772" s="71">
        <v>18753</v>
      </c>
      <c r="AQ2772" s="71" t="s">
        <v>29</v>
      </c>
    </row>
    <row r="2773" spans="13:43" x14ac:dyDescent="0.3">
      <c r="M2773" s="75">
        <v>16674</v>
      </c>
      <c r="N2773" s="72" t="s">
        <v>3235</v>
      </c>
      <c r="O2773" s="72" t="s">
        <v>3236</v>
      </c>
      <c r="P2773" s="73" t="s">
        <v>74</v>
      </c>
      <c r="Q2773" s="74">
        <v>2009</v>
      </c>
      <c r="R2773" s="73" t="s">
        <v>135</v>
      </c>
      <c r="S2773" s="72"/>
      <c r="T2773" s="77">
        <v>1392</v>
      </c>
      <c r="U2773" s="76" t="s">
        <v>35</v>
      </c>
      <c r="V2773" s="77" t="s">
        <v>36</v>
      </c>
      <c r="W2773" s="77" t="s">
        <v>36</v>
      </c>
      <c r="X2773" s="77">
        <v>89</v>
      </c>
      <c r="Y2773" s="78" t="s">
        <v>281</v>
      </c>
      <c r="Z2773" s="72"/>
      <c r="AA2773" s="77">
        <v>1249</v>
      </c>
      <c r="AB2773" s="76" t="s">
        <v>35</v>
      </c>
      <c r="AC2773" s="77" t="s">
        <v>36</v>
      </c>
      <c r="AD2773" s="77" t="s">
        <v>36</v>
      </c>
      <c r="AE2773" s="77">
        <v>171</v>
      </c>
      <c r="AF2773" s="78" t="s">
        <v>96</v>
      </c>
      <c r="AG2773" s="72"/>
      <c r="AH2773" s="77">
        <v>4313437</v>
      </c>
      <c r="AI2773" s="76" t="s">
        <v>52</v>
      </c>
      <c r="AJ2773" s="76" t="s">
        <v>36</v>
      </c>
      <c r="AK2773" t="str">
        <f>_xlfn.CONCAT(PlayerList[[#This Row],[First Name]]," ",PlayerList[[#This Row],[Surname]])</f>
        <v>Pranav Shenoy</v>
      </c>
      <c r="AM2773" s="71">
        <f>PlayerList[[#This Row],[Code]]*1</f>
        <v>16674</v>
      </c>
      <c r="AN2773" s="71" t="str">
        <f>VLOOKUP(PlayerList[[#This Row],[NZCF ID]],$AP$2:$AQ$3850,2,FALSE)</f>
        <v>M</v>
      </c>
      <c r="AP2773" s="71">
        <v>17046</v>
      </c>
      <c r="AQ2773" s="71" t="s">
        <v>29</v>
      </c>
    </row>
    <row r="2774" spans="13:43" x14ac:dyDescent="0.3">
      <c r="M2774" s="75">
        <v>18173</v>
      </c>
      <c r="N2774" s="72" t="s">
        <v>3235</v>
      </c>
      <c r="O2774" s="72" t="s">
        <v>3237</v>
      </c>
      <c r="P2774" s="73" t="s">
        <v>33</v>
      </c>
      <c r="Q2774" s="74">
        <v>2014</v>
      </c>
      <c r="R2774" s="73" t="s">
        <v>135</v>
      </c>
      <c r="S2774" s="72"/>
      <c r="T2774" s="77" t="s">
        <v>34</v>
      </c>
      <c r="U2774" s="76" t="s">
        <v>35</v>
      </c>
      <c r="V2774" s="77" t="s">
        <v>36</v>
      </c>
      <c r="W2774" s="77" t="s">
        <v>36</v>
      </c>
      <c r="X2774" s="77" t="s">
        <v>37</v>
      </c>
      <c r="Y2774" s="78" t="s">
        <v>38</v>
      </c>
      <c r="Z2774" s="72"/>
      <c r="AA2774" s="77">
        <v>602</v>
      </c>
      <c r="AB2774" s="76" t="s">
        <v>35</v>
      </c>
      <c r="AC2774" s="77" t="s">
        <v>36</v>
      </c>
      <c r="AD2774" s="77" t="s">
        <v>36</v>
      </c>
      <c r="AE2774" s="77">
        <v>65</v>
      </c>
      <c r="AF2774" s="78" t="s">
        <v>96</v>
      </c>
      <c r="AG2774" s="72"/>
      <c r="AH2774" s="77" t="s">
        <v>69</v>
      </c>
      <c r="AI2774" s="76" t="s">
        <v>52</v>
      </c>
      <c r="AJ2774" s="76" t="s">
        <v>36</v>
      </c>
      <c r="AK2774" t="str">
        <f>_xlfn.CONCAT(PlayerList[[#This Row],[First Name]]," ",PlayerList[[#This Row],[Surname]])</f>
        <v>Vinit Shenoy</v>
      </c>
      <c r="AM2774" s="71">
        <f>PlayerList[[#This Row],[Code]]*1</f>
        <v>18173</v>
      </c>
      <c r="AN2774" s="71" t="str">
        <f>VLOOKUP(PlayerList[[#This Row],[NZCF ID]],$AP$2:$AQ$3850,2,FALSE)</f>
        <v>M</v>
      </c>
      <c r="AP2774" s="71">
        <v>22908</v>
      </c>
      <c r="AQ2774" s="71" t="s">
        <v>29</v>
      </c>
    </row>
    <row r="2775" spans="13:43" x14ac:dyDescent="0.3">
      <c r="M2775" s="75">
        <v>17249</v>
      </c>
      <c r="N2775" s="72" t="s">
        <v>3238</v>
      </c>
      <c r="O2775" s="72" t="s">
        <v>525</v>
      </c>
      <c r="P2775" s="73" t="s">
        <v>83</v>
      </c>
      <c r="Q2775" s="74">
        <v>2006</v>
      </c>
      <c r="R2775" s="73" t="s">
        <v>135</v>
      </c>
      <c r="S2775" s="72"/>
      <c r="T2775" s="77">
        <v>1472</v>
      </c>
      <c r="U2775" s="76" t="s">
        <v>35</v>
      </c>
      <c r="V2775" s="77" t="s">
        <v>36</v>
      </c>
      <c r="W2775" s="77" t="s">
        <v>36</v>
      </c>
      <c r="X2775" s="77">
        <v>46</v>
      </c>
      <c r="Y2775" s="78" t="s">
        <v>154</v>
      </c>
      <c r="Z2775" s="72"/>
      <c r="AA2775" s="77">
        <v>1359</v>
      </c>
      <c r="AB2775" s="76" t="s">
        <v>35</v>
      </c>
      <c r="AC2775" s="77" t="s">
        <v>36</v>
      </c>
      <c r="AD2775" s="77" t="s">
        <v>36</v>
      </c>
      <c r="AE2775" s="77">
        <v>14</v>
      </c>
      <c r="AF2775" s="78" t="s">
        <v>173</v>
      </c>
      <c r="AG2775" s="72"/>
      <c r="AH2775" s="77">
        <v>4321073</v>
      </c>
      <c r="AI2775" s="76" t="s">
        <v>52</v>
      </c>
      <c r="AJ2775" s="76" t="s">
        <v>36</v>
      </c>
      <c r="AK2775" t="str">
        <f>_xlfn.CONCAT(PlayerList[[#This Row],[First Name]]," ",PlayerList[[#This Row],[Surname]])</f>
        <v>Blake Shepherd</v>
      </c>
      <c r="AM2775" s="71">
        <f>PlayerList[[#This Row],[Code]]*1</f>
        <v>17249</v>
      </c>
      <c r="AN2775" s="71" t="str">
        <f>VLOOKUP(PlayerList[[#This Row],[NZCF ID]],$AP$2:$AQ$3850,2,FALSE)</f>
        <v>M</v>
      </c>
      <c r="AP2775" s="71">
        <v>16674</v>
      </c>
      <c r="AQ2775" s="71" t="s">
        <v>29</v>
      </c>
    </row>
    <row r="2776" spans="13:43" x14ac:dyDescent="0.3">
      <c r="M2776" s="75">
        <v>22864</v>
      </c>
      <c r="N2776" s="72" t="s">
        <v>3238</v>
      </c>
      <c r="O2776" s="72" t="s">
        <v>1398</v>
      </c>
      <c r="P2776" s="73" t="s">
        <v>167</v>
      </c>
      <c r="Q2776" s="74">
        <v>1996</v>
      </c>
      <c r="R2776" s="73" t="s">
        <v>35</v>
      </c>
      <c r="S2776" s="72"/>
      <c r="T2776" s="77">
        <v>1252</v>
      </c>
      <c r="U2776" s="76" t="s">
        <v>50</v>
      </c>
      <c r="V2776" s="77">
        <v>1</v>
      </c>
      <c r="W2776" s="77">
        <v>5</v>
      </c>
      <c r="X2776" s="77">
        <v>5</v>
      </c>
      <c r="Y2776" s="78" t="s">
        <v>4167</v>
      </c>
      <c r="Z2776" s="72"/>
      <c r="AA2776" s="77" t="s">
        <v>37</v>
      </c>
      <c r="AB2776" s="76" t="s">
        <v>35</v>
      </c>
      <c r="AC2776" s="77" t="s">
        <v>36</v>
      </c>
      <c r="AD2776" s="77" t="s">
        <v>36</v>
      </c>
      <c r="AE2776" s="77" t="s">
        <v>37</v>
      </c>
      <c r="AF2776" s="78" t="s">
        <v>38</v>
      </c>
      <c r="AG2776" s="72"/>
      <c r="AH2776" s="77">
        <v>4332547</v>
      </c>
      <c r="AI2776" s="76" t="s">
        <v>52</v>
      </c>
      <c r="AJ2776" s="76" t="s">
        <v>36</v>
      </c>
      <c r="AK2776" t="str">
        <f>_xlfn.CONCAT(PlayerList[[#This Row],[First Name]]," ",PlayerList[[#This Row],[Surname]])</f>
        <v>Dylan Shepherd</v>
      </c>
      <c r="AM2776" s="71">
        <f>PlayerList[[#This Row],[Code]]*1</f>
        <v>22864</v>
      </c>
      <c r="AN2776" s="71" t="str">
        <f>VLOOKUP(PlayerList[[#This Row],[NZCF ID]],$AP$2:$AQ$3850,2,FALSE)</f>
        <v>M</v>
      </c>
      <c r="AP2776" s="71">
        <v>18173</v>
      </c>
      <c r="AQ2776" s="71" t="s">
        <v>29</v>
      </c>
    </row>
    <row r="2777" spans="13:43" x14ac:dyDescent="0.3">
      <c r="M2777" s="75">
        <v>21149</v>
      </c>
      <c r="N2777" s="72" t="s">
        <v>3239</v>
      </c>
      <c r="O2777" s="72" t="s">
        <v>3240</v>
      </c>
      <c r="P2777" s="73" t="s">
        <v>33</v>
      </c>
      <c r="Q2777" s="74">
        <v>1989</v>
      </c>
      <c r="R2777" s="73" t="s">
        <v>35</v>
      </c>
      <c r="S2777" s="72"/>
      <c r="T2777" s="77" t="s">
        <v>34</v>
      </c>
      <c r="U2777" s="76" t="s">
        <v>35</v>
      </c>
      <c r="V2777" s="77" t="s">
        <v>36</v>
      </c>
      <c r="W2777" s="77" t="s">
        <v>36</v>
      </c>
      <c r="X2777" s="77" t="s">
        <v>37</v>
      </c>
      <c r="Y2777" s="78" t="s">
        <v>38</v>
      </c>
      <c r="Z2777" s="72"/>
      <c r="AA2777" s="77">
        <v>1050</v>
      </c>
      <c r="AB2777" s="76" t="s">
        <v>50</v>
      </c>
      <c r="AC2777" s="77" t="s">
        <v>36</v>
      </c>
      <c r="AD2777" s="77" t="s">
        <v>36</v>
      </c>
      <c r="AE2777" s="77">
        <v>6</v>
      </c>
      <c r="AF2777" s="78" t="s">
        <v>84</v>
      </c>
      <c r="AG2777" s="72"/>
      <c r="AH2777" s="77">
        <v>4332032</v>
      </c>
      <c r="AI2777" s="76" t="s">
        <v>52</v>
      </c>
      <c r="AJ2777" s="76" t="s">
        <v>36</v>
      </c>
      <c r="AK2777" t="str">
        <f>_xlfn.CONCAT(PlayerList[[#This Row],[First Name]]," ",PlayerList[[#This Row],[Surname]])</f>
        <v>Miroslav Sheynin</v>
      </c>
      <c r="AM2777" s="71">
        <f>PlayerList[[#This Row],[Code]]*1</f>
        <v>21149</v>
      </c>
      <c r="AN2777" s="71" t="str">
        <f>VLOOKUP(PlayerList[[#This Row],[NZCF ID]],$AP$2:$AQ$3850,2,FALSE)</f>
        <v>M</v>
      </c>
      <c r="AP2777" s="71">
        <v>17249</v>
      </c>
      <c r="AQ2777" s="71" t="s">
        <v>29</v>
      </c>
    </row>
    <row r="2778" spans="13:43" x14ac:dyDescent="0.3">
      <c r="M2778" s="75">
        <v>22830</v>
      </c>
      <c r="N2778" s="72" t="s">
        <v>3239</v>
      </c>
      <c r="O2778" s="72" t="s">
        <v>3241</v>
      </c>
      <c r="P2778" s="73" t="s">
        <v>258</v>
      </c>
      <c r="Q2778" s="74">
        <v>1998</v>
      </c>
      <c r="R2778" s="73" t="s">
        <v>35</v>
      </c>
      <c r="S2778" s="72"/>
      <c r="T2778" s="77" t="s">
        <v>34</v>
      </c>
      <c r="U2778" s="76" t="s">
        <v>35</v>
      </c>
      <c r="V2778" s="77" t="s">
        <v>36</v>
      </c>
      <c r="W2778" s="77" t="s">
        <v>36</v>
      </c>
      <c r="X2778" s="77" t="s">
        <v>37</v>
      </c>
      <c r="Y2778" s="78" t="s">
        <v>38</v>
      </c>
      <c r="Z2778" s="72"/>
      <c r="AA2778" s="77">
        <v>1424</v>
      </c>
      <c r="AB2778" s="76" t="s">
        <v>50</v>
      </c>
      <c r="AC2778" s="77" t="s">
        <v>36</v>
      </c>
      <c r="AD2778" s="77" t="s">
        <v>36</v>
      </c>
      <c r="AE2778" s="77">
        <v>5</v>
      </c>
      <c r="AF2778" s="78" t="s">
        <v>84</v>
      </c>
      <c r="AG2778" s="72"/>
      <c r="AH2778" s="77" t="s">
        <v>69</v>
      </c>
      <c r="AI2778" s="76" t="s">
        <v>52</v>
      </c>
      <c r="AJ2778" s="76" t="s">
        <v>36</v>
      </c>
      <c r="AK2778" t="str">
        <f>_xlfn.CONCAT(PlayerList[[#This Row],[First Name]]," ",PlayerList[[#This Row],[Surname]])</f>
        <v>Slava Sheynin</v>
      </c>
      <c r="AM2778" s="71">
        <f>PlayerList[[#This Row],[Code]]*1</f>
        <v>22830</v>
      </c>
      <c r="AN2778" s="71" t="str">
        <f>VLOOKUP(PlayerList[[#This Row],[NZCF ID]],$AP$2:$AQ$3850,2,FALSE)</f>
        <v>M</v>
      </c>
      <c r="AP2778" s="71">
        <v>22864</v>
      </c>
      <c r="AQ2778" s="71" t="s">
        <v>29</v>
      </c>
    </row>
    <row r="2779" spans="13:43" x14ac:dyDescent="0.3">
      <c r="M2779" s="75">
        <v>16551</v>
      </c>
      <c r="N2779" s="72" t="s">
        <v>3242</v>
      </c>
      <c r="O2779" s="72" t="s">
        <v>1649</v>
      </c>
      <c r="P2779" s="73" t="s">
        <v>167</v>
      </c>
      <c r="Q2779" s="74">
        <v>2007</v>
      </c>
      <c r="R2779" s="73" t="s">
        <v>135</v>
      </c>
      <c r="S2779" s="72"/>
      <c r="T2779" s="77" t="s">
        <v>34</v>
      </c>
      <c r="U2779" s="76" t="s">
        <v>35</v>
      </c>
      <c r="V2779" s="77" t="s">
        <v>36</v>
      </c>
      <c r="W2779" s="77" t="s">
        <v>36</v>
      </c>
      <c r="X2779" s="77" t="s">
        <v>37</v>
      </c>
      <c r="Y2779" s="78" t="s">
        <v>38</v>
      </c>
      <c r="Z2779" s="72"/>
      <c r="AA2779" s="77">
        <v>862</v>
      </c>
      <c r="AB2779" s="76" t="s">
        <v>35</v>
      </c>
      <c r="AC2779" s="77" t="s">
        <v>36</v>
      </c>
      <c r="AD2779" s="77" t="s">
        <v>36</v>
      </c>
      <c r="AE2779" s="77">
        <v>58</v>
      </c>
      <c r="AF2779" s="78" t="s">
        <v>673</v>
      </c>
      <c r="AG2779" s="72"/>
      <c r="AH2779" s="77">
        <v>4311159</v>
      </c>
      <c r="AI2779" s="76" t="s">
        <v>52</v>
      </c>
      <c r="AJ2779" s="76" t="s">
        <v>36</v>
      </c>
      <c r="AK2779" t="str">
        <f>_xlfn.CONCAT(PlayerList[[#This Row],[First Name]]," ",PlayerList[[#This Row],[Surname]])</f>
        <v>Aaron Shi</v>
      </c>
      <c r="AM2779" s="71">
        <f>PlayerList[[#This Row],[Code]]*1</f>
        <v>16551</v>
      </c>
      <c r="AN2779" s="71" t="str">
        <f>VLOOKUP(PlayerList[[#This Row],[NZCF ID]],$AP$2:$AQ$3850,2,FALSE)</f>
        <v>M</v>
      </c>
      <c r="AP2779" s="71">
        <v>21149</v>
      </c>
      <c r="AQ2779" s="71" t="s">
        <v>29</v>
      </c>
    </row>
    <row r="2780" spans="13:43" x14ac:dyDescent="0.3">
      <c r="M2780" s="75">
        <v>18797</v>
      </c>
      <c r="N2780" s="72" t="s">
        <v>3242</v>
      </c>
      <c r="O2780" s="72" t="s">
        <v>3243</v>
      </c>
      <c r="P2780" s="73" t="s">
        <v>258</v>
      </c>
      <c r="Q2780" s="74">
        <v>2008</v>
      </c>
      <c r="R2780" s="73" t="s">
        <v>135</v>
      </c>
      <c r="S2780" s="72"/>
      <c r="T2780" s="77">
        <v>1464</v>
      </c>
      <c r="U2780" s="76" t="s">
        <v>35</v>
      </c>
      <c r="V2780" s="77" t="s">
        <v>36</v>
      </c>
      <c r="W2780" s="77" t="s">
        <v>36</v>
      </c>
      <c r="X2780" s="77">
        <v>42</v>
      </c>
      <c r="Y2780" s="78" t="s">
        <v>150</v>
      </c>
      <c r="Z2780" s="72"/>
      <c r="AA2780" s="77">
        <v>1319</v>
      </c>
      <c r="AB2780" s="76" t="s">
        <v>35</v>
      </c>
      <c r="AC2780" s="77" t="s">
        <v>36</v>
      </c>
      <c r="AD2780" s="77" t="s">
        <v>36</v>
      </c>
      <c r="AE2780" s="77">
        <v>53</v>
      </c>
      <c r="AF2780" s="78" t="s">
        <v>61</v>
      </c>
      <c r="AG2780" s="72"/>
      <c r="AH2780" s="77">
        <v>4321669</v>
      </c>
      <c r="AI2780" s="76" t="s">
        <v>52</v>
      </c>
      <c r="AJ2780" s="76" t="s">
        <v>36</v>
      </c>
      <c r="AK2780" t="str">
        <f>_xlfn.CONCAT(PlayerList[[#This Row],[First Name]]," ",PlayerList[[#This Row],[Surname]])</f>
        <v>Huiyi (Janice) Shi</v>
      </c>
      <c r="AM2780" s="71">
        <f>PlayerList[[#This Row],[Code]]*1</f>
        <v>18797</v>
      </c>
      <c r="AN2780" s="71" t="str">
        <f>VLOOKUP(PlayerList[[#This Row],[NZCF ID]],$AP$2:$AQ$3850,2,FALSE)</f>
        <v>F</v>
      </c>
      <c r="AP2780" s="71">
        <v>22830</v>
      </c>
      <c r="AQ2780" s="71" t="s">
        <v>29</v>
      </c>
    </row>
    <row r="2781" spans="13:43" x14ac:dyDescent="0.3">
      <c r="M2781" s="75">
        <v>20611</v>
      </c>
      <c r="N2781" s="72" t="s">
        <v>3242</v>
      </c>
      <c r="O2781" s="72" t="s">
        <v>3244</v>
      </c>
      <c r="P2781" s="73" t="s">
        <v>258</v>
      </c>
      <c r="Q2781" s="74">
        <v>2014</v>
      </c>
      <c r="R2781" s="73" t="s">
        <v>135</v>
      </c>
      <c r="S2781" s="72"/>
      <c r="T2781" s="77" t="s">
        <v>34</v>
      </c>
      <c r="U2781" s="76" t="s">
        <v>35</v>
      </c>
      <c r="V2781" s="77" t="s">
        <v>36</v>
      </c>
      <c r="W2781" s="77" t="s">
        <v>36</v>
      </c>
      <c r="X2781" s="77" t="s">
        <v>37</v>
      </c>
      <c r="Y2781" s="78" t="s">
        <v>38</v>
      </c>
      <c r="Z2781" s="72"/>
      <c r="AA2781" s="77">
        <v>1042</v>
      </c>
      <c r="AB2781" s="76" t="s">
        <v>35</v>
      </c>
      <c r="AC2781" s="77" t="s">
        <v>36</v>
      </c>
      <c r="AD2781" s="77" t="s">
        <v>36</v>
      </c>
      <c r="AE2781" s="77">
        <v>37</v>
      </c>
      <c r="AF2781" s="78" t="s">
        <v>84</v>
      </c>
      <c r="AG2781" s="72"/>
      <c r="AH2781" s="77">
        <v>4330277</v>
      </c>
      <c r="AI2781" s="76" t="s">
        <v>52</v>
      </c>
      <c r="AJ2781" s="76" t="s">
        <v>36</v>
      </c>
      <c r="AK2781" t="str">
        <f>_xlfn.CONCAT(PlayerList[[#This Row],[First Name]]," ",PlayerList[[#This Row],[Surname]])</f>
        <v>Jinyi (Andy) Shi</v>
      </c>
      <c r="AM2781" s="71">
        <f>PlayerList[[#This Row],[Code]]*1</f>
        <v>20611</v>
      </c>
      <c r="AN2781" s="71" t="str">
        <f>VLOOKUP(PlayerList[[#This Row],[NZCF ID]],$AP$2:$AQ$3850,2,FALSE)</f>
        <v>M</v>
      </c>
      <c r="AP2781" s="71">
        <v>16551</v>
      </c>
      <c r="AQ2781" s="71" t="s">
        <v>29</v>
      </c>
    </row>
    <row r="2782" spans="13:43" x14ac:dyDescent="0.3">
      <c r="M2782" s="75">
        <v>17777</v>
      </c>
      <c r="N2782" s="72" t="s">
        <v>3242</v>
      </c>
      <c r="O2782" s="72" t="s">
        <v>3245</v>
      </c>
      <c r="P2782" s="73" t="s">
        <v>258</v>
      </c>
      <c r="Q2782" s="74">
        <v>2013</v>
      </c>
      <c r="R2782" s="73" t="s">
        <v>135</v>
      </c>
      <c r="S2782" s="72"/>
      <c r="T2782" s="77">
        <v>886</v>
      </c>
      <c r="U2782" s="76" t="s">
        <v>35</v>
      </c>
      <c r="V2782" s="77" t="s">
        <v>36</v>
      </c>
      <c r="W2782" s="77" t="s">
        <v>36</v>
      </c>
      <c r="X2782" s="77">
        <v>73</v>
      </c>
      <c r="Y2782" s="78" t="s">
        <v>60</v>
      </c>
      <c r="Z2782" s="72"/>
      <c r="AA2782" s="77">
        <v>668</v>
      </c>
      <c r="AB2782" s="76" t="s">
        <v>35</v>
      </c>
      <c r="AC2782" s="77" t="s">
        <v>36</v>
      </c>
      <c r="AD2782" s="77" t="s">
        <v>36</v>
      </c>
      <c r="AE2782" s="77">
        <v>67</v>
      </c>
      <c r="AF2782" s="78" t="s">
        <v>281</v>
      </c>
      <c r="AG2782" s="72"/>
      <c r="AH2782" s="77">
        <v>4316983</v>
      </c>
      <c r="AI2782" s="76" t="s">
        <v>52</v>
      </c>
      <c r="AJ2782" s="76" t="s">
        <v>36</v>
      </c>
      <c r="AK2782" t="str">
        <f>_xlfn.CONCAT(PlayerList[[#This Row],[First Name]]," ",PlayerList[[#This Row],[Surname]])</f>
        <v>Lisa Shi</v>
      </c>
      <c r="AM2782" s="71">
        <f>PlayerList[[#This Row],[Code]]*1</f>
        <v>17777</v>
      </c>
      <c r="AN2782" s="71" t="str">
        <f>VLOOKUP(PlayerList[[#This Row],[NZCF ID]],$AP$2:$AQ$3850,2,FALSE)</f>
        <v>F</v>
      </c>
      <c r="AP2782" s="71">
        <v>18797</v>
      </c>
      <c r="AQ2782" s="71" t="s">
        <v>45</v>
      </c>
    </row>
    <row r="2783" spans="13:43" x14ac:dyDescent="0.3">
      <c r="M2783" s="75">
        <v>20607</v>
      </c>
      <c r="N2783" s="72" t="s">
        <v>3242</v>
      </c>
      <c r="O2783" s="72" t="s">
        <v>3246</v>
      </c>
      <c r="P2783" s="73" t="s">
        <v>74</v>
      </c>
      <c r="Q2783" s="74">
        <v>1997</v>
      </c>
      <c r="R2783" s="73" t="s">
        <v>35</v>
      </c>
      <c r="S2783" s="72"/>
      <c r="T2783" s="77">
        <v>1317</v>
      </c>
      <c r="U2783" s="76" t="s">
        <v>50</v>
      </c>
      <c r="V2783" s="77" t="s">
        <v>36</v>
      </c>
      <c r="W2783" s="77" t="s">
        <v>36</v>
      </c>
      <c r="X2783" s="77">
        <v>10</v>
      </c>
      <c r="Y2783" s="78" t="s">
        <v>39</v>
      </c>
      <c r="Z2783" s="72"/>
      <c r="AA2783" s="77">
        <v>880</v>
      </c>
      <c r="AB2783" s="76" t="s">
        <v>50</v>
      </c>
      <c r="AC2783" s="77" t="s">
        <v>36</v>
      </c>
      <c r="AD2783" s="77" t="s">
        <v>36</v>
      </c>
      <c r="AE2783" s="77">
        <v>6</v>
      </c>
      <c r="AF2783" s="78" t="s">
        <v>61</v>
      </c>
      <c r="AG2783" s="72"/>
      <c r="AH2783" s="77">
        <v>4329945</v>
      </c>
      <c r="AI2783" s="76" t="s">
        <v>52</v>
      </c>
      <c r="AJ2783" s="76" t="s">
        <v>36</v>
      </c>
      <c r="AK2783" t="str">
        <f>_xlfn.CONCAT(PlayerList[[#This Row],[First Name]]," ",PlayerList[[#This Row],[Surname]])</f>
        <v>Nuo (Frank) Shi</v>
      </c>
      <c r="AM2783" s="71">
        <f>PlayerList[[#This Row],[Code]]*1</f>
        <v>20607</v>
      </c>
      <c r="AN2783" s="71" t="str">
        <f>VLOOKUP(PlayerList[[#This Row],[NZCF ID]],$AP$2:$AQ$3850,2,FALSE)</f>
        <v>M</v>
      </c>
      <c r="AP2783" s="71">
        <v>20611</v>
      </c>
      <c r="AQ2783" s="71" t="s">
        <v>29</v>
      </c>
    </row>
    <row r="2784" spans="13:43" x14ac:dyDescent="0.3">
      <c r="M2784" s="75">
        <v>18205</v>
      </c>
      <c r="N2784" s="72" t="s">
        <v>3242</v>
      </c>
      <c r="O2784" s="72" t="s">
        <v>114</v>
      </c>
      <c r="P2784" s="73" t="s">
        <v>33</v>
      </c>
      <c r="Q2784" s="74">
        <v>2010</v>
      </c>
      <c r="R2784" s="73" t="s">
        <v>135</v>
      </c>
      <c r="S2784" s="72"/>
      <c r="T2784" s="77" t="s">
        <v>34</v>
      </c>
      <c r="U2784" s="76" t="s">
        <v>35</v>
      </c>
      <c r="V2784" s="77" t="s">
        <v>36</v>
      </c>
      <c r="W2784" s="77" t="s">
        <v>36</v>
      </c>
      <c r="X2784" s="77" t="s">
        <v>37</v>
      </c>
      <c r="Y2784" s="78" t="s">
        <v>38</v>
      </c>
      <c r="Z2784" s="72"/>
      <c r="AA2784" s="77">
        <v>690</v>
      </c>
      <c r="AB2784" s="76" t="s">
        <v>35</v>
      </c>
      <c r="AC2784" s="77" t="s">
        <v>36</v>
      </c>
      <c r="AD2784" s="77" t="s">
        <v>36</v>
      </c>
      <c r="AE2784" s="77">
        <v>26</v>
      </c>
      <c r="AF2784" s="78" t="s">
        <v>154</v>
      </c>
      <c r="AG2784" s="72"/>
      <c r="AH2784" s="77">
        <v>4323483</v>
      </c>
      <c r="AI2784" s="76" t="s">
        <v>52</v>
      </c>
      <c r="AJ2784" s="76" t="s">
        <v>36</v>
      </c>
      <c r="AK2784" t="str">
        <f>_xlfn.CONCAT(PlayerList[[#This Row],[First Name]]," ",PlayerList[[#This Row],[Surname]])</f>
        <v>Peter Shi</v>
      </c>
      <c r="AM2784" s="71">
        <f>PlayerList[[#This Row],[Code]]*1</f>
        <v>18205</v>
      </c>
      <c r="AN2784" s="71" t="str">
        <f>VLOOKUP(PlayerList[[#This Row],[NZCF ID]],$AP$2:$AQ$3850,2,FALSE)</f>
        <v>M</v>
      </c>
      <c r="AP2784" s="71">
        <v>17777</v>
      </c>
      <c r="AQ2784" s="71" t="s">
        <v>45</v>
      </c>
    </row>
    <row r="2785" spans="13:43" x14ac:dyDescent="0.3">
      <c r="M2785" s="75">
        <v>20004</v>
      </c>
      <c r="N2785" s="72" t="s">
        <v>3247</v>
      </c>
      <c r="O2785" s="72" t="s">
        <v>1398</v>
      </c>
      <c r="P2785" s="73" t="s">
        <v>161</v>
      </c>
      <c r="Q2785" s="74">
        <v>2014</v>
      </c>
      <c r="R2785" s="73" t="s">
        <v>135</v>
      </c>
      <c r="S2785" s="72"/>
      <c r="T2785" s="77" t="s">
        <v>34</v>
      </c>
      <c r="U2785" s="76" t="s">
        <v>35</v>
      </c>
      <c r="V2785" s="77" t="s">
        <v>36</v>
      </c>
      <c r="W2785" s="77" t="s">
        <v>36</v>
      </c>
      <c r="X2785" s="77" t="s">
        <v>37</v>
      </c>
      <c r="Y2785" s="78" t="s">
        <v>38</v>
      </c>
      <c r="Z2785" s="72"/>
      <c r="AA2785" s="77">
        <v>899</v>
      </c>
      <c r="AB2785" s="76" t="s">
        <v>50</v>
      </c>
      <c r="AC2785" s="77" t="s">
        <v>36</v>
      </c>
      <c r="AD2785" s="77" t="s">
        <v>36</v>
      </c>
      <c r="AE2785" s="77">
        <v>5</v>
      </c>
      <c r="AF2785" s="78" t="s">
        <v>169</v>
      </c>
      <c r="AG2785" s="72"/>
      <c r="AH2785" s="77" t="s">
        <v>69</v>
      </c>
      <c r="AI2785" s="76" t="s">
        <v>52</v>
      </c>
      <c r="AJ2785" s="76" t="s">
        <v>36</v>
      </c>
      <c r="AK2785" t="str">
        <f>_xlfn.CONCAT(PlayerList[[#This Row],[First Name]]," ",PlayerList[[#This Row],[Surname]])</f>
        <v>Dylan Shih</v>
      </c>
      <c r="AM2785" s="71">
        <f>PlayerList[[#This Row],[Code]]*1</f>
        <v>20004</v>
      </c>
      <c r="AN2785" s="71" t="str">
        <f>VLOOKUP(PlayerList[[#This Row],[NZCF ID]],$AP$2:$AQ$3850,2,FALSE)</f>
        <v>M</v>
      </c>
      <c r="AP2785" s="71">
        <v>20607</v>
      </c>
      <c r="AQ2785" s="71" t="s">
        <v>29</v>
      </c>
    </row>
    <row r="2786" spans="13:43" x14ac:dyDescent="0.3">
      <c r="M2786" s="75">
        <v>12914</v>
      </c>
      <c r="N2786" s="72" t="s">
        <v>3248</v>
      </c>
      <c r="O2786" s="72" t="s">
        <v>3249</v>
      </c>
      <c r="P2786" s="73" t="s">
        <v>74</v>
      </c>
      <c r="Q2786" s="74">
        <v>1991</v>
      </c>
      <c r="R2786" s="73" t="s">
        <v>35</v>
      </c>
      <c r="S2786" s="72"/>
      <c r="T2786" s="77">
        <v>1255</v>
      </c>
      <c r="U2786" s="76" t="s">
        <v>35</v>
      </c>
      <c r="V2786" s="77" t="s">
        <v>36</v>
      </c>
      <c r="W2786" s="77" t="s">
        <v>36</v>
      </c>
      <c r="X2786" s="77">
        <v>78</v>
      </c>
      <c r="Y2786" s="78" t="s">
        <v>3250</v>
      </c>
      <c r="Z2786" s="72"/>
      <c r="AA2786" s="77">
        <v>1288</v>
      </c>
      <c r="AB2786" s="76" t="s">
        <v>35</v>
      </c>
      <c r="AC2786" s="77" t="s">
        <v>36</v>
      </c>
      <c r="AD2786" s="77" t="s">
        <v>36</v>
      </c>
      <c r="AE2786" s="77">
        <v>30</v>
      </c>
      <c r="AF2786" s="78" t="s">
        <v>209</v>
      </c>
      <c r="AG2786" s="72"/>
      <c r="AH2786" s="77">
        <v>4314468</v>
      </c>
      <c r="AI2786" s="76" t="s">
        <v>52</v>
      </c>
      <c r="AJ2786" s="76" t="s">
        <v>36</v>
      </c>
      <c r="AK2786" t="str">
        <f>_xlfn.CONCAT(PlayerList[[#This Row],[First Name]]," ",PlayerList[[#This Row],[Surname]])</f>
        <v>Balamohan Shingade</v>
      </c>
      <c r="AM2786" s="71">
        <f>PlayerList[[#This Row],[Code]]*1</f>
        <v>12914</v>
      </c>
      <c r="AN2786" s="71" t="str">
        <f>VLOOKUP(PlayerList[[#This Row],[NZCF ID]],$AP$2:$AQ$3850,2,FALSE)</f>
        <v>M</v>
      </c>
      <c r="AP2786" s="71">
        <v>18205</v>
      </c>
      <c r="AQ2786" s="71" t="s">
        <v>29</v>
      </c>
    </row>
    <row r="2787" spans="13:43" x14ac:dyDescent="0.3">
      <c r="M2787" s="75">
        <v>16129</v>
      </c>
      <c r="N2787" s="72" t="s">
        <v>4472</v>
      </c>
      <c r="O2787" s="72" t="s">
        <v>4473</v>
      </c>
      <c r="P2787" s="73" t="s">
        <v>33</v>
      </c>
      <c r="Q2787" s="74">
        <v>2003</v>
      </c>
      <c r="R2787" s="73" t="s">
        <v>35</v>
      </c>
      <c r="S2787" s="72"/>
      <c r="T2787" s="77">
        <v>1060</v>
      </c>
      <c r="U2787" s="76" t="s">
        <v>35</v>
      </c>
      <c r="V2787" s="77" t="s">
        <v>36</v>
      </c>
      <c r="W2787" s="77" t="s">
        <v>36</v>
      </c>
      <c r="X2787" s="77">
        <v>22</v>
      </c>
      <c r="Y2787" s="78" t="s">
        <v>2433</v>
      </c>
      <c r="Z2787" s="72"/>
      <c r="AA2787" s="77">
        <v>967</v>
      </c>
      <c r="AB2787" s="76" t="s">
        <v>35</v>
      </c>
      <c r="AC2787" s="77" t="s">
        <v>36</v>
      </c>
      <c r="AD2787" s="77" t="s">
        <v>36</v>
      </c>
      <c r="AE2787" s="77">
        <v>61</v>
      </c>
      <c r="AF2787" s="78" t="s">
        <v>667</v>
      </c>
      <c r="AG2787" s="72"/>
      <c r="AH2787" s="77">
        <v>4308255</v>
      </c>
      <c r="AI2787" s="76" t="s">
        <v>52</v>
      </c>
      <c r="AJ2787" s="76" t="s">
        <v>36</v>
      </c>
      <c r="AK2787" t="str">
        <f>_xlfn.CONCAT(PlayerList[[#This Row],[First Name]]," ",PlayerList[[#This Row],[Surname]])</f>
        <v>Anan Shinil</v>
      </c>
      <c r="AM2787" s="71">
        <f>PlayerList[[#This Row],[Code]]*1</f>
        <v>16129</v>
      </c>
      <c r="AN2787" s="71" t="str">
        <f>VLOOKUP(PlayerList[[#This Row],[NZCF ID]],$AP$2:$AQ$3850,2,FALSE)</f>
        <v>M</v>
      </c>
      <c r="AP2787" s="71">
        <v>20004</v>
      </c>
      <c r="AQ2787" s="71" t="s">
        <v>29</v>
      </c>
    </row>
    <row r="2788" spans="13:43" x14ac:dyDescent="0.3">
      <c r="M2788" s="75">
        <v>20937</v>
      </c>
      <c r="N2788" s="72" t="s">
        <v>4474</v>
      </c>
      <c r="O2788" s="72" t="s">
        <v>4475</v>
      </c>
      <c r="P2788" s="73" t="s">
        <v>354</v>
      </c>
      <c r="Q2788" s="74">
        <v>1952</v>
      </c>
      <c r="R2788" s="73" t="s">
        <v>119</v>
      </c>
      <c r="S2788" s="72"/>
      <c r="T2788" s="77">
        <v>1291</v>
      </c>
      <c r="U2788" s="76" t="s">
        <v>50</v>
      </c>
      <c r="V2788" s="77" t="s">
        <v>36</v>
      </c>
      <c r="W2788" s="77" t="s">
        <v>36</v>
      </c>
      <c r="X2788" s="77">
        <v>9</v>
      </c>
      <c r="Y2788" s="78" t="s">
        <v>60</v>
      </c>
      <c r="Z2788" s="72"/>
      <c r="AA2788" s="77">
        <v>431</v>
      </c>
      <c r="AB2788" s="76" t="s">
        <v>50</v>
      </c>
      <c r="AC2788" s="77" t="s">
        <v>36</v>
      </c>
      <c r="AD2788" s="77" t="s">
        <v>36</v>
      </c>
      <c r="AE2788" s="77">
        <v>4</v>
      </c>
      <c r="AF2788" s="78" t="s">
        <v>84</v>
      </c>
      <c r="AG2788" s="72"/>
      <c r="AH2788" s="77">
        <v>25744925</v>
      </c>
      <c r="AI2788" s="76" t="s">
        <v>40</v>
      </c>
      <c r="AJ2788" s="76" t="s">
        <v>36</v>
      </c>
      <c r="AK2788" t="str">
        <f>_xlfn.CONCAT(PlayerList[[#This Row],[First Name]]," ",PlayerList[[#This Row],[Surname]])</f>
        <v>Virendra Nath Shrivastava</v>
      </c>
      <c r="AM2788" s="71">
        <f>PlayerList[[#This Row],[Code]]*1</f>
        <v>20937</v>
      </c>
      <c r="AN2788" s="71" t="str">
        <f>VLOOKUP(PlayerList[[#This Row],[NZCF ID]],$AP$2:$AQ$3850,2,FALSE)</f>
        <v>M</v>
      </c>
      <c r="AP2788" s="71">
        <v>12914</v>
      </c>
      <c r="AQ2788" s="71" t="s">
        <v>29</v>
      </c>
    </row>
    <row r="2789" spans="13:43" x14ac:dyDescent="0.3">
      <c r="M2789" s="75">
        <v>17509</v>
      </c>
      <c r="N2789" s="72" t="s">
        <v>3251</v>
      </c>
      <c r="O2789" s="72" t="s">
        <v>3252</v>
      </c>
      <c r="P2789" s="73" t="s">
        <v>83</v>
      </c>
      <c r="Q2789" s="74">
        <v>2003</v>
      </c>
      <c r="R2789" s="73" t="s">
        <v>35</v>
      </c>
      <c r="S2789" s="72"/>
      <c r="T2789" s="77">
        <v>1634</v>
      </c>
      <c r="U2789" s="76" t="s">
        <v>35</v>
      </c>
      <c r="V2789" s="77" t="s">
        <v>36</v>
      </c>
      <c r="W2789" s="77" t="s">
        <v>36</v>
      </c>
      <c r="X2789" s="77">
        <v>20</v>
      </c>
      <c r="Y2789" s="78" t="s">
        <v>105</v>
      </c>
      <c r="Z2789" s="72"/>
      <c r="AA2789" s="77">
        <v>1618</v>
      </c>
      <c r="AB2789" s="76" t="s">
        <v>35</v>
      </c>
      <c r="AC2789" s="77" t="s">
        <v>36</v>
      </c>
      <c r="AD2789" s="77" t="s">
        <v>36</v>
      </c>
      <c r="AE2789" s="77">
        <v>3</v>
      </c>
      <c r="AF2789" s="78" t="s">
        <v>90</v>
      </c>
      <c r="AG2789" s="72"/>
      <c r="AH2789" s="77" t="s">
        <v>69</v>
      </c>
      <c r="AI2789" s="76" t="s">
        <v>52</v>
      </c>
      <c r="AJ2789" s="76" t="s">
        <v>36</v>
      </c>
      <c r="AK2789" t="str">
        <f>_xlfn.CONCAT(PlayerList[[#This Row],[First Name]]," ",PlayerList[[#This Row],[Surname]])</f>
        <v>Tejas Shyamsundar</v>
      </c>
      <c r="AM2789" s="71">
        <f>PlayerList[[#This Row],[Code]]*1</f>
        <v>17509</v>
      </c>
      <c r="AN2789" s="71" t="str">
        <f>VLOOKUP(PlayerList[[#This Row],[NZCF ID]],$AP$2:$AQ$3850,2,FALSE)</f>
        <v>M</v>
      </c>
      <c r="AP2789" s="71">
        <v>16129</v>
      </c>
      <c r="AQ2789" s="71" t="s">
        <v>29</v>
      </c>
    </row>
    <row r="2790" spans="13:43" x14ac:dyDescent="0.3">
      <c r="M2790" s="75">
        <v>17458</v>
      </c>
      <c r="N2790" s="72" t="s">
        <v>3253</v>
      </c>
      <c r="O2790" s="72" t="s">
        <v>89</v>
      </c>
      <c r="P2790" s="73" t="s">
        <v>258</v>
      </c>
      <c r="Q2790" s="74">
        <v>2013</v>
      </c>
      <c r="R2790" s="73" t="s">
        <v>135</v>
      </c>
      <c r="S2790" s="72"/>
      <c r="T2790" s="77">
        <v>1332</v>
      </c>
      <c r="U2790" s="76" t="s">
        <v>35</v>
      </c>
      <c r="V2790" s="77" t="s">
        <v>36</v>
      </c>
      <c r="W2790" s="77" t="s">
        <v>36</v>
      </c>
      <c r="X2790" s="77">
        <v>46</v>
      </c>
      <c r="Y2790" s="78" t="s">
        <v>39</v>
      </c>
      <c r="Z2790" s="72"/>
      <c r="AA2790" s="77">
        <v>1195</v>
      </c>
      <c r="AB2790" s="76" t="s">
        <v>35</v>
      </c>
      <c r="AC2790" s="77" t="s">
        <v>36</v>
      </c>
      <c r="AD2790" s="77" t="s">
        <v>36</v>
      </c>
      <c r="AE2790" s="77">
        <v>170</v>
      </c>
      <c r="AF2790" s="78" t="s">
        <v>39</v>
      </c>
      <c r="AG2790" s="72"/>
      <c r="AH2790" s="77">
        <v>4313836</v>
      </c>
      <c r="AI2790" s="76" t="s">
        <v>52</v>
      </c>
      <c r="AJ2790" s="76" t="s">
        <v>36</v>
      </c>
      <c r="AK2790" t="str">
        <f>_xlfn.CONCAT(PlayerList[[#This Row],[First Name]]," ",PlayerList[[#This Row],[Surname]])</f>
        <v>William Si</v>
      </c>
      <c r="AM2790" s="71">
        <f>PlayerList[[#This Row],[Code]]*1</f>
        <v>17458</v>
      </c>
      <c r="AN2790" s="71" t="str">
        <f>VLOOKUP(PlayerList[[#This Row],[NZCF ID]],$AP$2:$AQ$3850,2,FALSE)</f>
        <v>M</v>
      </c>
      <c r="AP2790" s="71">
        <v>20937</v>
      </c>
      <c r="AQ2790" s="71" t="s">
        <v>29</v>
      </c>
    </row>
    <row r="2791" spans="13:43" x14ac:dyDescent="0.3">
      <c r="M2791" s="75">
        <v>18990</v>
      </c>
      <c r="N2791" s="72" t="s">
        <v>3253</v>
      </c>
      <c r="O2791" s="72" t="s">
        <v>3254</v>
      </c>
      <c r="P2791" s="73" t="s">
        <v>161</v>
      </c>
      <c r="Q2791" s="74">
        <v>2013</v>
      </c>
      <c r="R2791" s="73" t="s">
        <v>135</v>
      </c>
      <c r="S2791" s="72"/>
      <c r="T2791" s="77" t="s">
        <v>34</v>
      </c>
      <c r="U2791" s="76" t="s">
        <v>35</v>
      </c>
      <c r="V2791" s="77" t="s">
        <v>36</v>
      </c>
      <c r="W2791" s="77" t="s">
        <v>36</v>
      </c>
      <c r="X2791" s="77" t="s">
        <v>37</v>
      </c>
      <c r="Y2791" s="78" t="s">
        <v>38</v>
      </c>
      <c r="Z2791" s="72"/>
      <c r="AA2791" s="77">
        <v>534</v>
      </c>
      <c r="AB2791" s="76" t="s">
        <v>50</v>
      </c>
      <c r="AC2791" s="77" t="s">
        <v>36</v>
      </c>
      <c r="AD2791" s="77" t="s">
        <v>36</v>
      </c>
      <c r="AE2791" s="77">
        <v>5</v>
      </c>
      <c r="AF2791" s="78" t="s">
        <v>154</v>
      </c>
      <c r="AG2791" s="72"/>
      <c r="AH2791" s="77" t="s">
        <v>69</v>
      </c>
      <c r="AI2791" s="76" t="s">
        <v>52</v>
      </c>
      <c r="AJ2791" s="76" t="s">
        <v>36</v>
      </c>
      <c r="AK2791" t="str">
        <f>_xlfn.CONCAT(PlayerList[[#This Row],[First Name]]," ",PlayerList[[#This Row],[Surname]])</f>
        <v>Zechariah Si</v>
      </c>
      <c r="AM2791" s="71">
        <f>PlayerList[[#This Row],[Code]]*1</f>
        <v>18990</v>
      </c>
      <c r="AN2791" s="71" t="str">
        <f>VLOOKUP(PlayerList[[#This Row],[NZCF ID]],$AP$2:$AQ$3850,2,FALSE)</f>
        <v>M</v>
      </c>
      <c r="AP2791" s="71">
        <v>17509</v>
      </c>
      <c r="AQ2791" s="71" t="s">
        <v>29</v>
      </c>
    </row>
    <row r="2792" spans="13:43" x14ac:dyDescent="0.3">
      <c r="M2792" s="75">
        <v>20644</v>
      </c>
      <c r="N2792" s="72" t="s">
        <v>3255</v>
      </c>
      <c r="O2792" s="72" t="s">
        <v>2302</v>
      </c>
      <c r="P2792" s="73" t="s">
        <v>167</v>
      </c>
      <c r="Q2792" s="74">
        <v>2011</v>
      </c>
      <c r="R2792" s="73" t="s">
        <v>135</v>
      </c>
      <c r="S2792" s="72"/>
      <c r="T2792" s="77" t="s">
        <v>34</v>
      </c>
      <c r="U2792" s="76" t="s">
        <v>35</v>
      </c>
      <c r="V2792" s="77" t="s">
        <v>36</v>
      </c>
      <c r="W2792" s="77" t="s">
        <v>36</v>
      </c>
      <c r="X2792" s="77" t="s">
        <v>37</v>
      </c>
      <c r="Y2792" s="78" t="s">
        <v>38</v>
      </c>
      <c r="Z2792" s="72"/>
      <c r="AA2792" s="77">
        <v>626</v>
      </c>
      <c r="AB2792" s="76" t="s">
        <v>50</v>
      </c>
      <c r="AC2792" s="77" t="s">
        <v>36</v>
      </c>
      <c r="AD2792" s="77" t="s">
        <v>36</v>
      </c>
      <c r="AE2792" s="77">
        <v>7</v>
      </c>
      <c r="AF2792" s="78" t="s">
        <v>61</v>
      </c>
      <c r="AG2792" s="72"/>
      <c r="AH2792" s="77" t="s">
        <v>69</v>
      </c>
      <c r="AI2792" s="76" t="s">
        <v>52</v>
      </c>
      <c r="AJ2792" s="76" t="s">
        <v>36</v>
      </c>
      <c r="AK2792" t="str">
        <f>_xlfn.CONCAT(PlayerList[[#This Row],[First Name]]," ",PlayerList[[#This Row],[Surname]])</f>
        <v>Emmett Siau</v>
      </c>
      <c r="AM2792" s="71">
        <f>PlayerList[[#This Row],[Code]]*1</f>
        <v>20644</v>
      </c>
      <c r="AN2792" s="71" t="str">
        <f>VLOOKUP(PlayerList[[#This Row],[NZCF ID]],$AP$2:$AQ$3850,2,FALSE)</f>
        <v>M</v>
      </c>
      <c r="AP2792" s="71">
        <v>17458</v>
      </c>
      <c r="AQ2792" s="71" t="s">
        <v>29</v>
      </c>
    </row>
    <row r="2793" spans="13:43" x14ac:dyDescent="0.3">
      <c r="M2793" s="75">
        <v>15978</v>
      </c>
      <c r="N2793" s="72" t="s">
        <v>4476</v>
      </c>
      <c r="O2793" s="72" t="s">
        <v>4477</v>
      </c>
      <c r="P2793" s="73" t="s">
        <v>33</v>
      </c>
      <c r="Q2793" s="74">
        <v>2001</v>
      </c>
      <c r="R2793" s="73" t="s">
        <v>35</v>
      </c>
      <c r="S2793" s="72"/>
      <c r="T2793" s="77" t="s">
        <v>34</v>
      </c>
      <c r="U2793" s="76" t="s">
        <v>35</v>
      </c>
      <c r="V2793" s="77" t="s">
        <v>36</v>
      </c>
      <c r="W2793" s="77" t="s">
        <v>36</v>
      </c>
      <c r="X2793" s="77" t="s">
        <v>37</v>
      </c>
      <c r="Y2793" s="78" t="s">
        <v>38</v>
      </c>
      <c r="Z2793" s="72"/>
      <c r="AA2793" s="77">
        <v>842</v>
      </c>
      <c r="AB2793" s="76" t="s">
        <v>35</v>
      </c>
      <c r="AC2793" s="77" t="s">
        <v>36</v>
      </c>
      <c r="AD2793" s="77" t="s">
        <v>36</v>
      </c>
      <c r="AE2793" s="77">
        <v>24</v>
      </c>
      <c r="AF2793" s="78" t="s">
        <v>583</v>
      </c>
      <c r="AG2793" s="72"/>
      <c r="AH2793" s="77">
        <v>4305507</v>
      </c>
      <c r="AI2793" s="76" t="s">
        <v>52</v>
      </c>
      <c r="AJ2793" s="76" t="s">
        <v>36</v>
      </c>
      <c r="AK2793" t="str">
        <f>_xlfn.CONCAT(PlayerList[[#This Row],[First Name]]," ",PlayerList[[#This Row],[Surname]])</f>
        <v>Reno Sidney</v>
      </c>
      <c r="AM2793" s="71">
        <f>PlayerList[[#This Row],[Code]]*1</f>
        <v>15978</v>
      </c>
      <c r="AN2793" s="71" t="str">
        <f>VLOOKUP(PlayerList[[#This Row],[NZCF ID]],$AP$2:$AQ$3850,2,FALSE)</f>
        <v>M</v>
      </c>
      <c r="AP2793" s="71">
        <v>18990</v>
      </c>
      <c r="AQ2793" s="71" t="s">
        <v>29</v>
      </c>
    </row>
    <row r="2794" spans="13:43" x14ac:dyDescent="0.3">
      <c r="M2794" s="75">
        <v>18038</v>
      </c>
      <c r="N2794" s="72" t="s">
        <v>3256</v>
      </c>
      <c r="O2794" s="72" t="s">
        <v>298</v>
      </c>
      <c r="P2794" s="73" t="s">
        <v>354</v>
      </c>
      <c r="Q2794" s="74" t="s">
        <v>37</v>
      </c>
      <c r="R2794" s="73" t="s">
        <v>35</v>
      </c>
      <c r="S2794" s="72"/>
      <c r="T2794" s="77">
        <v>1310</v>
      </c>
      <c r="U2794" s="76" t="s">
        <v>50</v>
      </c>
      <c r="V2794" s="77" t="s">
        <v>36</v>
      </c>
      <c r="W2794" s="77" t="s">
        <v>36</v>
      </c>
      <c r="X2794" s="77">
        <v>3</v>
      </c>
      <c r="Y2794" s="78" t="s">
        <v>90</v>
      </c>
      <c r="Z2794" s="72"/>
      <c r="AA2794" s="77" t="s">
        <v>37</v>
      </c>
      <c r="AB2794" s="76" t="s">
        <v>35</v>
      </c>
      <c r="AC2794" s="77" t="s">
        <v>36</v>
      </c>
      <c r="AD2794" s="77" t="s">
        <v>36</v>
      </c>
      <c r="AE2794" s="77" t="s">
        <v>37</v>
      </c>
      <c r="AF2794" s="78" t="s">
        <v>38</v>
      </c>
      <c r="AG2794" s="72"/>
      <c r="AH2794" s="77" t="s">
        <v>69</v>
      </c>
      <c r="AI2794" s="76" t="s">
        <v>52</v>
      </c>
      <c r="AJ2794" s="76" t="s">
        <v>36</v>
      </c>
      <c r="AK2794" t="str">
        <f>_xlfn.CONCAT(PlayerList[[#This Row],[First Name]]," ",PlayerList[[#This Row],[Surname]])</f>
        <v>Edward Siew</v>
      </c>
      <c r="AM2794" s="71">
        <f>PlayerList[[#This Row],[Code]]*1</f>
        <v>18038</v>
      </c>
      <c r="AN2794" s="71" t="str">
        <f>VLOOKUP(PlayerList[[#This Row],[NZCF ID]],$AP$2:$AQ$3850,2,FALSE)</f>
        <v>M</v>
      </c>
      <c r="AP2794" s="71">
        <v>20644</v>
      </c>
      <c r="AQ2794" s="71" t="s">
        <v>29</v>
      </c>
    </row>
    <row r="2795" spans="13:43" x14ac:dyDescent="0.3">
      <c r="M2795" s="75">
        <v>19165</v>
      </c>
      <c r="N2795" s="72" t="s">
        <v>3257</v>
      </c>
      <c r="O2795" s="72" t="s">
        <v>3258</v>
      </c>
      <c r="P2795" s="73" t="s">
        <v>33</v>
      </c>
      <c r="Q2795" s="74">
        <v>2005</v>
      </c>
      <c r="R2795" s="73" t="s">
        <v>135</v>
      </c>
      <c r="S2795" s="72"/>
      <c r="T2795" s="77" t="s">
        <v>34</v>
      </c>
      <c r="U2795" s="76" t="s">
        <v>35</v>
      </c>
      <c r="V2795" s="77" t="s">
        <v>36</v>
      </c>
      <c r="W2795" s="77" t="s">
        <v>36</v>
      </c>
      <c r="X2795" s="77" t="s">
        <v>37</v>
      </c>
      <c r="Y2795" s="78" t="s">
        <v>38</v>
      </c>
      <c r="Z2795" s="72"/>
      <c r="AA2795" s="77">
        <v>1690</v>
      </c>
      <c r="AB2795" s="76" t="s">
        <v>35</v>
      </c>
      <c r="AC2795" s="77">
        <v>1</v>
      </c>
      <c r="AD2795" s="77">
        <v>6</v>
      </c>
      <c r="AE2795" s="77">
        <v>31</v>
      </c>
      <c r="AF2795" s="78" t="s">
        <v>4167</v>
      </c>
      <c r="AG2795" s="72"/>
      <c r="AH2795" s="77">
        <v>4329112</v>
      </c>
      <c r="AI2795" s="76" t="s">
        <v>52</v>
      </c>
      <c r="AJ2795" s="76" t="s">
        <v>36</v>
      </c>
      <c r="AK2795" t="str">
        <f>_xlfn.CONCAT(PlayerList[[#This Row],[First Name]]," ",PlayerList[[#This Row],[Surname]])</f>
        <v>Anjola Sigbeku</v>
      </c>
      <c r="AM2795" s="71">
        <f>PlayerList[[#This Row],[Code]]*1</f>
        <v>19165</v>
      </c>
      <c r="AN2795" s="71" t="str">
        <f>VLOOKUP(PlayerList[[#This Row],[NZCF ID]],$AP$2:$AQ$3850,2,FALSE)</f>
        <v>M</v>
      </c>
      <c r="AP2795" s="71">
        <v>15978</v>
      </c>
      <c r="AQ2795" s="71" t="s">
        <v>29</v>
      </c>
    </row>
    <row r="2796" spans="13:43" x14ac:dyDescent="0.3">
      <c r="M2796" s="75">
        <v>19378</v>
      </c>
      <c r="N2796" s="72" t="s">
        <v>3259</v>
      </c>
      <c r="O2796" s="72" t="s">
        <v>1594</v>
      </c>
      <c r="P2796" s="73" t="s">
        <v>33</v>
      </c>
      <c r="Q2796" s="74">
        <v>2012</v>
      </c>
      <c r="R2796" s="73" t="s">
        <v>135</v>
      </c>
      <c r="S2796" s="72"/>
      <c r="T2796" s="77" t="s">
        <v>34</v>
      </c>
      <c r="U2796" s="76" t="s">
        <v>35</v>
      </c>
      <c r="V2796" s="77" t="s">
        <v>36</v>
      </c>
      <c r="W2796" s="77" t="s">
        <v>36</v>
      </c>
      <c r="X2796" s="77" t="s">
        <v>37</v>
      </c>
      <c r="Y2796" s="78" t="s">
        <v>38</v>
      </c>
      <c r="Z2796" s="72"/>
      <c r="AA2796" s="77">
        <v>781</v>
      </c>
      <c r="AB2796" s="76" t="s">
        <v>50</v>
      </c>
      <c r="AC2796" s="77" t="s">
        <v>36</v>
      </c>
      <c r="AD2796" s="77" t="s">
        <v>36</v>
      </c>
      <c r="AE2796" s="77">
        <v>6</v>
      </c>
      <c r="AF2796" s="78" t="s">
        <v>96</v>
      </c>
      <c r="AG2796" s="72"/>
      <c r="AH2796" s="77" t="s">
        <v>69</v>
      </c>
      <c r="AI2796" s="76" t="s">
        <v>52</v>
      </c>
      <c r="AJ2796" s="76" t="s">
        <v>36</v>
      </c>
      <c r="AK2796" t="str">
        <f>_xlfn.CONCAT(PlayerList[[#This Row],[First Name]]," ",PlayerList[[#This Row],[Surname]])</f>
        <v>Theo Silk</v>
      </c>
      <c r="AM2796" s="71">
        <f>PlayerList[[#This Row],[Code]]*1</f>
        <v>19378</v>
      </c>
      <c r="AN2796" s="71" t="str">
        <f>VLOOKUP(PlayerList[[#This Row],[NZCF ID]],$AP$2:$AQ$3850,2,FALSE)</f>
        <v>M</v>
      </c>
      <c r="AP2796" s="71">
        <v>18038</v>
      </c>
      <c r="AQ2796" s="71" t="s">
        <v>29</v>
      </c>
    </row>
    <row r="2797" spans="13:43" x14ac:dyDescent="0.3">
      <c r="M2797" s="75">
        <v>19554</v>
      </c>
      <c r="N2797" s="72" t="s">
        <v>3260</v>
      </c>
      <c r="O2797" s="72" t="s">
        <v>2958</v>
      </c>
      <c r="P2797" s="73" t="s">
        <v>74</v>
      </c>
      <c r="Q2797" s="74" t="s">
        <v>37</v>
      </c>
      <c r="R2797" s="73" t="s">
        <v>35</v>
      </c>
      <c r="S2797" s="72"/>
      <c r="T2797" s="77">
        <v>1457</v>
      </c>
      <c r="U2797" s="76" t="s">
        <v>50</v>
      </c>
      <c r="V2797" s="77" t="s">
        <v>36</v>
      </c>
      <c r="W2797" s="77" t="s">
        <v>36</v>
      </c>
      <c r="X2797" s="77">
        <v>6</v>
      </c>
      <c r="Y2797" s="78" t="s">
        <v>96</v>
      </c>
      <c r="Z2797" s="72"/>
      <c r="AA2797" s="77" t="s">
        <v>37</v>
      </c>
      <c r="AB2797" s="76" t="s">
        <v>35</v>
      </c>
      <c r="AC2797" s="77" t="s">
        <v>36</v>
      </c>
      <c r="AD2797" s="77" t="s">
        <v>36</v>
      </c>
      <c r="AE2797" s="77" t="s">
        <v>37</v>
      </c>
      <c r="AF2797" s="78" t="s">
        <v>38</v>
      </c>
      <c r="AG2797" s="72"/>
      <c r="AH2797" s="77">
        <v>3001342</v>
      </c>
      <c r="AI2797" s="76" t="s">
        <v>3261</v>
      </c>
      <c r="AJ2797" s="76" t="s">
        <v>36</v>
      </c>
      <c r="AK2797" t="str">
        <f>_xlfn.CONCAT(PlayerList[[#This Row],[First Name]]," ",PlayerList[[#This Row],[Surname]])</f>
        <v>Matias Silveira</v>
      </c>
      <c r="AM2797" s="71">
        <f>PlayerList[[#This Row],[Code]]*1</f>
        <v>19554</v>
      </c>
      <c r="AN2797" s="71" t="str">
        <f>VLOOKUP(PlayerList[[#This Row],[NZCF ID]],$AP$2:$AQ$3850,2,FALSE)</f>
        <v>M</v>
      </c>
      <c r="AP2797" s="71">
        <v>19165</v>
      </c>
      <c r="AQ2797" s="71" t="s">
        <v>29</v>
      </c>
    </row>
    <row r="2798" spans="13:43" x14ac:dyDescent="0.3">
      <c r="M2798" s="75">
        <v>20169</v>
      </c>
      <c r="N2798" s="72" t="s">
        <v>3262</v>
      </c>
      <c r="O2798" s="72" t="s">
        <v>3263</v>
      </c>
      <c r="P2798" s="73" t="s">
        <v>33</v>
      </c>
      <c r="Q2798" s="74">
        <v>2016</v>
      </c>
      <c r="R2798" s="73" t="s">
        <v>135</v>
      </c>
      <c r="S2798" s="72"/>
      <c r="T2798" s="77" t="s">
        <v>34</v>
      </c>
      <c r="U2798" s="76" t="s">
        <v>35</v>
      </c>
      <c r="V2798" s="77" t="s">
        <v>36</v>
      </c>
      <c r="W2798" s="77" t="s">
        <v>36</v>
      </c>
      <c r="X2798" s="77" t="s">
        <v>37</v>
      </c>
      <c r="Y2798" s="78" t="s">
        <v>38</v>
      </c>
      <c r="Z2798" s="72"/>
      <c r="AA2798" s="77">
        <v>406</v>
      </c>
      <c r="AB2798" s="76" t="s">
        <v>50</v>
      </c>
      <c r="AC2798" s="77" t="s">
        <v>36</v>
      </c>
      <c r="AD2798" s="77" t="s">
        <v>36</v>
      </c>
      <c r="AE2798" s="77">
        <v>6</v>
      </c>
      <c r="AF2798" s="78" t="s">
        <v>75</v>
      </c>
      <c r="AG2798" s="72"/>
      <c r="AH2798" s="77" t="s">
        <v>69</v>
      </c>
      <c r="AI2798" s="76" t="s">
        <v>52</v>
      </c>
      <c r="AJ2798" s="76" t="s">
        <v>36</v>
      </c>
      <c r="AK2798" t="str">
        <f>_xlfn.CONCAT(PlayerList[[#This Row],[First Name]]," ",PlayerList[[#This Row],[Surname]])</f>
        <v>Arthur S A Silverton</v>
      </c>
      <c r="AM2798" s="71">
        <f>PlayerList[[#This Row],[Code]]*1</f>
        <v>20169</v>
      </c>
      <c r="AN2798" s="71" t="str">
        <f>VLOOKUP(PlayerList[[#This Row],[NZCF ID]],$AP$2:$AQ$3850,2,FALSE)</f>
        <v>M</v>
      </c>
      <c r="AP2798" s="71">
        <v>19378</v>
      </c>
      <c r="AQ2798" s="71" t="s">
        <v>29</v>
      </c>
    </row>
    <row r="2799" spans="13:43" x14ac:dyDescent="0.3">
      <c r="M2799" s="75">
        <v>18211</v>
      </c>
      <c r="N2799" s="72" t="s">
        <v>3264</v>
      </c>
      <c r="O2799" s="72" t="s">
        <v>573</v>
      </c>
      <c r="P2799" s="73" t="s">
        <v>33</v>
      </c>
      <c r="Q2799" s="74">
        <v>2004</v>
      </c>
      <c r="R2799" s="73" t="s">
        <v>35</v>
      </c>
      <c r="S2799" s="72"/>
      <c r="T2799" s="77" t="s">
        <v>34</v>
      </c>
      <c r="U2799" s="76" t="s">
        <v>35</v>
      </c>
      <c r="V2799" s="77" t="s">
        <v>36</v>
      </c>
      <c r="W2799" s="77" t="s">
        <v>36</v>
      </c>
      <c r="X2799" s="77" t="s">
        <v>37</v>
      </c>
      <c r="Y2799" s="78" t="s">
        <v>38</v>
      </c>
      <c r="Z2799" s="72"/>
      <c r="AA2799" s="77">
        <v>1178</v>
      </c>
      <c r="AB2799" s="76" t="s">
        <v>50</v>
      </c>
      <c r="AC2799" s="77" t="s">
        <v>36</v>
      </c>
      <c r="AD2799" s="77" t="s">
        <v>36</v>
      </c>
      <c r="AE2799" s="77">
        <v>12</v>
      </c>
      <c r="AF2799" s="78" t="s">
        <v>68</v>
      </c>
      <c r="AG2799" s="72"/>
      <c r="AH2799" s="77" t="s">
        <v>69</v>
      </c>
      <c r="AI2799" s="76" t="s">
        <v>52</v>
      </c>
      <c r="AJ2799" s="76" t="s">
        <v>36</v>
      </c>
      <c r="AK2799" t="str">
        <f>_xlfn.CONCAT(PlayerList[[#This Row],[First Name]]," ",PlayerList[[#This Row],[Surname]])</f>
        <v>Joseph Simcock</v>
      </c>
      <c r="AM2799" s="71">
        <f>PlayerList[[#This Row],[Code]]*1</f>
        <v>18211</v>
      </c>
      <c r="AN2799" s="71" t="str">
        <f>VLOOKUP(PlayerList[[#This Row],[NZCF ID]],$AP$2:$AQ$3850,2,FALSE)</f>
        <v>M</v>
      </c>
      <c r="AP2799" s="71">
        <v>19554</v>
      </c>
      <c r="AQ2799" s="71" t="s">
        <v>29</v>
      </c>
    </row>
    <row r="2800" spans="13:43" x14ac:dyDescent="0.3">
      <c r="M2800" s="75">
        <v>18002</v>
      </c>
      <c r="N2800" s="72" t="s">
        <v>3265</v>
      </c>
      <c r="O2800" s="72" t="s">
        <v>599</v>
      </c>
      <c r="P2800" s="73" t="s">
        <v>252</v>
      </c>
      <c r="Q2800" s="74">
        <v>1954</v>
      </c>
      <c r="R2800" s="73" t="s">
        <v>119</v>
      </c>
      <c r="S2800" s="72"/>
      <c r="T2800" s="77">
        <v>1373</v>
      </c>
      <c r="U2800" s="76" t="s">
        <v>50</v>
      </c>
      <c r="V2800" s="77" t="s">
        <v>36</v>
      </c>
      <c r="W2800" s="77" t="s">
        <v>36</v>
      </c>
      <c r="X2800" s="77">
        <v>3</v>
      </c>
      <c r="Y2800" s="78" t="s">
        <v>90</v>
      </c>
      <c r="Z2800" s="72"/>
      <c r="AA2800" s="77" t="s">
        <v>37</v>
      </c>
      <c r="AB2800" s="76" t="s">
        <v>35</v>
      </c>
      <c r="AC2800" s="77" t="s">
        <v>36</v>
      </c>
      <c r="AD2800" s="77" t="s">
        <v>36</v>
      </c>
      <c r="AE2800" s="77" t="s">
        <v>37</v>
      </c>
      <c r="AF2800" s="78" t="s">
        <v>38</v>
      </c>
      <c r="AG2800" s="72"/>
      <c r="AH2800" s="77" t="s">
        <v>69</v>
      </c>
      <c r="AI2800" s="76" t="s">
        <v>52</v>
      </c>
      <c r="AJ2800" s="76" t="s">
        <v>36</v>
      </c>
      <c r="AK2800" t="str">
        <f>_xlfn.CONCAT(PlayerList[[#This Row],[First Name]]," ",PlayerList[[#This Row],[Surname]])</f>
        <v>Mark Simpson</v>
      </c>
      <c r="AM2800" s="71">
        <f>PlayerList[[#This Row],[Code]]*1</f>
        <v>18002</v>
      </c>
      <c r="AN2800" s="71" t="str">
        <f>VLOOKUP(PlayerList[[#This Row],[NZCF ID]],$AP$2:$AQ$3850,2,FALSE)</f>
        <v>M</v>
      </c>
      <c r="AP2800" s="71">
        <v>20169</v>
      </c>
      <c r="AQ2800" s="71" t="s">
        <v>29</v>
      </c>
    </row>
    <row r="2801" spans="13:43" x14ac:dyDescent="0.3">
      <c r="M2801" s="75">
        <v>10411</v>
      </c>
      <c r="N2801" s="72" t="s">
        <v>3266</v>
      </c>
      <c r="O2801" s="72" t="s">
        <v>3267</v>
      </c>
      <c r="P2801" s="73" t="s">
        <v>83</v>
      </c>
      <c r="Q2801" s="74">
        <v>1967</v>
      </c>
      <c r="R2801" s="73" t="s">
        <v>124</v>
      </c>
      <c r="S2801" s="72"/>
      <c r="T2801" s="77">
        <v>1993</v>
      </c>
      <c r="U2801" s="76" t="s">
        <v>35</v>
      </c>
      <c r="V2801" s="77" t="s">
        <v>36</v>
      </c>
      <c r="W2801" s="77" t="s">
        <v>36</v>
      </c>
      <c r="X2801" s="77">
        <v>388</v>
      </c>
      <c r="Y2801" s="78" t="s">
        <v>1194</v>
      </c>
      <c r="Z2801" s="72"/>
      <c r="AA2801" s="77">
        <v>1713</v>
      </c>
      <c r="AB2801" s="76" t="s">
        <v>35</v>
      </c>
      <c r="AC2801" s="77" t="s">
        <v>36</v>
      </c>
      <c r="AD2801" s="77" t="s">
        <v>36</v>
      </c>
      <c r="AE2801" s="77">
        <v>60</v>
      </c>
      <c r="AF2801" s="78" t="s">
        <v>60</v>
      </c>
      <c r="AG2801" s="72"/>
      <c r="AH2801" s="77">
        <v>4301331</v>
      </c>
      <c r="AI2801" s="76" t="s">
        <v>52</v>
      </c>
      <c r="AJ2801" s="76" t="s">
        <v>36</v>
      </c>
      <c r="AK2801" t="str">
        <f>_xlfn.CONCAT(PlayerList[[#This Row],[First Name]]," ",PlayerList[[#This Row],[Surname]])</f>
        <v>Martin T Sims</v>
      </c>
      <c r="AM2801" s="71">
        <f>PlayerList[[#This Row],[Code]]*1</f>
        <v>10411</v>
      </c>
      <c r="AN2801" s="71" t="str">
        <f>VLOOKUP(PlayerList[[#This Row],[NZCF ID]],$AP$2:$AQ$3850,2,FALSE)</f>
        <v>M</v>
      </c>
      <c r="AP2801" s="71">
        <v>18211</v>
      </c>
      <c r="AQ2801" s="71" t="s">
        <v>29</v>
      </c>
    </row>
    <row r="2802" spans="13:43" x14ac:dyDescent="0.3">
      <c r="M2802" s="75">
        <v>20514</v>
      </c>
      <c r="N2802" s="72" t="s">
        <v>3268</v>
      </c>
      <c r="O2802" s="72" t="s">
        <v>3269</v>
      </c>
      <c r="P2802" s="73" t="s">
        <v>33</v>
      </c>
      <c r="Q2802" s="74">
        <v>2013</v>
      </c>
      <c r="R2802" s="73" t="s">
        <v>135</v>
      </c>
      <c r="S2802" s="72"/>
      <c r="T2802" s="77" t="s">
        <v>34</v>
      </c>
      <c r="U2802" s="76" t="s">
        <v>35</v>
      </c>
      <c r="V2802" s="77" t="s">
        <v>36</v>
      </c>
      <c r="W2802" s="77" t="s">
        <v>36</v>
      </c>
      <c r="X2802" s="77" t="s">
        <v>37</v>
      </c>
      <c r="Y2802" s="78" t="s">
        <v>38</v>
      </c>
      <c r="Z2802" s="72"/>
      <c r="AA2802" s="77">
        <v>1089</v>
      </c>
      <c r="AB2802" s="76" t="s">
        <v>50</v>
      </c>
      <c r="AC2802" s="77" t="s">
        <v>36</v>
      </c>
      <c r="AD2802" s="77" t="s">
        <v>36</v>
      </c>
      <c r="AE2802" s="77">
        <v>7</v>
      </c>
      <c r="AF2802" s="78" t="s">
        <v>150</v>
      </c>
      <c r="AG2802" s="72"/>
      <c r="AH2802" s="77" t="s">
        <v>69</v>
      </c>
      <c r="AI2802" s="76" t="s">
        <v>52</v>
      </c>
      <c r="AJ2802" s="76" t="s">
        <v>36</v>
      </c>
      <c r="AK2802" t="str">
        <f>_xlfn.CONCAT(PlayerList[[#This Row],[First Name]]," ",PlayerList[[#This Row],[Surname]])</f>
        <v>Dillon Sina'au</v>
      </c>
      <c r="AM2802" s="71">
        <f>PlayerList[[#This Row],[Code]]*1</f>
        <v>20514</v>
      </c>
      <c r="AN2802" s="71" t="str">
        <f>VLOOKUP(PlayerList[[#This Row],[NZCF ID]],$AP$2:$AQ$3850,2,FALSE)</f>
        <v>M</v>
      </c>
      <c r="AP2802" s="71">
        <v>18002</v>
      </c>
      <c r="AQ2802" s="71" t="s">
        <v>29</v>
      </c>
    </row>
    <row r="2803" spans="13:43" x14ac:dyDescent="0.3">
      <c r="M2803" s="75">
        <v>20816</v>
      </c>
      <c r="N2803" s="72" t="s">
        <v>3270</v>
      </c>
      <c r="O2803" s="72" t="s">
        <v>3271</v>
      </c>
      <c r="P2803" s="73" t="s">
        <v>426</v>
      </c>
      <c r="Q2803" s="74">
        <v>1950</v>
      </c>
      <c r="R2803" s="73" t="s">
        <v>119</v>
      </c>
      <c r="S2803" s="72"/>
      <c r="T2803" s="77" t="s">
        <v>34</v>
      </c>
      <c r="U2803" s="76" t="s">
        <v>35</v>
      </c>
      <c r="V2803" s="77" t="s">
        <v>36</v>
      </c>
      <c r="W2803" s="77" t="s">
        <v>36</v>
      </c>
      <c r="X2803" s="77" t="s">
        <v>37</v>
      </c>
      <c r="Y2803" s="78" t="s">
        <v>38</v>
      </c>
      <c r="Z2803" s="72"/>
      <c r="AA2803" s="77">
        <v>1425</v>
      </c>
      <c r="AB2803" s="76" t="s">
        <v>50</v>
      </c>
      <c r="AC2803" s="77" t="s">
        <v>36</v>
      </c>
      <c r="AD2803" s="77" t="s">
        <v>36</v>
      </c>
      <c r="AE2803" s="77">
        <v>16</v>
      </c>
      <c r="AF2803" s="78" t="s">
        <v>84</v>
      </c>
      <c r="AG2803" s="72"/>
      <c r="AH2803" s="77">
        <v>4330323</v>
      </c>
      <c r="AI2803" s="76" t="s">
        <v>52</v>
      </c>
      <c r="AJ2803" s="76" t="s">
        <v>36</v>
      </c>
      <c r="AK2803" t="str">
        <f>_xlfn.CONCAT(PlayerList[[#This Row],[First Name]]," ",PlayerList[[#This Row],[Surname]])</f>
        <v>Brett E Sinclair</v>
      </c>
      <c r="AM2803" s="71">
        <f>PlayerList[[#This Row],[Code]]*1</f>
        <v>20816</v>
      </c>
      <c r="AN2803" s="71" t="str">
        <f>VLOOKUP(PlayerList[[#This Row],[NZCF ID]],$AP$2:$AQ$3850,2,FALSE)</f>
        <v>M</v>
      </c>
      <c r="AP2803" s="71">
        <v>10411</v>
      </c>
      <c r="AQ2803" s="71" t="s">
        <v>29</v>
      </c>
    </row>
    <row r="2804" spans="13:43" x14ac:dyDescent="0.3">
      <c r="M2804" s="75">
        <v>22919</v>
      </c>
      <c r="N2804" s="72" t="s">
        <v>3270</v>
      </c>
      <c r="O2804" s="72" t="s">
        <v>1058</v>
      </c>
      <c r="P2804" s="73" t="s">
        <v>161</v>
      </c>
      <c r="Q2804" s="74">
        <v>2018</v>
      </c>
      <c r="R2804" s="73" t="s">
        <v>135</v>
      </c>
      <c r="S2804" s="72"/>
      <c r="T2804" s="77" t="s">
        <v>34</v>
      </c>
      <c r="U2804" s="76" t="s">
        <v>35</v>
      </c>
      <c r="V2804" s="77" t="s">
        <v>36</v>
      </c>
      <c r="W2804" s="77" t="s">
        <v>36</v>
      </c>
      <c r="X2804" s="77" t="s">
        <v>37</v>
      </c>
      <c r="Y2804" s="78" t="s">
        <v>38</v>
      </c>
      <c r="Z2804" s="72"/>
      <c r="AA2804" s="77">
        <v>461</v>
      </c>
      <c r="AB2804" s="76" t="s">
        <v>50</v>
      </c>
      <c r="AC2804" s="77">
        <v>2</v>
      </c>
      <c r="AD2804" s="77">
        <v>10</v>
      </c>
      <c r="AE2804" s="77">
        <v>10</v>
      </c>
      <c r="AF2804" s="78" t="s">
        <v>4167</v>
      </c>
      <c r="AG2804" s="72"/>
      <c r="AH2804" s="77" t="s">
        <v>69</v>
      </c>
      <c r="AI2804" s="76" t="s">
        <v>52</v>
      </c>
      <c r="AJ2804" s="76" t="s">
        <v>36</v>
      </c>
      <c r="AK2804" t="str">
        <f>_xlfn.CONCAT(PlayerList[[#This Row],[First Name]]," ",PlayerList[[#This Row],[Surname]])</f>
        <v>Max Sinclair</v>
      </c>
      <c r="AM2804" s="71">
        <f>PlayerList[[#This Row],[Code]]*1</f>
        <v>22919</v>
      </c>
      <c r="AN2804" s="71" t="str">
        <f>VLOOKUP(PlayerList[[#This Row],[NZCF ID]],$AP$2:$AQ$3850,2,FALSE)</f>
        <v>M</v>
      </c>
      <c r="AP2804" s="71">
        <v>20514</v>
      </c>
      <c r="AQ2804" s="71" t="s">
        <v>29</v>
      </c>
    </row>
    <row r="2805" spans="13:43" x14ac:dyDescent="0.3">
      <c r="M2805" s="75">
        <v>16371</v>
      </c>
      <c r="N2805" s="72" t="s">
        <v>3270</v>
      </c>
      <c r="O2805" s="72" t="s">
        <v>4478</v>
      </c>
      <c r="P2805" s="73" t="s">
        <v>33</v>
      </c>
      <c r="Q2805" s="74">
        <v>2001</v>
      </c>
      <c r="R2805" s="73" t="s">
        <v>35</v>
      </c>
      <c r="S2805" s="72"/>
      <c r="T2805" s="77" t="s">
        <v>34</v>
      </c>
      <c r="U2805" s="76" t="s">
        <v>35</v>
      </c>
      <c r="V2805" s="77" t="s">
        <v>36</v>
      </c>
      <c r="W2805" s="77" t="s">
        <v>36</v>
      </c>
      <c r="X2805" s="77" t="s">
        <v>37</v>
      </c>
      <c r="Y2805" s="78" t="s">
        <v>38</v>
      </c>
      <c r="Z2805" s="72"/>
      <c r="AA2805" s="77">
        <v>1486</v>
      </c>
      <c r="AB2805" s="76" t="s">
        <v>35</v>
      </c>
      <c r="AC2805" s="77" t="s">
        <v>36</v>
      </c>
      <c r="AD2805" s="77" t="s">
        <v>36</v>
      </c>
      <c r="AE2805" s="77">
        <v>24</v>
      </c>
      <c r="AF2805" s="78" t="s">
        <v>235</v>
      </c>
      <c r="AG2805" s="72"/>
      <c r="AH2805" s="77">
        <v>4307879</v>
      </c>
      <c r="AI2805" s="76" t="s">
        <v>52</v>
      </c>
      <c r="AJ2805" s="76" t="s">
        <v>36</v>
      </c>
      <c r="AK2805" t="str">
        <f>_xlfn.CONCAT(PlayerList[[#This Row],[First Name]]," ",PlayerList[[#This Row],[Surname]])</f>
        <v>Zephan Sinclair</v>
      </c>
      <c r="AM2805" s="71">
        <f>PlayerList[[#This Row],[Code]]*1</f>
        <v>16371</v>
      </c>
      <c r="AN2805" s="71" t="str">
        <f>VLOOKUP(PlayerList[[#This Row],[NZCF ID]],$AP$2:$AQ$3850,2,FALSE)</f>
        <v>M</v>
      </c>
      <c r="AP2805" s="71">
        <v>20816</v>
      </c>
      <c r="AQ2805" s="71" t="s">
        <v>29</v>
      </c>
    </row>
    <row r="2806" spans="13:43" x14ac:dyDescent="0.3">
      <c r="M2806" s="75">
        <v>18482</v>
      </c>
      <c r="N2806" s="72" t="s">
        <v>3272</v>
      </c>
      <c r="O2806" s="72" t="s">
        <v>3273</v>
      </c>
      <c r="P2806" s="73" t="s">
        <v>33</v>
      </c>
      <c r="Q2806" s="74">
        <v>2011</v>
      </c>
      <c r="R2806" s="73" t="s">
        <v>135</v>
      </c>
      <c r="S2806" s="72"/>
      <c r="T2806" s="77" t="s">
        <v>34</v>
      </c>
      <c r="U2806" s="76" t="s">
        <v>35</v>
      </c>
      <c r="V2806" s="77" t="s">
        <v>36</v>
      </c>
      <c r="W2806" s="77" t="s">
        <v>36</v>
      </c>
      <c r="X2806" s="77" t="s">
        <v>37</v>
      </c>
      <c r="Y2806" s="78" t="s">
        <v>38</v>
      </c>
      <c r="Z2806" s="72"/>
      <c r="AA2806" s="77">
        <v>634</v>
      </c>
      <c r="AB2806" s="76" t="s">
        <v>35</v>
      </c>
      <c r="AC2806" s="77" t="s">
        <v>36</v>
      </c>
      <c r="AD2806" s="77" t="s">
        <v>36</v>
      </c>
      <c r="AE2806" s="77">
        <v>26</v>
      </c>
      <c r="AF2806" s="78" t="s">
        <v>61</v>
      </c>
      <c r="AG2806" s="72"/>
      <c r="AH2806" s="77">
        <v>4329686</v>
      </c>
      <c r="AI2806" s="76" t="s">
        <v>52</v>
      </c>
      <c r="AJ2806" s="76" t="s">
        <v>36</v>
      </c>
      <c r="AK2806" t="str">
        <f>_xlfn.CONCAT(PlayerList[[#This Row],[First Name]]," ",PlayerList[[#This Row],[Surname]])</f>
        <v>Advait Singh</v>
      </c>
      <c r="AM2806" s="71">
        <f>PlayerList[[#This Row],[Code]]*1</f>
        <v>18482</v>
      </c>
      <c r="AN2806" s="71" t="str">
        <f>VLOOKUP(PlayerList[[#This Row],[NZCF ID]],$AP$2:$AQ$3850,2,FALSE)</f>
        <v>M</v>
      </c>
      <c r="AP2806" s="71">
        <v>22919</v>
      </c>
      <c r="AQ2806" s="71" t="s">
        <v>29</v>
      </c>
    </row>
    <row r="2807" spans="13:43" x14ac:dyDescent="0.3">
      <c r="M2807" s="75">
        <v>17759</v>
      </c>
      <c r="N2807" s="72" t="s">
        <v>3272</v>
      </c>
      <c r="O2807" s="72" t="s">
        <v>3274</v>
      </c>
      <c r="P2807" s="73" t="s">
        <v>33</v>
      </c>
      <c r="Q2807" s="74">
        <v>2012</v>
      </c>
      <c r="R2807" s="73" t="s">
        <v>135</v>
      </c>
      <c r="S2807" s="72"/>
      <c r="T2807" s="77" t="s">
        <v>34</v>
      </c>
      <c r="U2807" s="76" t="s">
        <v>35</v>
      </c>
      <c r="V2807" s="77" t="s">
        <v>36</v>
      </c>
      <c r="W2807" s="77" t="s">
        <v>36</v>
      </c>
      <c r="X2807" s="77" t="s">
        <v>37</v>
      </c>
      <c r="Y2807" s="78" t="s">
        <v>38</v>
      </c>
      <c r="Z2807" s="72"/>
      <c r="AA2807" s="77">
        <v>400</v>
      </c>
      <c r="AB2807" s="76" t="s">
        <v>50</v>
      </c>
      <c r="AC2807" s="77" t="s">
        <v>36</v>
      </c>
      <c r="AD2807" s="77" t="s">
        <v>36</v>
      </c>
      <c r="AE2807" s="77">
        <v>5</v>
      </c>
      <c r="AF2807" s="78" t="s">
        <v>105</v>
      </c>
      <c r="AG2807" s="72"/>
      <c r="AH2807" s="77" t="s">
        <v>69</v>
      </c>
      <c r="AI2807" s="76" t="s">
        <v>52</v>
      </c>
      <c r="AJ2807" s="76" t="s">
        <v>36</v>
      </c>
      <c r="AK2807" t="str">
        <f>_xlfn.CONCAT(PlayerList[[#This Row],[First Name]]," ",PlayerList[[#This Row],[Surname]])</f>
        <v>Agam Singh</v>
      </c>
      <c r="AM2807" s="71">
        <f>PlayerList[[#This Row],[Code]]*1</f>
        <v>17759</v>
      </c>
      <c r="AN2807" s="71" t="str">
        <f>VLOOKUP(PlayerList[[#This Row],[NZCF ID]],$AP$2:$AQ$3850,2,FALSE)</f>
        <v>M</v>
      </c>
      <c r="AP2807" s="71">
        <v>16371</v>
      </c>
      <c r="AQ2807" s="71" t="s">
        <v>29</v>
      </c>
    </row>
    <row r="2808" spans="13:43" x14ac:dyDescent="0.3">
      <c r="M2808" s="75">
        <v>17593</v>
      </c>
      <c r="N2808" s="72" t="s">
        <v>3272</v>
      </c>
      <c r="O2808" s="72" t="s">
        <v>3275</v>
      </c>
      <c r="P2808" s="73" t="s">
        <v>49</v>
      </c>
      <c r="Q2808" s="74">
        <v>2008</v>
      </c>
      <c r="R2808" s="73" t="s">
        <v>135</v>
      </c>
      <c r="S2808" s="72"/>
      <c r="T2808" s="77" t="s">
        <v>34</v>
      </c>
      <c r="U2808" s="76" t="s">
        <v>35</v>
      </c>
      <c r="V2808" s="77" t="s">
        <v>36</v>
      </c>
      <c r="W2808" s="77" t="s">
        <v>36</v>
      </c>
      <c r="X2808" s="77" t="s">
        <v>37</v>
      </c>
      <c r="Y2808" s="78" t="s">
        <v>38</v>
      </c>
      <c r="Z2808" s="72"/>
      <c r="AA2808" s="77">
        <v>1179</v>
      </c>
      <c r="AB2808" s="76" t="s">
        <v>50</v>
      </c>
      <c r="AC2808" s="77" t="s">
        <v>36</v>
      </c>
      <c r="AD2808" s="77" t="s">
        <v>36</v>
      </c>
      <c r="AE2808" s="77">
        <v>11</v>
      </c>
      <c r="AF2808" s="78" t="s">
        <v>173</v>
      </c>
      <c r="AG2808" s="72"/>
      <c r="AH2808" s="77">
        <v>4313240</v>
      </c>
      <c r="AI2808" s="76" t="s">
        <v>52</v>
      </c>
      <c r="AJ2808" s="76" t="s">
        <v>36</v>
      </c>
      <c r="AK2808" t="str">
        <f>_xlfn.CONCAT(PlayerList[[#This Row],[First Name]]," ",PlayerList[[#This Row],[Surname]])</f>
        <v>Amanjot Singh</v>
      </c>
      <c r="AM2808" s="71">
        <f>PlayerList[[#This Row],[Code]]*1</f>
        <v>17593</v>
      </c>
      <c r="AN2808" s="71" t="str">
        <f>VLOOKUP(PlayerList[[#This Row],[NZCF ID]],$AP$2:$AQ$3850,2,FALSE)</f>
        <v>M</v>
      </c>
      <c r="AP2808" s="71">
        <v>18482</v>
      </c>
      <c r="AQ2808" s="71" t="s">
        <v>29</v>
      </c>
    </row>
    <row r="2809" spans="13:43" x14ac:dyDescent="0.3">
      <c r="M2809" s="75">
        <v>21129</v>
      </c>
      <c r="N2809" s="72" t="s">
        <v>3272</v>
      </c>
      <c r="O2809" s="72" t="s">
        <v>3276</v>
      </c>
      <c r="P2809" s="73" t="s">
        <v>33</v>
      </c>
      <c r="Q2809" s="74">
        <v>2015</v>
      </c>
      <c r="R2809" s="73" t="s">
        <v>135</v>
      </c>
      <c r="S2809" s="72"/>
      <c r="T2809" s="77" t="s">
        <v>34</v>
      </c>
      <c r="U2809" s="76" t="s">
        <v>35</v>
      </c>
      <c r="V2809" s="77" t="s">
        <v>36</v>
      </c>
      <c r="W2809" s="77" t="s">
        <v>36</v>
      </c>
      <c r="X2809" s="77" t="s">
        <v>37</v>
      </c>
      <c r="Y2809" s="78" t="s">
        <v>38</v>
      </c>
      <c r="Z2809" s="72"/>
      <c r="AA2809" s="77">
        <v>457</v>
      </c>
      <c r="AB2809" s="76" t="s">
        <v>50</v>
      </c>
      <c r="AC2809" s="77" t="s">
        <v>36</v>
      </c>
      <c r="AD2809" s="77" t="s">
        <v>36</v>
      </c>
      <c r="AE2809" s="77">
        <v>12</v>
      </c>
      <c r="AF2809" s="78" t="s">
        <v>96</v>
      </c>
      <c r="AG2809" s="72"/>
      <c r="AH2809" s="77" t="s">
        <v>69</v>
      </c>
      <c r="AI2809" s="76" t="s">
        <v>52</v>
      </c>
      <c r="AJ2809" s="76" t="s">
        <v>36</v>
      </c>
      <c r="AK2809" t="str">
        <f>_xlfn.CONCAT(PlayerList[[#This Row],[First Name]]," ",PlayerList[[#This Row],[Surname]])</f>
        <v>Anvay Singh</v>
      </c>
      <c r="AM2809" s="71">
        <f>PlayerList[[#This Row],[Code]]*1</f>
        <v>21129</v>
      </c>
      <c r="AN2809" s="71" t="str">
        <f>VLOOKUP(PlayerList[[#This Row],[NZCF ID]],$AP$2:$AQ$3850,2,FALSE)</f>
        <v>M</v>
      </c>
      <c r="AP2809" s="71">
        <v>17759</v>
      </c>
      <c r="AQ2809" s="71" t="s">
        <v>29</v>
      </c>
    </row>
    <row r="2810" spans="13:43" x14ac:dyDescent="0.3">
      <c r="M2810" s="75">
        <v>17752</v>
      </c>
      <c r="N2810" s="72" t="s">
        <v>3272</v>
      </c>
      <c r="O2810" s="72" t="s">
        <v>3277</v>
      </c>
      <c r="P2810" s="73" t="s">
        <v>33</v>
      </c>
      <c r="Q2810" s="74">
        <v>2008</v>
      </c>
      <c r="R2810" s="73" t="s">
        <v>135</v>
      </c>
      <c r="S2810" s="72"/>
      <c r="T2810" s="77" t="s">
        <v>34</v>
      </c>
      <c r="U2810" s="76" t="s">
        <v>35</v>
      </c>
      <c r="V2810" s="77" t="s">
        <v>36</v>
      </c>
      <c r="W2810" s="77" t="s">
        <v>36</v>
      </c>
      <c r="X2810" s="77" t="s">
        <v>37</v>
      </c>
      <c r="Y2810" s="78" t="s">
        <v>38</v>
      </c>
      <c r="Z2810" s="72"/>
      <c r="AA2810" s="77">
        <v>731</v>
      </c>
      <c r="AB2810" s="76" t="s">
        <v>50</v>
      </c>
      <c r="AC2810" s="77" t="s">
        <v>36</v>
      </c>
      <c r="AD2810" s="77" t="s">
        <v>36</v>
      </c>
      <c r="AE2810" s="77">
        <v>6</v>
      </c>
      <c r="AF2810" s="78" t="s">
        <v>105</v>
      </c>
      <c r="AG2810" s="72"/>
      <c r="AH2810" s="77" t="s">
        <v>69</v>
      </c>
      <c r="AI2810" s="76" t="s">
        <v>52</v>
      </c>
      <c r="AJ2810" s="76" t="s">
        <v>36</v>
      </c>
      <c r="AK2810" t="str">
        <f>_xlfn.CONCAT(PlayerList[[#This Row],[First Name]]," ",PlayerList[[#This Row],[Surname]])</f>
        <v>Daegnoor Singh</v>
      </c>
      <c r="AM2810" s="71">
        <f>PlayerList[[#This Row],[Code]]*1</f>
        <v>17752</v>
      </c>
      <c r="AN2810" s="71" t="str">
        <f>VLOOKUP(PlayerList[[#This Row],[NZCF ID]],$AP$2:$AQ$3850,2,FALSE)</f>
        <v>M</v>
      </c>
      <c r="AP2810" s="71">
        <v>17593</v>
      </c>
      <c r="AQ2810" s="71" t="s">
        <v>29</v>
      </c>
    </row>
    <row r="2811" spans="13:43" x14ac:dyDescent="0.3">
      <c r="M2811" s="75">
        <v>15979</v>
      </c>
      <c r="N2811" s="72" t="s">
        <v>3272</v>
      </c>
      <c r="O2811" s="72" t="s">
        <v>3278</v>
      </c>
      <c r="P2811" s="73" t="s">
        <v>252</v>
      </c>
      <c r="Q2811" s="74">
        <v>1988</v>
      </c>
      <c r="R2811" s="73" t="s">
        <v>35</v>
      </c>
      <c r="S2811" s="72"/>
      <c r="T2811" s="77">
        <v>1362</v>
      </c>
      <c r="U2811" s="76" t="s">
        <v>50</v>
      </c>
      <c r="V2811" s="77" t="s">
        <v>36</v>
      </c>
      <c r="W2811" s="77" t="s">
        <v>36</v>
      </c>
      <c r="X2811" s="77">
        <v>9</v>
      </c>
      <c r="Y2811" s="78" t="s">
        <v>84</v>
      </c>
      <c r="Z2811" s="72"/>
      <c r="AA2811" s="77" t="s">
        <v>37</v>
      </c>
      <c r="AB2811" s="76" t="s">
        <v>35</v>
      </c>
      <c r="AC2811" s="77" t="s">
        <v>36</v>
      </c>
      <c r="AD2811" s="77" t="s">
        <v>36</v>
      </c>
      <c r="AE2811" s="77" t="s">
        <v>37</v>
      </c>
      <c r="AF2811" s="78" t="s">
        <v>38</v>
      </c>
      <c r="AG2811" s="72"/>
      <c r="AH2811" s="77">
        <v>4305515</v>
      </c>
      <c r="AI2811" s="76" t="s">
        <v>52</v>
      </c>
      <c r="AJ2811" s="76" t="s">
        <v>36</v>
      </c>
      <c r="AK2811" t="str">
        <f>_xlfn.CONCAT(PlayerList[[#This Row],[First Name]]," ",PlayerList[[#This Row],[Surname]])</f>
        <v>Harpal Singh</v>
      </c>
      <c r="AM2811" s="71">
        <f>PlayerList[[#This Row],[Code]]*1</f>
        <v>15979</v>
      </c>
      <c r="AN2811" s="71" t="str">
        <f>VLOOKUP(PlayerList[[#This Row],[NZCF ID]],$AP$2:$AQ$3850,2,FALSE)</f>
        <v>M</v>
      </c>
      <c r="AP2811" s="71">
        <v>21129</v>
      </c>
      <c r="AQ2811" s="71" t="s">
        <v>29</v>
      </c>
    </row>
    <row r="2812" spans="13:43" x14ac:dyDescent="0.3">
      <c r="M2812" s="75">
        <v>19359</v>
      </c>
      <c r="N2812" s="72" t="s">
        <v>3272</v>
      </c>
      <c r="O2812" s="72" t="s">
        <v>2922</v>
      </c>
      <c r="P2812" s="73" t="s">
        <v>442</v>
      </c>
      <c r="Q2812" s="74">
        <v>2006</v>
      </c>
      <c r="R2812" s="73" t="s">
        <v>135</v>
      </c>
      <c r="S2812" s="72"/>
      <c r="T2812" s="77" t="s">
        <v>34</v>
      </c>
      <c r="U2812" s="76" t="s">
        <v>35</v>
      </c>
      <c r="V2812" s="77" t="s">
        <v>36</v>
      </c>
      <c r="W2812" s="77" t="s">
        <v>36</v>
      </c>
      <c r="X2812" s="77" t="s">
        <v>37</v>
      </c>
      <c r="Y2812" s="78" t="s">
        <v>38</v>
      </c>
      <c r="Z2812" s="72"/>
      <c r="AA2812" s="77">
        <v>1181</v>
      </c>
      <c r="AB2812" s="76" t="s">
        <v>50</v>
      </c>
      <c r="AC2812" s="77" t="s">
        <v>36</v>
      </c>
      <c r="AD2812" s="77" t="s">
        <v>36</v>
      </c>
      <c r="AE2812" s="77">
        <v>14</v>
      </c>
      <c r="AF2812" s="78" t="s">
        <v>150</v>
      </c>
      <c r="AG2812" s="72"/>
      <c r="AH2812" s="77">
        <v>4328736</v>
      </c>
      <c r="AI2812" s="76" t="s">
        <v>52</v>
      </c>
      <c r="AJ2812" s="76" t="s">
        <v>36</v>
      </c>
      <c r="AK2812" t="str">
        <f>_xlfn.CONCAT(PlayerList[[#This Row],[First Name]]," ",PlayerList[[#This Row],[Surname]])</f>
        <v>Ishaan Singh</v>
      </c>
      <c r="AM2812" s="71">
        <f>PlayerList[[#This Row],[Code]]*1</f>
        <v>19359</v>
      </c>
      <c r="AN2812" s="71" t="str">
        <f>VLOOKUP(PlayerList[[#This Row],[NZCF ID]],$AP$2:$AQ$3850,2,FALSE)</f>
        <v>M</v>
      </c>
      <c r="AP2812" s="71">
        <v>17752</v>
      </c>
      <c r="AQ2812" s="71" t="s">
        <v>29</v>
      </c>
    </row>
    <row r="2813" spans="13:43" x14ac:dyDescent="0.3">
      <c r="M2813" s="75">
        <v>18965</v>
      </c>
      <c r="N2813" s="72" t="s">
        <v>3272</v>
      </c>
      <c r="O2813" s="72" t="s">
        <v>3279</v>
      </c>
      <c r="P2813" s="73" t="s">
        <v>252</v>
      </c>
      <c r="Q2813" s="74">
        <v>2011</v>
      </c>
      <c r="R2813" s="73" t="s">
        <v>135</v>
      </c>
      <c r="S2813" s="72"/>
      <c r="T2813" s="77" t="s">
        <v>34</v>
      </c>
      <c r="U2813" s="76" t="s">
        <v>35</v>
      </c>
      <c r="V2813" s="77" t="s">
        <v>36</v>
      </c>
      <c r="W2813" s="77" t="s">
        <v>36</v>
      </c>
      <c r="X2813" s="77" t="s">
        <v>37</v>
      </c>
      <c r="Y2813" s="78" t="s">
        <v>38</v>
      </c>
      <c r="Z2813" s="72"/>
      <c r="AA2813" s="77">
        <v>805</v>
      </c>
      <c r="AB2813" s="76" t="s">
        <v>35</v>
      </c>
      <c r="AC2813" s="77" t="s">
        <v>36</v>
      </c>
      <c r="AD2813" s="77" t="s">
        <v>36</v>
      </c>
      <c r="AE2813" s="77">
        <v>20</v>
      </c>
      <c r="AF2813" s="78" t="s">
        <v>281</v>
      </c>
      <c r="AG2813" s="72"/>
      <c r="AH2813" s="77">
        <v>4325451</v>
      </c>
      <c r="AI2813" s="76" t="s">
        <v>52</v>
      </c>
      <c r="AJ2813" s="76" t="s">
        <v>36</v>
      </c>
      <c r="AK2813" t="str">
        <f>_xlfn.CONCAT(PlayerList[[#This Row],[First Name]]," ",PlayerList[[#This Row],[Surname]])</f>
        <v>Japneet Singh</v>
      </c>
      <c r="AM2813" s="71">
        <f>PlayerList[[#This Row],[Code]]*1</f>
        <v>18965</v>
      </c>
      <c r="AN2813" s="71" t="str">
        <f>VLOOKUP(PlayerList[[#This Row],[NZCF ID]],$AP$2:$AQ$3850,2,FALSE)</f>
        <v>M</v>
      </c>
      <c r="AP2813" s="71">
        <v>15979</v>
      </c>
      <c r="AQ2813" s="71" t="s">
        <v>29</v>
      </c>
    </row>
    <row r="2814" spans="13:43" x14ac:dyDescent="0.3">
      <c r="M2814" s="75">
        <v>20803</v>
      </c>
      <c r="N2814" s="72" t="s">
        <v>3272</v>
      </c>
      <c r="O2814" s="72" t="s">
        <v>3280</v>
      </c>
      <c r="P2814" s="73" t="s">
        <v>49</v>
      </c>
      <c r="Q2814" s="74">
        <v>2012</v>
      </c>
      <c r="R2814" s="73" t="s">
        <v>135</v>
      </c>
      <c r="S2814" s="72"/>
      <c r="T2814" s="77">
        <v>1382</v>
      </c>
      <c r="U2814" s="76" t="s">
        <v>50</v>
      </c>
      <c r="V2814" s="77" t="s">
        <v>36</v>
      </c>
      <c r="W2814" s="77" t="s">
        <v>36</v>
      </c>
      <c r="X2814" s="77">
        <v>5</v>
      </c>
      <c r="Y2814" s="78" t="s">
        <v>60</v>
      </c>
      <c r="Z2814" s="72"/>
      <c r="AA2814" s="77">
        <v>1234</v>
      </c>
      <c r="AB2814" s="76" t="s">
        <v>50</v>
      </c>
      <c r="AC2814" s="77" t="s">
        <v>36</v>
      </c>
      <c r="AD2814" s="77" t="s">
        <v>36</v>
      </c>
      <c r="AE2814" s="77">
        <v>13</v>
      </c>
      <c r="AF2814" s="78" t="s">
        <v>84</v>
      </c>
      <c r="AG2814" s="72"/>
      <c r="AH2814" s="77">
        <v>4330510</v>
      </c>
      <c r="AI2814" s="76" t="s">
        <v>52</v>
      </c>
      <c r="AJ2814" s="76" t="s">
        <v>36</v>
      </c>
      <c r="AK2814" t="str">
        <f>_xlfn.CONCAT(PlayerList[[#This Row],[First Name]]," ",PlayerList[[#This Row],[Surname]])</f>
        <v>Jasreman Preet Singh</v>
      </c>
      <c r="AM2814" s="71">
        <f>PlayerList[[#This Row],[Code]]*1</f>
        <v>20803</v>
      </c>
      <c r="AN2814" s="71" t="str">
        <f>VLOOKUP(PlayerList[[#This Row],[NZCF ID]],$AP$2:$AQ$3850,2,FALSE)</f>
        <v>M</v>
      </c>
      <c r="AP2814" s="71">
        <v>19359</v>
      </c>
      <c r="AQ2814" s="71" t="s">
        <v>29</v>
      </c>
    </row>
    <row r="2815" spans="13:43" x14ac:dyDescent="0.3">
      <c r="M2815" s="75">
        <v>17594</v>
      </c>
      <c r="N2815" s="72" t="s">
        <v>3272</v>
      </c>
      <c r="O2815" s="72" t="s">
        <v>3281</v>
      </c>
      <c r="P2815" s="73" t="s">
        <v>49</v>
      </c>
      <c r="Q2815" s="74">
        <v>2006</v>
      </c>
      <c r="R2815" s="73" t="s">
        <v>135</v>
      </c>
      <c r="S2815" s="72"/>
      <c r="T2815" s="77" t="s">
        <v>34</v>
      </c>
      <c r="U2815" s="76" t="s">
        <v>35</v>
      </c>
      <c r="V2815" s="77" t="s">
        <v>36</v>
      </c>
      <c r="W2815" s="77" t="s">
        <v>36</v>
      </c>
      <c r="X2815" s="77" t="s">
        <v>37</v>
      </c>
      <c r="Y2815" s="78" t="s">
        <v>38</v>
      </c>
      <c r="Z2815" s="72"/>
      <c r="AA2815" s="77">
        <v>1150</v>
      </c>
      <c r="AB2815" s="76" t="s">
        <v>50</v>
      </c>
      <c r="AC2815" s="77" t="s">
        <v>36</v>
      </c>
      <c r="AD2815" s="77" t="s">
        <v>36</v>
      </c>
      <c r="AE2815" s="77">
        <v>12</v>
      </c>
      <c r="AF2815" s="78" t="s">
        <v>173</v>
      </c>
      <c r="AG2815" s="72"/>
      <c r="AH2815" s="77">
        <v>4313259</v>
      </c>
      <c r="AI2815" s="76" t="s">
        <v>52</v>
      </c>
      <c r="AJ2815" s="76" t="s">
        <v>36</v>
      </c>
      <c r="AK2815" t="str">
        <f>_xlfn.CONCAT(PlayerList[[#This Row],[First Name]]," ",PlayerList[[#This Row],[Surname]])</f>
        <v>Jeevanjot Singh</v>
      </c>
      <c r="AM2815" s="71">
        <f>PlayerList[[#This Row],[Code]]*1</f>
        <v>17594</v>
      </c>
      <c r="AN2815" s="71" t="str">
        <f>VLOOKUP(PlayerList[[#This Row],[NZCF ID]],$AP$2:$AQ$3850,2,FALSE)</f>
        <v>M</v>
      </c>
      <c r="AP2815" s="71">
        <v>18965</v>
      </c>
      <c r="AQ2815" s="71" t="s">
        <v>29</v>
      </c>
    </row>
    <row r="2816" spans="13:43" x14ac:dyDescent="0.3">
      <c r="M2816" s="75">
        <v>20487</v>
      </c>
      <c r="N2816" s="72" t="s">
        <v>3272</v>
      </c>
      <c r="O2816" s="72" t="s">
        <v>3282</v>
      </c>
      <c r="P2816" s="73" t="s">
        <v>33</v>
      </c>
      <c r="Q2816" s="74">
        <v>2013</v>
      </c>
      <c r="R2816" s="73" t="s">
        <v>135</v>
      </c>
      <c r="S2816" s="72"/>
      <c r="T2816" s="77" t="s">
        <v>34</v>
      </c>
      <c r="U2816" s="76" t="s">
        <v>35</v>
      </c>
      <c r="V2816" s="77" t="s">
        <v>36</v>
      </c>
      <c r="W2816" s="77" t="s">
        <v>36</v>
      </c>
      <c r="X2816" s="77" t="s">
        <v>37</v>
      </c>
      <c r="Y2816" s="78" t="s">
        <v>38</v>
      </c>
      <c r="Z2816" s="72"/>
      <c r="AA2816" s="77">
        <v>966</v>
      </c>
      <c r="AB2816" s="76" t="s">
        <v>50</v>
      </c>
      <c r="AC2816" s="77" t="s">
        <v>36</v>
      </c>
      <c r="AD2816" s="77" t="s">
        <v>36</v>
      </c>
      <c r="AE2816" s="77">
        <v>14</v>
      </c>
      <c r="AF2816" s="78" t="s">
        <v>84</v>
      </c>
      <c r="AG2816" s="72"/>
      <c r="AH2816" s="77" t="s">
        <v>69</v>
      </c>
      <c r="AI2816" s="76" t="s">
        <v>52</v>
      </c>
      <c r="AJ2816" s="76" t="s">
        <v>36</v>
      </c>
      <c r="AK2816" t="str">
        <f>_xlfn.CONCAT(PlayerList[[#This Row],[First Name]]," ",PlayerList[[#This Row],[Surname]])</f>
        <v>Joshpreet Singh</v>
      </c>
      <c r="AM2816" s="71">
        <f>PlayerList[[#This Row],[Code]]*1</f>
        <v>20487</v>
      </c>
      <c r="AN2816" s="71" t="str">
        <f>VLOOKUP(PlayerList[[#This Row],[NZCF ID]],$AP$2:$AQ$3850,2,FALSE)</f>
        <v>M</v>
      </c>
      <c r="AP2816" s="71">
        <v>20803</v>
      </c>
      <c r="AQ2816" s="71" t="s">
        <v>29</v>
      </c>
    </row>
    <row r="2817" spans="13:43" x14ac:dyDescent="0.3">
      <c r="M2817" s="75">
        <v>22794</v>
      </c>
      <c r="N2817" s="72" t="s">
        <v>3272</v>
      </c>
      <c r="O2817" s="72" t="s">
        <v>3283</v>
      </c>
      <c r="P2817" s="73" t="s">
        <v>33</v>
      </c>
      <c r="Q2817" s="74">
        <v>2013</v>
      </c>
      <c r="R2817" s="73" t="s">
        <v>135</v>
      </c>
      <c r="S2817" s="72"/>
      <c r="T2817" s="77" t="s">
        <v>34</v>
      </c>
      <c r="U2817" s="76" t="s">
        <v>35</v>
      </c>
      <c r="V2817" s="77" t="s">
        <v>36</v>
      </c>
      <c r="W2817" s="77" t="s">
        <v>36</v>
      </c>
      <c r="X2817" s="77" t="s">
        <v>37</v>
      </c>
      <c r="Y2817" s="78" t="s">
        <v>38</v>
      </c>
      <c r="Z2817" s="72"/>
      <c r="AA2817" s="77">
        <v>910</v>
      </c>
      <c r="AB2817" s="76" t="s">
        <v>50</v>
      </c>
      <c r="AC2817" s="77" t="s">
        <v>36</v>
      </c>
      <c r="AD2817" s="77" t="s">
        <v>36</v>
      </c>
      <c r="AE2817" s="77">
        <v>7</v>
      </c>
      <c r="AF2817" s="78" t="s">
        <v>84</v>
      </c>
      <c r="AG2817" s="72"/>
      <c r="AH2817" s="77" t="s">
        <v>69</v>
      </c>
      <c r="AI2817" s="76" t="s">
        <v>52</v>
      </c>
      <c r="AJ2817" s="76" t="s">
        <v>36</v>
      </c>
      <c r="AK2817" t="str">
        <f>_xlfn.CONCAT(PlayerList[[#This Row],[First Name]]," ",PlayerList[[#This Row],[Surname]])</f>
        <v>Meher Singh</v>
      </c>
      <c r="AM2817" s="71">
        <f>PlayerList[[#This Row],[Code]]*1</f>
        <v>22794</v>
      </c>
      <c r="AN2817" s="71" t="str">
        <f>VLOOKUP(PlayerList[[#This Row],[NZCF ID]],$AP$2:$AQ$3850,2,FALSE)</f>
        <v>F</v>
      </c>
      <c r="AP2817" s="71">
        <v>17594</v>
      </c>
      <c r="AQ2817" s="71" t="s">
        <v>29</v>
      </c>
    </row>
    <row r="2818" spans="13:43" x14ac:dyDescent="0.3">
      <c r="M2818" s="75">
        <v>19257</v>
      </c>
      <c r="N2818" s="72" t="s">
        <v>3272</v>
      </c>
      <c r="O2818" s="72" t="s">
        <v>3284</v>
      </c>
      <c r="P2818" s="73" t="s">
        <v>83</v>
      </c>
      <c r="Q2818" s="74">
        <v>2011</v>
      </c>
      <c r="R2818" s="73" t="s">
        <v>135</v>
      </c>
      <c r="S2818" s="72"/>
      <c r="T2818" s="77">
        <v>1191</v>
      </c>
      <c r="U2818" s="76" t="s">
        <v>50</v>
      </c>
      <c r="V2818" s="77">
        <v>1</v>
      </c>
      <c r="W2818" s="77">
        <v>8</v>
      </c>
      <c r="X2818" s="77">
        <v>8</v>
      </c>
      <c r="Y2818" s="78" t="s">
        <v>4167</v>
      </c>
      <c r="Z2818" s="72"/>
      <c r="AA2818" s="77" t="s">
        <v>37</v>
      </c>
      <c r="AB2818" s="76" t="s">
        <v>35</v>
      </c>
      <c r="AC2818" s="77" t="s">
        <v>36</v>
      </c>
      <c r="AD2818" s="77" t="s">
        <v>36</v>
      </c>
      <c r="AE2818" s="77" t="s">
        <v>37</v>
      </c>
      <c r="AF2818" s="78" t="s">
        <v>38</v>
      </c>
      <c r="AG2818" s="72"/>
      <c r="AH2818" s="77">
        <v>4323513</v>
      </c>
      <c r="AI2818" s="76" t="s">
        <v>52</v>
      </c>
      <c r="AJ2818" s="76" t="s">
        <v>36</v>
      </c>
      <c r="AK2818" t="str">
        <f>_xlfn.CONCAT(PlayerList[[#This Row],[First Name]]," ",PlayerList[[#This Row],[Surname]])</f>
        <v>Meherjot Singh</v>
      </c>
      <c r="AM2818" s="71">
        <f>PlayerList[[#This Row],[Code]]*1</f>
        <v>19257</v>
      </c>
      <c r="AN2818" s="71" t="str">
        <f>VLOOKUP(PlayerList[[#This Row],[NZCF ID]],$AP$2:$AQ$3850,2,FALSE)</f>
        <v>M</v>
      </c>
      <c r="AP2818" s="71">
        <v>20487</v>
      </c>
      <c r="AQ2818" s="71" t="s">
        <v>29</v>
      </c>
    </row>
    <row r="2819" spans="13:43" x14ac:dyDescent="0.3">
      <c r="M2819" s="75">
        <v>22931</v>
      </c>
      <c r="N2819" s="72" t="s">
        <v>3272</v>
      </c>
      <c r="O2819" s="72" t="s">
        <v>4479</v>
      </c>
      <c r="P2819" s="73" t="s">
        <v>33</v>
      </c>
      <c r="Q2819" s="74">
        <v>2006</v>
      </c>
      <c r="R2819" s="73" t="s">
        <v>135</v>
      </c>
      <c r="S2819" s="72"/>
      <c r="T2819" s="77" t="s">
        <v>34</v>
      </c>
      <c r="U2819" s="76" t="s">
        <v>35</v>
      </c>
      <c r="V2819" s="77" t="s">
        <v>36</v>
      </c>
      <c r="W2819" s="77" t="s">
        <v>36</v>
      </c>
      <c r="X2819" s="77" t="s">
        <v>37</v>
      </c>
      <c r="Y2819" s="78" t="s">
        <v>38</v>
      </c>
      <c r="Z2819" s="72"/>
      <c r="AA2819" s="77">
        <v>917</v>
      </c>
      <c r="AB2819" s="76" t="s">
        <v>50</v>
      </c>
      <c r="AC2819" s="77">
        <v>1</v>
      </c>
      <c r="AD2819" s="77">
        <v>6</v>
      </c>
      <c r="AE2819" s="77">
        <v>6</v>
      </c>
      <c r="AF2819" s="78" t="s">
        <v>4167</v>
      </c>
      <c r="AG2819" s="72"/>
      <c r="AH2819" s="77">
        <v>4333454</v>
      </c>
      <c r="AI2819" s="76" t="s">
        <v>52</v>
      </c>
      <c r="AJ2819" s="76" t="s">
        <v>36</v>
      </c>
      <c r="AK2819" t="str">
        <f>_xlfn.CONCAT(PlayerList[[#This Row],[First Name]]," ",PlayerList[[#This Row],[Surname]])</f>
        <v>Rishiraj Singh</v>
      </c>
      <c r="AM2819" s="71">
        <f>PlayerList[[#This Row],[Code]]*1</f>
        <v>22931</v>
      </c>
      <c r="AN2819" s="71" t="str">
        <f>VLOOKUP(PlayerList[[#This Row],[NZCF ID]],$AP$2:$AQ$3850,2,FALSE)</f>
        <v>M</v>
      </c>
      <c r="AP2819" s="71">
        <v>22794</v>
      </c>
      <c r="AQ2819" s="71" t="s">
        <v>45</v>
      </c>
    </row>
    <row r="2820" spans="13:43" x14ac:dyDescent="0.3">
      <c r="M2820" s="75">
        <v>19275</v>
      </c>
      <c r="N2820" s="72" t="s">
        <v>3272</v>
      </c>
      <c r="O2820" s="72" t="s">
        <v>3285</v>
      </c>
      <c r="P2820" s="73" t="s">
        <v>252</v>
      </c>
      <c r="Q2820" s="74" t="s">
        <v>37</v>
      </c>
      <c r="R2820" s="73" t="s">
        <v>35</v>
      </c>
      <c r="S2820" s="72"/>
      <c r="T2820" s="77">
        <v>1112</v>
      </c>
      <c r="U2820" s="76" t="s">
        <v>50</v>
      </c>
      <c r="V2820" s="77" t="s">
        <v>36</v>
      </c>
      <c r="W2820" s="77" t="s">
        <v>36</v>
      </c>
      <c r="X2820" s="77">
        <v>6</v>
      </c>
      <c r="Y2820" s="78" t="s">
        <v>281</v>
      </c>
      <c r="Z2820" s="72"/>
      <c r="AA2820" s="77">
        <v>894</v>
      </c>
      <c r="AB2820" s="76" t="s">
        <v>50</v>
      </c>
      <c r="AC2820" s="77" t="s">
        <v>36</v>
      </c>
      <c r="AD2820" s="77" t="s">
        <v>36</v>
      </c>
      <c r="AE2820" s="77">
        <v>6</v>
      </c>
      <c r="AF2820" s="78" t="s">
        <v>281</v>
      </c>
      <c r="AG2820" s="72"/>
      <c r="AH2820" s="77" t="s">
        <v>69</v>
      </c>
      <c r="AI2820" s="76" t="s">
        <v>52</v>
      </c>
      <c r="AJ2820" s="76" t="s">
        <v>36</v>
      </c>
      <c r="AK2820" t="str">
        <f>_xlfn.CONCAT(PlayerList[[#This Row],[First Name]]," ",PlayerList[[#This Row],[Surname]])</f>
        <v>Taj Singh</v>
      </c>
      <c r="AM2820" s="71">
        <f>PlayerList[[#This Row],[Code]]*1</f>
        <v>19275</v>
      </c>
      <c r="AN2820" s="71" t="str">
        <f>VLOOKUP(PlayerList[[#This Row],[NZCF ID]],$AP$2:$AQ$3850,2,FALSE)</f>
        <v>M</v>
      </c>
      <c r="AP2820" s="71">
        <v>19257</v>
      </c>
      <c r="AQ2820" s="71" t="s">
        <v>29</v>
      </c>
    </row>
    <row r="2821" spans="13:43" x14ac:dyDescent="0.3">
      <c r="M2821" s="75">
        <v>20680</v>
      </c>
      <c r="N2821" s="72" t="s">
        <v>3272</v>
      </c>
      <c r="O2821" s="72" t="s">
        <v>3286</v>
      </c>
      <c r="P2821" s="73" t="s">
        <v>190</v>
      </c>
      <c r="Q2821" s="74">
        <v>2012</v>
      </c>
      <c r="R2821" s="73" t="s">
        <v>135</v>
      </c>
      <c r="S2821" s="72"/>
      <c r="T2821" s="77" t="s">
        <v>34</v>
      </c>
      <c r="U2821" s="76" t="s">
        <v>35</v>
      </c>
      <c r="V2821" s="77" t="s">
        <v>36</v>
      </c>
      <c r="W2821" s="77" t="s">
        <v>36</v>
      </c>
      <c r="X2821" s="77" t="s">
        <v>37</v>
      </c>
      <c r="Y2821" s="78" t="s">
        <v>38</v>
      </c>
      <c r="Z2821" s="72"/>
      <c r="AA2821" s="77">
        <v>859</v>
      </c>
      <c r="AB2821" s="76" t="s">
        <v>50</v>
      </c>
      <c r="AC2821" s="77" t="s">
        <v>36</v>
      </c>
      <c r="AD2821" s="77" t="s">
        <v>36</v>
      </c>
      <c r="AE2821" s="77">
        <v>5</v>
      </c>
      <c r="AF2821" s="78" t="s">
        <v>61</v>
      </c>
      <c r="AG2821" s="72"/>
      <c r="AH2821" s="77" t="s">
        <v>69</v>
      </c>
      <c r="AI2821" s="76" t="s">
        <v>52</v>
      </c>
      <c r="AJ2821" s="76" t="s">
        <v>36</v>
      </c>
      <c r="AK2821" t="str">
        <f>_xlfn.CONCAT(PlayerList[[#This Row],[First Name]]," ",PlayerList[[#This Row],[Surname]])</f>
        <v>Tejbir Singh</v>
      </c>
      <c r="AM2821" s="71">
        <f>PlayerList[[#This Row],[Code]]*1</f>
        <v>20680</v>
      </c>
      <c r="AN2821" s="71" t="str">
        <f>VLOOKUP(PlayerList[[#This Row],[NZCF ID]],$AP$2:$AQ$3850,2,FALSE)</f>
        <v>M</v>
      </c>
      <c r="AP2821" s="71">
        <v>22931</v>
      </c>
      <c r="AQ2821" s="71" t="s">
        <v>29</v>
      </c>
    </row>
    <row r="2822" spans="13:43" x14ac:dyDescent="0.3">
      <c r="M2822" s="75">
        <v>19585</v>
      </c>
      <c r="N2822" s="72" t="s">
        <v>3272</v>
      </c>
      <c r="O2822" s="72" t="s">
        <v>3287</v>
      </c>
      <c r="P2822" s="73" t="s">
        <v>442</v>
      </c>
      <c r="Q2822" s="74">
        <v>1986</v>
      </c>
      <c r="R2822" s="73" t="s">
        <v>35</v>
      </c>
      <c r="S2822" s="72"/>
      <c r="T2822" s="77" t="s">
        <v>34</v>
      </c>
      <c r="U2822" s="76" t="s">
        <v>35</v>
      </c>
      <c r="V2822" s="77" t="s">
        <v>36</v>
      </c>
      <c r="W2822" s="77" t="s">
        <v>36</v>
      </c>
      <c r="X2822" s="77" t="s">
        <v>37</v>
      </c>
      <c r="Y2822" s="78" t="s">
        <v>38</v>
      </c>
      <c r="Z2822" s="72"/>
      <c r="AA2822" s="77">
        <v>1185</v>
      </c>
      <c r="AB2822" s="76" t="s">
        <v>35</v>
      </c>
      <c r="AC2822" s="77" t="s">
        <v>36</v>
      </c>
      <c r="AD2822" s="77" t="s">
        <v>36</v>
      </c>
      <c r="AE2822" s="77">
        <v>24</v>
      </c>
      <c r="AF2822" s="78" t="s">
        <v>75</v>
      </c>
      <c r="AG2822" s="72"/>
      <c r="AH2822" s="77">
        <v>4324064</v>
      </c>
      <c r="AI2822" s="76" t="s">
        <v>52</v>
      </c>
      <c r="AJ2822" s="76" t="s">
        <v>36</v>
      </c>
      <c r="AK2822" t="str">
        <f>_xlfn.CONCAT(PlayerList[[#This Row],[First Name]]," ",PlayerList[[#This Row],[Surname]])</f>
        <v>Tejinder Pal Singh</v>
      </c>
      <c r="AM2822" s="71">
        <f>PlayerList[[#This Row],[Code]]*1</f>
        <v>19585</v>
      </c>
      <c r="AN2822" s="71" t="str">
        <f>VLOOKUP(PlayerList[[#This Row],[NZCF ID]],$AP$2:$AQ$3850,2,FALSE)</f>
        <v>M</v>
      </c>
      <c r="AP2822" s="71">
        <v>19275</v>
      </c>
      <c r="AQ2822" s="71" t="s">
        <v>29</v>
      </c>
    </row>
    <row r="2823" spans="13:43" x14ac:dyDescent="0.3">
      <c r="M2823" s="75">
        <v>17859</v>
      </c>
      <c r="N2823" s="72" t="s">
        <v>3272</v>
      </c>
      <c r="O2823" s="72" t="s">
        <v>3288</v>
      </c>
      <c r="P2823" s="73" t="s">
        <v>161</v>
      </c>
      <c r="Q2823" s="74">
        <v>2008</v>
      </c>
      <c r="R2823" s="73" t="s">
        <v>135</v>
      </c>
      <c r="S2823" s="72"/>
      <c r="T2823" s="77">
        <v>877</v>
      </c>
      <c r="U2823" s="76" t="s">
        <v>50</v>
      </c>
      <c r="V2823" s="77" t="s">
        <v>36</v>
      </c>
      <c r="W2823" s="77" t="s">
        <v>36</v>
      </c>
      <c r="X2823" s="77">
        <v>15</v>
      </c>
      <c r="Y2823" s="78" t="s">
        <v>96</v>
      </c>
      <c r="Z2823" s="72"/>
      <c r="AA2823" s="77">
        <v>1067</v>
      </c>
      <c r="AB2823" s="76" t="s">
        <v>35</v>
      </c>
      <c r="AC2823" s="77" t="s">
        <v>36</v>
      </c>
      <c r="AD2823" s="77" t="s">
        <v>36</v>
      </c>
      <c r="AE2823" s="77">
        <v>20</v>
      </c>
      <c r="AF2823" s="78" t="s">
        <v>281</v>
      </c>
      <c r="AG2823" s="72"/>
      <c r="AH2823" s="77" t="s">
        <v>69</v>
      </c>
      <c r="AI2823" s="76" t="s">
        <v>52</v>
      </c>
      <c r="AJ2823" s="76" t="s">
        <v>36</v>
      </c>
      <c r="AK2823" t="str">
        <f>_xlfn.CONCAT(PlayerList[[#This Row],[First Name]]," ",PlayerList[[#This Row],[Surname]])</f>
        <v>Utkarsh Singh</v>
      </c>
      <c r="AM2823" s="71">
        <f>PlayerList[[#This Row],[Code]]*1</f>
        <v>17859</v>
      </c>
      <c r="AN2823" s="71" t="str">
        <f>VLOOKUP(PlayerList[[#This Row],[NZCF ID]],$AP$2:$AQ$3850,2,FALSE)</f>
        <v>M</v>
      </c>
      <c r="AP2823" s="71">
        <v>20680</v>
      </c>
      <c r="AQ2823" s="71" t="s">
        <v>29</v>
      </c>
    </row>
    <row r="2824" spans="13:43" x14ac:dyDescent="0.3">
      <c r="M2824" s="75">
        <v>20361</v>
      </c>
      <c r="N2824" s="72" t="s">
        <v>3272</v>
      </c>
      <c r="O2824" s="72" t="s">
        <v>3289</v>
      </c>
      <c r="P2824" s="73" t="s">
        <v>33</v>
      </c>
      <c r="Q2824" s="74">
        <v>2010</v>
      </c>
      <c r="R2824" s="73" t="s">
        <v>135</v>
      </c>
      <c r="S2824" s="72"/>
      <c r="T2824" s="77" t="s">
        <v>34</v>
      </c>
      <c r="U2824" s="76" t="s">
        <v>35</v>
      </c>
      <c r="V2824" s="77" t="s">
        <v>36</v>
      </c>
      <c r="W2824" s="77" t="s">
        <v>36</v>
      </c>
      <c r="X2824" s="77" t="s">
        <v>37</v>
      </c>
      <c r="Y2824" s="78" t="s">
        <v>38</v>
      </c>
      <c r="Z2824" s="72"/>
      <c r="AA2824" s="77">
        <v>477</v>
      </c>
      <c r="AB2824" s="76" t="s">
        <v>50</v>
      </c>
      <c r="AC2824" s="77" t="s">
        <v>36</v>
      </c>
      <c r="AD2824" s="77" t="s">
        <v>36</v>
      </c>
      <c r="AE2824" s="77">
        <v>11</v>
      </c>
      <c r="AF2824" s="78" t="s">
        <v>150</v>
      </c>
      <c r="AG2824" s="72"/>
      <c r="AH2824" s="77">
        <v>4328914</v>
      </c>
      <c r="AI2824" s="76" t="s">
        <v>52</v>
      </c>
      <c r="AJ2824" s="76" t="s">
        <v>36</v>
      </c>
      <c r="AK2824" t="str">
        <f>_xlfn.CONCAT(PlayerList[[#This Row],[First Name]]," ",PlayerList[[#This Row],[Surname]])</f>
        <v>Vani Singh</v>
      </c>
      <c r="AM2824" s="71">
        <f>PlayerList[[#This Row],[Code]]*1</f>
        <v>20361</v>
      </c>
      <c r="AN2824" s="71" t="str">
        <f>VLOOKUP(PlayerList[[#This Row],[NZCF ID]],$AP$2:$AQ$3850,2,FALSE)</f>
        <v>F</v>
      </c>
      <c r="AP2824" s="71">
        <v>19585</v>
      </c>
      <c r="AQ2824" s="71" t="s">
        <v>29</v>
      </c>
    </row>
    <row r="2825" spans="13:43" x14ac:dyDescent="0.3">
      <c r="M2825" s="75">
        <v>19910</v>
      </c>
      <c r="N2825" s="72" t="s">
        <v>3272</v>
      </c>
      <c r="O2825" s="72" t="s">
        <v>3290</v>
      </c>
      <c r="P2825" s="73" t="s">
        <v>33</v>
      </c>
      <c r="Q2825" s="74">
        <v>2011</v>
      </c>
      <c r="R2825" s="73" t="s">
        <v>135</v>
      </c>
      <c r="S2825" s="72"/>
      <c r="T2825" s="77" t="s">
        <v>34</v>
      </c>
      <c r="U2825" s="76" t="s">
        <v>35</v>
      </c>
      <c r="V2825" s="77" t="s">
        <v>36</v>
      </c>
      <c r="W2825" s="77" t="s">
        <v>36</v>
      </c>
      <c r="X2825" s="77" t="s">
        <v>37</v>
      </c>
      <c r="Y2825" s="78" t="s">
        <v>38</v>
      </c>
      <c r="Z2825" s="72"/>
      <c r="AA2825" s="77">
        <v>1072</v>
      </c>
      <c r="AB2825" s="76" t="s">
        <v>50</v>
      </c>
      <c r="AC2825" s="77" t="s">
        <v>36</v>
      </c>
      <c r="AD2825" s="77" t="s">
        <v>36</v>
      </c>
      <c r="AE2825" s="77">
        <v>9</v>
      </c>
      <c r="AF2825" s="78" t="s">
        <v>61</v>
      </c>
      <c r="AG2825" s="72"/>
      <c r="AH2825" s="77">
        <v>4329660</v>
      </c>
      <c r="AI2825" s="76" t="s">
        <v>52</v>
      </c>
      <c r="AJ2825" s="76" t="s">
        <v>36</v>
      </c>
      <c r="AK2825" t="str">
        <f>_xlfn.CONCAT(PlayerList[[#This Row],[First Name]]," ",PlayerList[[#This Row],[Surname]])</f>
        <v>Yuvraj Singh</v>
      </c>
      <c r="AM2825" s="71">
        <f>PlayerList[[#This Row],[Code]]*1</f>
        <v>19910</v>
      </c>
      <c r="AN2825" s="71" t="str">
        <f>VLOOKUP(PlayerList[[#This Row],[NZCF ID]],$AP$2:$AQ$3850,2,FALSE)</f>
        <v>M</v>
      </c>
      <c r="AP2825" s="71">
        <v>17859</v>
      </c>
      <c r="AQ2825" s="71" t="s">
        <v>29</v>
      </c>
    </row>
    <row r="2826" spans="13:43" x14ac:dyDescent="0.3">
      <c r="M2826" s="75">
        <v>20025</v>
      </c>
      <c r="N2826" s="72" t="s">
        <v>3272</v>
      </c>
      <c r="O2826" s="72" t="s">
        <v>3291</v>
      </c>
      <c r="P2826" s="73" t="s">
        <v>33</v>
      </c>
      <c r="Q2826" s="74">
        <v>2014</v>
      </c>
      <c r="R2826" s="73" t="s">
        <v>135</v>
      </c>
      <c r="S2826" s="72"/>
      <c r="T2826" s="77" t="s">
        <v>34</v>
      </c>
      <c r="U2826" s="76" t="s">
        <v>35</v>
      </c>
      <c r="V2826" s="77" t="s">
        <v>36</v>
      </c>
      <c r="W2826" s="77" t="s">
        <v>36</v>
      </c>
      <c r="X2826" s="77" t="s">
        <v>37</v>
      </c>
      <c r="Y2826" s="78" t="s">
        <v>38</v>
      </c>
      <c r="Z2826" s="72"/>
      <c r="AA2826" s="77">
        <v>660</v>
      </c>
      <c r="AB2826" s="76" t="s">
        <v>50</v>
      </c>
      <c r="AC2826" s="77" t="s">
        <v>36</v>
      </c>
      <c r="AD2826" s="77" t="s">
        <v>36</v>
      </c>
      <c r="AE2826" s="77">
        <v>6</v>
      </c>
      <c r="AF2826" s="78" t="s">
        <v>169</v>
      </c>
      <c r="AG2826" s="72"/>
      <c r="AH2826" s="77">
        <v>4326202</v>
      </c>
      <c r="AI2826" s="76" t="s">
        <v>52</v>
      </c>
      <c r="AJ2826" s="76" t="s">
        <v>36</v>
      </c>
      <c r="AK2826" t="str">
        <f>_xlfn.CONCAT(PlayerList[[#This Row],[First Name]]," ",PlayerList[[#This Row],[Surname]])</f>
        <v>Zorawar Singh</v>
      </c>
      <c r="AM2826" s="71">
        <f>PlayerList[[#This Row],[Code]]*1</f>
        <v>20025</v>
      </c>
      <c r="AN2826" s="71" t="str">
        <f>VLOOKUP(PlayerList[[#This Row],[NZCF ID]],$AP$2:$AQ$3850,2,FALSE)</f>
        <v>M</v>
      </c>
      <c r="AP2826" s="71">
        <v>20361</v>
      </c>
      <c r="AQ2826" s="71" t="s">
        <v>45</v>
      </c>
    </row>
    <row r="2827" spans="13:43" x14ac:dyDescent="0.3">
      <c r="M2827" s="75">
        <v>22800</v>
      </c>
      <c r="N2827" s="72" t="s">
        <v>3292</v>
      </c>
      <c r="O2827" s="72" t="s">
        <v>3293</v>
      </c>
      <c r="P2827" s="73" t="s">
        <v>33</v>
      </c>
      <c r="Q2827" s="74">
        <v>2013</v>
      </c>
      <c r="R2827" s="73" t="s">
        <v>135</v>
      </c>
      <c r="S2827" s="72"/>
      <c r="T2827" s="77" t="s">
        <v>34</v>
      </c>
      <c r="U2827" s="76" t="s">
        <v>35</v>
      </c>
      <c r="V2827" s="77" t="s">
        <v>36</v>
      </c>
      <c r="W2827" s="77" t="s">
        <v>36</v>
      </c>
      <c r="X2827" s="77" t="s">
        <v>37</v>
      </c>
      <c r="Y2827" s="78" t="s">
        <v>38</v>
      </c>
      <c r="Z2827" s="72"/>
      <c r="AA2827" s="77">
        <v>478</v>
      </c>
      <c r="AB2827" s="76" t="s">
        <v>50</v>
      </c>
      <c r="AC2827" s="77" t="s">
        <v>36</v>
      </c>
      <c r="AD2827" s="77" t="s">
        <v>36</v>
      </c>
      <c r="AE2827" s="77">
        <v>7</v>
      </c>
      <c r="AF2827" s="78" t="s">
        <v>84</v>
      </c>
      <c r="AG2827" s="72"/>
      <c r="AH2827" s="77" t="s">
        <v>69</v>
      </c>
      <c r="AI2827" s="76" t="s">
        <v>52</v>
      </c>
      <c r="AJ2827" s="76" t="s">
        <v>36</v>
      </c>
      <c r="AK2827" t="str">
        <f>_xlfn.CONCAT(PlayerList[[#This Row],[First Name]]," ",PlayerList[[#This Row],[Surname]])</f>
        <v>Tamarau Sionetama-Morgan</v>
      </c>
      <c r="AM2827" s="71">
        <f>PlayerList[[#This Row],[Code]]*1</f>
        <v>22800</v>
      </c>
      <c r="AN2827" s="71" t="str">
        <f>VLOOKUP(PlayerList[[#This Row],[NZCF ID]],$AP$2:$AQ$3850,2,FALSE)</f>
        <v>M</v>
      </c>
      <c r="AP2827" s="71">
        <v>19910</v>
      </c>
      <c r="AQ2827" s="71" t="s">
        <v>29</v>
      </c>
    </row>
    <row r="2828" spans="13:43" x14ac:dyDescent="0.3">
      <c r="M2828" s="75">
        <v>17565</v>
      </c>
      <c r="N2828" s="72" t="s">
        <v>3294</v>
      </c>
      <c r="O2828" s="72" t="s">
        <v>3295</v>
      </c>
      <c r="P2828" s="73" t="s">
        <v>33</v>
      </c>
      <c r="Q2828" s="74">
        <v>2012</v>
      </c>
      <c r="R2828" s="73" t="s">
        <v>135</v>
      </c>
      <c r="S2828" s="72"/>
      <c r="T2828" s="77">
        <v>821</v>
      </c>
      <c r="U2828" s="76" t="s">
        <v>50</v>
      </c>
      <c r="V2828" s="77" t="s">
        <v>36</v>
      </c>
      <c r="W2828" s="77" t="s">
        <v>36</v>
      </c>
      <c r="X2828" s="77">
        <v>6</v>
      </c>
      <c r="Y2828" s="78" t="s">
        <v>232</v>
      </c>
      <c r="Z2828" s="72"/>
      <c r="AA2828" s="77">
        <v>580</v>
      </c>
      <c r="AB2828" s="76" t="s">
        <v>35</v>
      </c>
      <c r="AC2828" s="77" t="s">
        <v>36</v>
      </c>
      <c r="AD2828" s="77" t="s">
        <v>36</v>
      </c>
      <c r="AE2828" s="77">
        <v>24</v>
      </c>
      <c r="AF2828" s="78" t="s">
        <v>150</v>
      </c>
      <c r="AG2828" s="72"/>
      <c r="AH2828" s="77">
        <v>4314590</v>
      </c>
      <c r="AI2828" s="76" t="s">
        <v>52</v>
      </c>
      <c r="AJ2828" s="76" t="s">
        <v>36</v>
      </c>
      <c r="AK2828" t="str">
        <f>_xlfn.CONCAT(PlayerList[[#This Row],[First Name]]," ",PlayerList[[#This Row],[Surname]])</f>
        <v>Sayon Sircar</v>
      </c>
      <c r="AM2828" s="71">
        <f>PlayerList[[#This Row],[Code]]*1</f>
        <v>17565</v>
      </c>
      <c r="AN2828" s="71" t="str">
        <f>VLOOKUP(PlayerList[[#This Row],[NZCF ID]],$AP$2:$AQ$3850,2,FALSE)</f>
        <v>M</v>
      </c>
      <c r="AP2828" s="71">
        <v>20025</v>
      </c>
      <c r="AQ2828" s="71" t="s">
        <v>29</v>
      </c>
    </row>
    <row r="2829" spans="13:43" x14ac:dyDescent="0.3">
      <c r="M2829" s="75">
        <v>17566</v>
      </c>
      <c r="N2829" s="72" t="s">
        <v>3294</v>
      </c>
      <c r="O2829" s="72" t="s">
        <v>3296</v>
      </c>
      <c r="P2829" s="73" t="s">
        <v>33</v>
      </c>
      <c r="Q2829" s="74">
        <v>2009</v>
      </c>
      <c r="R2829" s="73" t="s">
        <v>135</v>
      </c>
      <c r="S2829" s="72"/>
      <c r="T2829" s="77">
        <v>713</v>
      </c>
      <c r="U2829" s="76" t="s">
        <v>50</v>
      </c>
      <c r="V2829" s="77" t="s">
        <v>36</v>
      </c>
      <c r="W2829" s="77" t="s">
        <v>36</v>
      </c>
      <c r="X2829" s="77">
        <v>6</v>
      </c>
      <c r="Y2829" s="78" t="s">
        <v>232</v>
      </c>
      <c r="Z2829" s="72"/>
      <c r="AA2829" s="77">
        <v>452</v>
      </c>
      <c r="AB2829" s="76" t="s">
        <v>50</v>
      </c>
      <c r="AC2829" s="77" t="s">
        <v>36</v>
      </c>
      <c r="AD2829" s="77" t="s">
        <v>36</v>
      </c>
      <c r="AE2829" s="77">
        <v>10</v>
      </c>
      <c r="AF2829" s="78" t="s">
        <v>105</v>
      </c>
      <c r="AG2829" s="72"/>
      <c r="AH2829" s="77">
        <v>4314603</v>
      </c>
      <c r="AI2829" s="76" t="s">
        <v>52</v>
      </c>
      <c r="AJ2829" s="76" t="s">
        <v>36</v>
      </c>
      <c r="AK2829" t="str">
        <f>_xlfn.CONCAT(PlayerList[[#This Row],[First Name]]," ",PlayerList[[#This Row],[Surname]])</f>
        <v>Siona Sircar</v>
      </c>
      <c r="AM2829" s="71">
        <f>PlayerList[[#This Row],[Code]]*1</f>
        <v>17566</v>
      </c>
      <c r="AN2829" s="71" t="str">
        <f>VLOOKUP(PlayerList[[#This Row],[NZCF ID]],$AP$2:$AQ$3850,2,FALSE)</f>
        <v>F</v>
      </c>
      <c r="AP2829" s="71">
        <v>22800</v>
      </c>
      <c r="AQ2829" s="71" t="s">
        <v>29</v>
      </c>
    </row>
    <row r="2830" spans="13:43" x14ac:dyDescent="0.3">
      <c r="M2830" s="75">
        <v>18552</v>
      </c>
      <c r="N2830" s="72" t="s">
        <v>3297</v>
      </c>
      <c r="O2830" s="72" t="s">
        <v>3298</v>
      </c>
      <c r="P2830" s="73" t="s">
        <v>33</v>
      </c>
      <c r="Q2830" s="74">
        <v>2005</v>
      </c>
      <c r="R2830" s="73" t="s">
        <v>135</v>
      </c>
      <c r="S2830" s="72"/>
      <c r="T2830" s="77" t="s">
        <v>34</v>
      </c>
      <c r="U2830" s="76" t="s">
        <v>35</v>
      </c>
      <c r="V2830" s="77" t="s">
        <v>36</v>
      </c>
      <c r="W2830" s="77" t="s">
        <v>36</v>
      </c>
      <c r="X2830" s="77" t="s">
        <v>37</v>
      </c>
      <c r="Y2830" s="78" t="s">
        <v>38</v>
      </c>
      <c r="Z2830" s="72"/>
      <c r="AA2830" s="77">
        <v>1323</v>
      </c>
      <c r="AB2830" s="76" t="s">
        <v>50</v>
      </c>
      <c r="AC2830" s="77" t="s">
        <v>36</v>
      </c>
      <c r="AD2830" s="77" t="s">
        <v>36</v>
      </c>
      <c r="AE2830" s="77">
        <v>13</v>
      </c>
      <c r="AF2830" s="78" t="s">
        <v>96</v>
      </c>
      <c r="AG2830" s="72"/>
      <c r="AH2830" s="77" t="s">
        <v>69</v>
      </c>
      <c r="AI2830" s="76" t="s">
        <v>52</v>
      </c>
      <c r="AJ2830" s="76" t="s">
        <v>36</v>
      </c>
      <c r="AK2830" t="str">
        <f>_xlfn.CONCAT(PlayerList[[#This Row],[First Name]]," ",PlayerList[[#This Row],[Surname]])</f>
        <v>Yaswanth Sirivuri</v>
      </c>
      <c r="AM2830" s="71">
        <f>PlayerList[[#This Row],[Code]]*1</f>
        <v>18552</v>
      </c>
      <c r="AN2830" s="71" t="str">
        <f>VLOOKUP(PlayerList[[#This Row],[NZCF ID]],$AP$2:$AQ$3850,2,FALSE)</f>
        <v>M</v>
      </c>
      <c r="AP2830" s="71">
        <v>17565</v>
      </c>
      <c r="AQ2830" s="71" t="s">
        <v>29</v>
      </c>
    </row>
    <row r="2831" spans="13:43" x14ac:dyDescent="0.3">
      <c r="M2831" s="75">
        <v>15599</v>
      </c>
      <c r="N2831" s="72" t="s">
        <v>3299</v>
      </c>
      <c r="O2831" s="72" t="s">
        <v>3300</v>
      </c>
      <c r="P2831" s="73" t="s">
        <v>885</v>
      </c>
      <c r="Q2831" s="74">
        <v>2001</v>
      </c>
      <c r="R2831" s="73" t="s">
        <v>35</v>
      </c>
      <c r="S2831" s="72"/>
      <c r="T2831" s="77">
        <v>1130</v>
      </c>
      <c r="U2831" s="76" t="s">
        <v>35</v>
      </c>
      <c r="V2831" s="77" t="s">
        <v>36</v>
      </c>
      <c r="W2831" s="77" t="s">
        <v>36</v>
      </c>
      <c r="X2831" s="77">
        <v>39</v>
      </c>
      <c r="Y2831" s="78" t="s">
        <v>2121</v>
      </c>
      <c r="Z2831" s="72"/>
      <c r="AA2831" s="77">
        <v>1281</v>
      </c>
      <c r="AB2831" s="76" t="s">
        <v>35</v>
      </c>
      <c r="AC2831" s="77" t="s">
        <v>36</v>
      </c>
      <c r="AD2831" s="77" t="s">
        <v>36</v>
      </c>
      <c r="AE2831" s="77">
        <v>99</v>
      </c>
      <c r="AF2831" s="78" t="s">
        <v>209</v>
      </c>
      <c r="AG2831" s="72"/>
      <c r="AH2831" s="77">
        <v>4304373</v>
      </c>
      <c r="AI2831" s="76" t="s">
        <v>52</v>
      </c>
      <c r="AJ2831" s="76" t="s">
        <v>36</v>
      </c>
      <c r="AK2831" t="str">
        <f>_xlfn.CONCAT(PlayerList[[#This Row],[First Name]]," ",PlayerList[[#This Row],[Surname]])</f>
        <v>Brijesh D Sivabalan</v>
      </c>
      <c r="AM2831" s="71">
        <f>PlayerList[[#This Row],[Code]]*1</f>
        <v>15599</v>
      </c>
      <c r="AN2831" s="71" t="str">
        <f>VLOOKUP(PlayerList[[#This Row],[NZCF ID]],$AP$2:$AQ$3850,2,FALSE)</f>
        <v>M</v>
      </c>
      <c r="AP2831" s="71">
        <v>17566</v>
      </c>
      <c r="AQ2831" s="71" t="s">
        <v>45</v>
      </c>
    </row>
    <row r="2832" spans="13:43" x14ac:dyDescent="0.3">
      <c r="M2832" s="75">
        <v>19615</v>
      </c>
      <c r="N2832" s="72" t="s">
        <v>3301</v>
      </c>
      <c r="O2832" s="72" t="s">
        <v>3302</v>
      </c>
      <c r="P2832" s="73" t="s">
        <v>121</v>
      </c>
      <c r="Q2832" s="74">
        <v>2010</v>
      </c>
      <c r="R2832" s="73" t="s">
        <v>135</v>
      </c>
      <c r="S2832" s="72"/>
      <c r="T2832" s="77">
        <v>878</v>
      </c>
      <c r="U2832" s="76" t="s">
        <v>50</v>
      </c>
      <c r="V2832" s="77" t="s">
        <v>36</v>
      </c>
      <c r="W2832" s="77" t="s">
        <v>36</v>
      </c>
      <c r="X2832" s="77">
        <v>5</v>
      </c>
      <c r="Y2832" s="78" t="s">
        <v>281</v>
      </c>
      <c r="Z2832" s="72"/>
      <c r="AA2832" s="77" t="s">
        <v>37</v>
      </c>
      <c r="AB2832" s="76" t="s">
        <v>35</v>
      </c>
      <c r="AC2832" s="77" t="s">
        <v>36</v>
      </c>
      <c r="AD2832" s="77" t="s">
        <v>36</v>
      </c>
      <c r="AE2832" s="77" t="s">
        <v>37</v>
      </c>
      <c r="AF2832" s="78" t="s">
        <v>38</v>
      </c>
      <c r="AG2832" s="72"/>
      <c r="AH2832" s="77" t="s">
        <v>69</v>
      </c>
      <c r="AI2832" s="76" t="s">
        <v>52</v>
      </c>
      <c r="AJ2832" s="76" t="s">
        <v>36</v>
      </c>
      <c r="AK2832" t="str">
        <f>_xlfn.CONCAT(PlayerList[[#This Row],[First Name]]," ",PlayerList[[#This Row],[Surname]])</f>
        <v>Pratheesh Sivaraman</v>
      </c>
      <c r="AM2832" s="71">
        <f>PlayerList[[#This Row],[Code]]*1</f>
        <v>19615</v>
      </c>
      <c r="AN2832" s="71" t="str">
        <f>VLOOKUP(PlayerList[[#This Row],[NZCF ID]],$AP$2:$AQ$3850,2,FALSE)</f>
        <v>M</v>
      </c>
      <c r="AP2832" s="71">
        <v>18552</v>
      </c>
      <c r="AQ2832" s="71" t="s">
        <v>29</v>
      </c>
    </row>
    <row r="2833" spans="13:43" x14ac:dyDescent="0.3">
      <c r="M2833" s="75">
        <v>15128</v>
      </c>
      <c r="N2833" s="72" t="s">
        <v>4480</v>
      </c>
      <c r="O2833" s="72" t="s">
        <v>4481</v>
      </c>
      <c r="P2833" s="73" t="s">
        <v>83</v>
      </c>
      <c r="Q2833" s="74">
        <v>2004</v>
      </c>
      <c r="R2833" s="73" t="s">
        <v>35</v>
      </c>
      <c r="S2833" s="72"/>
      <c r="T2833" s="77">
        <v>1146</v>
      </c>
      <c r="U2833" s="76" t="s">
        <v>35</v>
      </c>
      <c r="V2833" s="77" t="s">
        <v>36</v>
      </c>
      <c r="W2833" s="77" t="s">
        <v>36</v>
      </c>
      <c r="X2833" s="77">
        <v>135</v>
      </c>
      <c r="Y2833" s="78" t="s">
        <v>235</v>
      </c>
      <c r="Z2833" s="72"/>
      <c r="AA2833" s="77">
        <v>986</v>
      </c>
      <c r="AB2833" s="76" t="s">
        <v>35</v>
      </c>
      <c r="AC2833" s="77" t="s">
        <v>36</v>
      </c>
      <c r="AD2833" s="77" t="s">
        <v>36</v>
      </c>
      <c r="AE2833" s="77">
        <v>48</v>
      </c>
      <c r="AF2833" s="78" t="s">
        <v>452</v>
      </c>
      <c r="AG2833" s="72"/>
      <c r="AH2833" s="77" t="s">
        <v>69</v>
      </c>
      <c r="AI2833" s="76" t="s">
        <v>52</v>
      </c>
      <c r="AJ2833" s="76" t="s">
        <v>36</v>
      </c>
      <c r="AK2833" t="str">
        <f>_xlfn.CONCAT(PlayerList[[#This Row],[First Name]]," ",PlayerList[[#This Row],[Surname]])</f>
        <v>Andriy Sknar</v>
      </c>
      <c r="AM2833" s="71">
        <f>PlayerList[[#This Row],[Code]]*1</f>
        <v>15128</v>
      </c>
      <c r="AN2833" s="71" t="str">
        <f>VLOOKUP(PlayerList[[#This Row],[NZCF ID]],$AP$2:$AQ$3850,2,FALSE)</f>
        <v>M</v>
      </c>
      <c r="AP2833" s="71">
        <v>15599</v>
      </c>
      <c r="AQ2833" s="71" t="s">
        <v>29</v>
      </c>
    </row>
    <row r="2834" spans="13:43" x14ac:dyDescent="0.3">
      <c r="M2834" s="75">
        <v>22922</v>
      </c>
      <c r="N2834" s="72" t="s">
        <v>4482</v>
      </c>
      <c r="O2834" s="72" t="s">
        <v>508</v>
      </c>
      <c r="P2834" s="73" t="s">
        <v>33</v>
      </c>
      <c r="Q2834" s="74">
        <v>2003</v>
      </c>
      <c r="R2834" s="73" t="s">
        <v>35</v>
      </c>
      <c r="S2834" s="72"/>
      <c r="T2834" s="77" t="s">
        <v>34</v>
      </c>
      <c r="U2834" s="76" t="s">
        <v>35</v>
      </c>
      <c r="V2834" s="77" t="s">
        <v>36</v>
      </c>
      <c r="W2834" s="77" t="s">
        <v>36</v>
      </c>
      <c r="X2834" s="77" t="s">
        <v>37</v>
      </c>
      <c r="Y2834" s="78" t="s">
        <v>38</v>
      </c>
      <c r="Z2834" s="72"/>
      <c r="AA2834" s="77">
        <v>1033</v>
      </c>
      <c r="AB2834" s="76" t="s">
        <v>50</v>
      </c>
      <c r="AC2834" s="77">
        <v>2</v>
      </c>
      <c r="AD2834" s="77">
        <v>11</v>
      </c>
      <c r="AE2834" s="77">
        <v>11</v>
      </c>
      <c r="AF2834" s="78" t="s">
        <v>4167</v>
      </c>
      <c r="AG2834" s="72"/>
      <c r="AH2834" s="77">
        <v>4333144</v>
      </c>
      <c r="AI2834" s="76" t="s">
        <v>52</v>
      </c>
      <c r="AJ2834" s="76" t="s">
        <v>36</v>
      </c>
      <c r="AK2834" t="str">
        <f>_xlfn.CONCAT(PlayerList[[#This Row],[First Name]]," ",PlayerList[[#This Row],[Surname]])</f>
        <v>Alex Skuljan</v>
      </c>
      <c r="AM2834" s="71">
        <f>PlayerList[[#This Row],[Code]]*1</f>
        <v>22922</v>
      </c>
      <c r="AN2834" s="71" t="str">
        <f>VLOOKUP(PlayerList[[#This Row],[NZCF ID]],$AP$2:$AQ$3850,2,FALSE)</f>
        <v>M</v>
      </c>
      <c r="AP2834" s="71">
        <v>19615</v>
      </c>
      <c r="AQ2834" s="71" t="s">
        <v>29</v>
      </c>
    </row>
    <row r="2835" spans="13:43" x14ac:dyDescent="0.3">
      <c r="M2835" s="75">
        <v>22807</v>
      </c>
      <c r="N2835" s="72" t="s">
        <v>3303</v>
      </c>
      <c r="O2835" s="72" t="s">
        <v>159</v>
      </c>
      <c r="P2835" s="73" t="s">
        <v>33</v>
      </c>
      <c r="Q2835" s="74">
        <v>2011</v>
      </c>
      <c r="R2835" s="73" t="s">
        <v>135</v>
      </c>
      <c r="S2835" s="72"/>
      <c r="T2835" s="77" t="s">
        <v>34</v>
      </c>
      <c r="U2835" s="76" t="s">
        <v>35</v>
      </c>
      <c r="V2835" s="77" t="s">
        <v>36</v>
      </c>
      <c r="W2835" s="77" t="s">
        <v>36</v>
      </c>
      <c r="X2835" s="77" t="s">
        <v>37</v>
      </c>
      <c r="Y2835" s="78" t="s">
        <v>38</v>
      </c>
      <c r="Z2835" s="72"/>
      <c r="AA2835" s="77">
        <v>731</v>
      </c>
      <c r="AB2835" s="76" t="s">
        <v>50</v>
      </c>
      <c r="AC2835" s="77" t="s">
        <v>36</v>
      </c>
      <c r="AD2835" s="77" t="s">
        <v>36</v>
      </c>
      <c r="AE2835" s="77">
        <v>13</v>
      </c>
      <c r="AF2835" s="78" t="s">
        <v>84</v>
      </c>
      <c r="AG2835" s="72"/>
      <c r="AH2835" s="77" t="s">
        <v>69</v>
      </c>
      <c r="AI2835" s="76" t="s">
        <v>52</v>
      </c>
      <c r="AJ2835" s="76" t="s">
        <v>36</v>
      </c>
      <c r="AK2835" t="str">
        <f>_xlfn.CONCAT(PlayerList[[#This Row],[First Name]]," ",PlayerList[[#This Row],[Surname]])</f>
        <v>Benjamin Slabbert</v>
      </c>
      <c r="AM2835" s="71">
        <f>PlayerList[[#This Row],[Code]]*1</f>
        <v>22807</v>
      </c>
      <c r="AN2835" s="71" t="str">
        <f>VLOOKUP(PlayerList[[#This Row],[NZCF ID]],$AP$2:$AQ$3850,2,FALSE)</f>
        <v>M</v>
      </c>
      <c r="AP2835" s="71">
        <v>15128</v>
      </c>
      <c r="AQ2835" s="71" t="s">
        <v>29</v>
      </c>
    </row>
    <row r="2836" spans="13:43" x14ac:dyDescent="0.3">
      <c r="M2836" s="75">
        <v>22808</v>
      </c>
      <c r="N2836" s="72" t="s">
        <v>3303</v>
      </c>
      <c r="O2836" s="72" t="s">
        <v>421</v>
      </c>
      <c r="P2836" s="73" t="s">
        <v>33</v>
      </c>
      <c r="Q2836" s="74">
        <v>2008</v>
      </c>
      <c r="R2836" s="73" t="s">
        <v>135</v>
      </c>
      <c r="S2836" s="72"/>
      <c r="T2836" s="77" t="s">
        <v>34</v>
      </c>
      <c r="U2836" s="76" t="s">
        <v>35</v>
      </c>
      <c r="V2836" s="77" t="s">
        <v>36</v>
      </c>
      <c r="W2836" s="77" t="s">
        <v>36</v>
      </c>
      <c r="X2836" s="77" t="s">
        <v>37</v>
      </c>
      <c r="Y2836" s="78" t="s">
        <v>38</v>
      </c>
      <c r="Z2836" s="72"/>
      <c r="AA2836" s="77">
        <v>651</v>
      </c>
      <c r="AB2836" s="76" t="s">
        <v>50</v>
      </c>
      <c r="AC2836" s="77" t="s">
        <v>36</v>
      </c>
      <c r="AD2836" s="77" t="s">
        <v>36</v>
      </c>
      <c r="AE2836" s="77">
        <v>13</v>
      </c>
      <c r="AF2836" s="78" t="s">
        <v>84</v>
      </c>
      <c r="AG2836" s="72"/>
      <c r="AH2836" s="77">
        <v>4332156</v>
      </c>
      <c r="AI2836" s="76" t="s">
        <v>52</v>
      </c>
      <c r="AJ2836" s="76" t="s">
        <v>36</v>
      </c>
      <c r="AK2836" t="str">
        <f>_xlfn.CONCAT(PlayerList[[#This Row],[First Name]]," ",PlayerList[[#This Row],[Surname]])</f>
        <v>Daniel Slabbert</v>
      </c>
      <c r="AM2836" s="71">
        <f>PlayerList[[#This Row],[Code]]*1</f>
        <v>22808</v>
      </c>
      <c r="AN2836" s="71" t="str">
        <f>VLOOKUP(PlayerList[[#This Row],[NZCF ID]],$AP$2:$AQ$3850,2,FALSE)</f>
        <v>M</v>
      </c>
      <c r="AP2836" s="71">
        <v>22922</v>
      </c>
      <c r="AQ2836" s="71" t="s">
        <v>29</v>
      </c>
    </row>
    <row r="2837" spans="13:43" x14ac:dyDescent="0.3">
      <c r="M2837" s="75">
        <v>19382</v>
      </c>
      <c r="N2837" s="72" t="s">
        <v>3304</v>
      </c>
      <c r="O2837" s="72" t="s">
        <v>3305</v>
      </c>
      <c r="P2837" s="73" t="s">
        <v>33</v>
      </c>
      <c r="Q2837" s="74">
        <v>2010</v>
      </c>
      <c r="R2837" s="73" t="s">
        <v>135</v>
      </c>
      <c r="S2837" s="72"/>
      <c r="T2837" s="77" t="s">
        <v>34</v>
      </c>
      <c r="U2837" s="76" t="s">
        <v>35</v>
      </c>
      <c r="V2837" s="77" t="s">
        <v>36</v>
      </c>
      <c r="W2837" s="77" t="s">
        <v>36</v>
      </c>
      <c r="X2837" s="77" t="s">
        <v>37</v>
      </c>
      <c r="Y2837" s="78" t="s">
        <v>38</v>
      </c>
      <c r="Z2837" s="72"/>
      <c r="AA2837" s="77">
        <v>787</v>
      </c>
      <c r="AB2837" s="76" t="s">
        <v>50</v>
      </c>
      <c r="AC2837" s="77" t="s">
        <v>36</v>
      </c>
      <c r="AD2837" s="77" t="s">
        <v>36</v>
      </c>
      <c r="AE2837" s="77">
        <v>7</v>
      </c>
      <c r="AF2837" s="78" t="s">
        <v>96</v>
      </c>
      <c r="AG2837" s="72"/>
      <c r="AH2837" s="77">
        <v>71000135</v>
      </c>
      <c r="AI2837" s="76" t="s">
        <v>52</v>
      </c>
      <c r="AJ2837" s="76" t="s">
        <v>36</v>
      </c>
      <c r="AK2837" t="str">
        <f>_xlfn.CONCAT(PlayerList[[#This Row],[First Name]]," ",PlayerList[[#This Row],[Surname]])</f>
        <v>Daniela Slack</v>
      </c>
      <c r="AM2837" s="71">
        <f>PlayerList[[#This Row],[Code]]*1</f>
        <v>19382</v>
      </c>
      <c r="AN2837" s="71" t="str">
        <f>VLOOKUP(PlayerList[[#This Row],[NZCF ID]],$AP$2:$AQ$3850,2,FALSE)</f>
        <v>F</v>
      </c>
      <c r="AP2837" s="71">
        <v>22807</v>
      </c>
      <c r="AQ2837" s="71" t="s">
        <v>29</v>
      </c>
    </row>
    <row r="2838" spans="13:43" x14ac:dyDescent="0.3">
      <c r="M2838" s="75">
        <v>21023</v>
      </c>
      <c r="N2838" s="72" t="s">
        <v>3306</v>
      </c>
      <c r="O2838" s="72" t="s">
        <v>208</v>
      </c>
      <c r="P2838" s="73" t="s">
        <v>161</v>
      </c>
      <c r="Q2838" s="74">
        <v>2014</v>
      </c>
      <c r="R2838" s="73" t="s">
        <v>135</v>
      </c>
      <c r="S2838" s="72"/>
      <c r="T2838" s="77">
        <v>1020</v>
      </c>
      <c r="U2838" s="76" t="s">
        <v>50</v>
      </c>
      <c r="V2838" s="77" t="s">
        <v>36</v>
      </c>
      <c r="W2838" s="77" t="s">
        <v>36</v>
      </c>
      <c r="X2838" s="77">
        <v>4</v>
      </c>
      <c r="Y2838" s="78" t="s">
        <v>84</v>
      </c>
      <c r="Z2838" s="72"/>
      <c r="AA2838" s="77">
        <v>817</v>
      </c>
      <c r="AB2838" s="76" t="s">
        <v>50</v>
      </c>
      <c r="AC2838" s="77">
        <v>1</v>
      </c>
      <c r="AD2838" s="77">
        <v>6</v>
      </c>
      <c r="AE2838" s="77">
        <v>17</v>
      </c>
      <c r="AF2838" s="78" t="s">
        <v>4167</v>
      </c>
      <c r="AG2838" s="72"/>
      <c r="AH2838" s="77" t="s">
        <v>69</v>
      </c>
      <c r="AI2838" s="76" t="s">
        <v>52</v>
      </c>
      <c r="AJ2838" s="76" t="s">
        <v>36</v>
      </c>
      <c r="AK2838" t="str">
        <f>_xlfn.CONCAT(PlayerList[[#This Row],[First Name]]," ",PlayerList[[#This Row],[Surname]])</f>
        <v>Alexander Sleghel</v>
      </c>
      <c r="AM2838" s="71">
        <f>PlayerList[[#This Row],[Code]]*1</f>
        <v>21023</v>
      </c>
      <c r="AN2838" s="71" t="str">
        <f>VLOOKUP(PlayerList[[#This Row],[NZCF ID]],$AP$2:$AQ$3850,2,FALSE)</f>
        <v>M</v>
      </c>
      <c r="AP2838" s="71">
        <v>22808</v>
      </c>
      <c r="AQ2838" s="71" t="s">
        <v>29</v>
      </c>
    </row>
    <row r="2839" spans="13:43" x14ac:dyDescent="0.3">
      <c r="M2839" s="75">
        <v>18862</v>
      </c>
      <c r="N2839" s="72" t="s">
        <v>3307</v>
      </c>
      <c r="O2839" s="72" t="s">
        <v>3308</v>
      </c>
      <c r="P2839" s="73" t="s">
        <v>115</v>
      </c>
      <c r="Q2839" s="74">
        <v>2002</v>
      </c>
      <c r="R2839" s="73" t="s">
        <v>35</v>
      </c>
      <c r="S2839" s="72"/>
      <c r="T2839" s="77">
        <v>1342</v>
      </c>
      <c r="U2839" s="76" t="s">
        <v>35</v>
      </c>
      <c r="V2839" s="77">
        <v>1</v>
      </c>
      <c r="W2839" s="77">
        <v>2</v>
      </c>
      <c r="X2839" s="77">
        <v>27</v>
      </c>
      <c r="Y2839" s="78" t="s">
        <v>4167</v>
      </c>
      <c r="Z2839" s="72"/>
      <c r="AA2839" s="77">
        <v>1434</v>
      </c>
      <c r="AB2839" s="76" t="s">
        <v>35</v>
      </c>
      <c r="AC2839" s="77" t="s">
        <v>36</v>
      </c>
      <c r="AD2839" s="77" t="s">
        <v>36</v>
      </c>
      <c r="AE2839" s="77">
        <v>58</v>
      </c>
      <c r="AF2839" s="78" t="s">
        <v>84</v>
      </c>
      <c r="AG2839" s="72"/>
      <c r="AH2839" s="77">
        <v>4325389</v>
      </c>
      <c r="AI2839" s="76" t="s">
        <v>52</v>
      </c>
      <c r="AJ2839" s="76" t="s">
        <v>36</v>
      </c>
      <c r="AK2839" t="str">
        <f>_xlfn.CONCAT(PlayerList[[#This Row],[First Name]]," ",PlayerList[[#This Row],[Surname]])</f>
        <v>Rogan-Joe Sloan</v>
      </c>
      <c r="AM2839" s="71">
        <f>PlayerList[[#This Row],[Code]]*1</f>
        <v>18862</v>
      </c>
      <c r="AN2839" s="71" t="str">
        <f>VLOOKUP(PlayerList[[#This Row],[NZCF ID]],$AP$2:$AQ$3850,2,FALSE)</f>
        <v>M</v>
      </c>
      <c r="AP2839" s="71">
        <v>19382</v>
      </c>
      <c r="AQ2839" s="71" t="s">
        <v>45</v>
      </c>
    </row>
    <row r="2840" spans="13:43" x14ac:dyDescent="0.3">
      <c r="M2840" s="75">
        <v>19948</v>
      </c>
      <c r="N2840" s="72" t="s">
        <v>3309</v>
      </c>
      <c r="O2840" s="72" t="s">
        <v>3310</v>
      </c>
      <c r="P2840" s="73" t="s">
        <v>426</v>
      </c>
      <c r="Q2840" s="74">
        <v>2010</v>
      </c>
      <c r="R2840" s="73" t="s">
        <v>135</v>
      </c>
      <c r="S2840" s="72"/>
      <c r="T2840" s="77">
        <v>1028</v>
      </c>
      <c r="U2840" s="76" t="s">
        <v>50</v>
      </c>
      <c r="V2840" s="77" t="s">
        <v>36</v>
      </c>
      <c r="W2840" s="77" t="s">
        <v>36</v>
      </c>
      <c r="X2840" s="77">
        <v>4</v>
      </c>
      <c r="Y2840" s="78" t="s">
        <v>281</v>
      </c>
      <c r="Z2840" s="72"/>
      <c r="AA2840" s="77">
        <v>1140</v>
      </c>
      <c r="AB2840" s="76" t="s">
        <v>50</v>
      </c>
      <c r="AC2840" s="77" t="s">
        <v>36</v>
      </c>
      <c r="AD2840" s="77" t="s">
        <v>36</v>
      </c>
      <c r="AE2840" s="77">
        <v>6</v>
      </c>
      <c r="AF2840" s="78" t="s">
        <v>60</v>
      </c>
      <c r="AG2840" s="72"/>
      <c r="AH2840" s="77">
        <v>4331303</v>
      </c>
      <c r="AI2840" s="76" t="s">
        <v>52</v>
      </c>
      <c r="AJ2840" s="76" t="s">
        <v>36</v>
      </c>
      <c r="AK2840" t="str">
        <f>_xlfn.CONCAT(PlayerList[[#This Row],[First Name]]," ",PlayerList[[#This Row],[Surname]])</f>
        <v>Talyessin Sloman</v>
      </c>
      <c r="AM2840" s="71">
        <f>PlayerList[[#This Row],[Code]]*1</f>
        <v>19948</v>
      </c>
      <c r="AN2840" s="71" t="str">
        <f>VLOOKUP(PlayerList[[#This Row],[NZCF ID]],$AP$2:$AQ$3850,2,FALSE)</f>
        <v>M</v>
      </c>
      <c r="AP2840" s="71">
        <v>21023</v>
      </c>
      <c r="AQ2840" s="71" t="s">
        <v>29</v>
      </c>
    </row>
    <row r="2841" spans="13:43" x14ac:dyDescent="0.3">
      <c r="M2841" s="75">
        <v>17568</v>
      </c>
      <c r="N2841" s="72" t="s">
        <v>3311</v>
      </c>
      <c r="O2841" s="72" t="s">
        <v>3312</v>
      </c>
      <c r="P2841" s="73" t="s">
        <v>426</v>
      </c>
      <c r="Q2841" s="74">
        <v>1986</v>
      </c>
      <c r="R2841" s="73" t="s">
        <v>35</v>
      </c>
      <c r="S2841" s="72"/>
      <c r="T2841" s="77">
        <v>1446</v>
      </c>
      <c r="U2841" s="76" t="s">
        <v>50</v>
      </c>
      <c r="V2841" s="77" t="s">
        <v>36</v>
      </c>
      <c r="W2841" s="77" t="s">
        <v>36</v>
      </c>
      <c r="X2841" s="77">
        <v>3</v>
      </c>
      <c r="Y2841" s="78" t="s">
        <v>209</v>
      </c>
      <c r="Z2841" s="72"/>
      <c r="AA2841" s="77">
        <v>1379</v>
      </c>
      <c r="AB2841" s="76" t="s">
        <v>50</v>
      </c>
      <c r="AC2841" s="77" t="s">
        <v>36</v>
      </c>
      <c r="AD2841" s="77" t="s">
        <v>36</v>
      </c>
      <c r="AE2841" s="77">
        <v>4</v>
      </c>
      <c r="AF2841" s="78" t="s">
        <v>232</v>
      </c>
      <c r="AG2841" s="72"/>
      <c r="AH2841" s="77" t="s">
        <v>69</v>
      </c>
      <c r="AI2841" s="76" t="s">
        <v>52</v>
      </c>
      <c r="AJ2841" s="76" t="s">
        <v>36</v>
      </c>
      <c r="AK2841" t="str">
        <f>_xlfn.CONCAT(PlayerList[[#This Row],[First Name]]," ",PlayerList[[#This Row],[Surname]])</f>
        <v>Rikus Smal</v>
      </c>
      <c r="AM2841" s="71">
        <f>PlayerList[[#This Row],[Code]]*1</f>
        <v>17568</v>
      </c>
      <c r="AN2841" s="71" t="str">
        <f>VLOOKUP(PlayerList[[#This Row],[NZCF ID]],$AP$2:$AQ$3850,2,FALSE)</f>
        <v>M</v>
      </c>
      <c r="AP2841" s="71">
        <v>18862</v>
      </c>
      <c r="AQ2841" s="71" t="s">
        <v>29</v>
      </c>
    </row>
    <row r="2842" spans="13:43" x14ac:dyDescent="0.3">
      <c r="M2842" s="75">
        <v>17585</v>
      </c>
      <c r="N2842" s="72" t="s">
        <v>3313</v>
      </c>
      <c r="O2842" s="72" t="s">
        <v>739</v>
      </c>
      <c r="P2842" s="73" t="s">
        <v>49</v>
      </c>
      <c r="Q2842" s="74">
        <v>1990</v>
      </c>
      <c r="R2842" s="73" t="s">
        <v>35</v>
      </c>
      <c r="S2842" s="72"/>
      <c r="T2842" s="77" t="s">
        <v>34</v>
      </c>
      <c r="U2842" s="76" t="s">
        <v>35</v>
      </c>
      <c r="V2842" s="77" t="s">
        <v>36</v>
      </c>
      <c r="W2842" s="77" t="s">
        <v>36</v>
      </c>
      <c r="X2842" s="77" t="s">
        <v>37</v>
      </c>
      <c r="Y2842" s="78" t="s">
        <v>38</v>
      </c>
      <c r="Z2842" s="72"/>
      <c r="AA2842" s="77">
        <v>1029</v>
      </c>
      <c r="AB2842" s="76" t="s">
        <v>50</v>
      </c>
      <c r="AC2842" s="77" t="s">
        <v>36</v>
      </c>
      <c r="AD2842" s="77" t="s">
        <v>36</v>
      </c>
      <c r="AE2842" s="77">
        <v>5</v>
      </c>
      <c r="AF2842" s="78" t="s">
        <v>232</v>
      </c>
      <c r="AG2842" s="72"/>
      <c r="AH2842" s="77">
        <v>4314832</v>
      </c>
      <c r="AI2842" s="76" t="s">
        <v>52</v>
      </c>
      <c r="AJ2842" s="76" t="s">
        <v>36</v>
      </c>
      <c r="AK2842" t="str">
        <f>_xlfn.CONCAT(PlayerList[[#This Row],[First Name]]," ",PlayerList[[#This Row],[Surname]])</f>
        <v>David Small</v>
      </c>
      <c r="AM2842" s="71">
        <f>PlayerList[[#This Row],[Code]]*1</f>
        <v>17585</v>
      </c>
      <c r="AN2842" s="71" t="str">
        <f>VLOOKUP(PlayerList[[#This Row],[NZCF ID]],$AP$2:$AQ$3850,2,FALSE)</f>
        <v>M</v>
      </c>
      <c r="AP2842" s="71">
        <v>19948</v>
      </c>
      <c r="AQ2842" s="71" t="s">
        <v>29</v>
      </c>
    </row>
    <row r="2843" spans="13:43" x14ac:dyDescent="0.3">
      <c r="M2843" s="75">
        <v>20192</v>
      </c>
      <c r="N2843" s="72" t="s">
        <v>3314</v>
      </c>
      <c r="O2843" s="72" t="s">
        <v>3315</v>
      </c>
      <c r="P2843" s="73" t="s">
        <v>161</v>
      </c>
      <c r="Q2843" s="74">
        <v>2012</v>
      </c>
      <c r="R2843" s="73" t="s">
        <v>135</v>
      </c>
      <c r="S2843" s="72"/>
      <c r="T2843" s="77">
        <v>922</v>
      </c>
      <c r="U2843" s="76" t="s">
        <v>50</v>
      </c>
      <c r="V2843" s="77" t="s">
        <v>36</v>
      </c>
      <c r="W2843" s="77" t="s">
        <v>36</v>
      </c>
      <c r="X2843" s="77">
        <v>6</v>
      </c>
      <c r="Y2843" s="78" t="s">
        <v>150</v>
      </c>
      <c r="Z2843" s="72"/>
      <c r="AA2843" s="77" t="s">
        <v>37</v>
      </c>
      <c r="AB2843" s="76" t="s">
        <v>35</v>
      </c>
      <c r="AC2843" s="77" t="s">
        <v>36</v>
      </c>
      <c r="AD2843" s="77" t="s">
        <v>36</v>
      </c>
      <c r="AE2843" s="77" t="s">
        <v>37</v>
      </c>
      <c r="AF2843" s="78" t="s">
        <v>38</v>
      </c>
      <c r="AG2843" s="72"/>
      <c r="AH2843" s="77">
        <v>4328183</v>
      </c>
      <c r="AI2843" s="76" t="s">
        <v>52</v>
      </c>
      <c r="AJ2843" s="76" t="s">
        <v>36</v>
      </c>
      <c r="AK2843" t="str">
        <f>_xlfn.CONCAT(PlayerList[[#This Row],[First Name]]," ",PlayerList[[#This Row],[Surname]])</f>
        <v>Vitali Smetanin</v>
      </c>
      <c r="AM2843" s="71">
        <f>PlayerList[[#This Row],[Code]]*1</f>
        <v>20192</v>
      </c>
      <c r="AN2843" s="71" t="str">
        <f>VLOOKUP(PlayerList[[#This Row],[NZCF ID]],$AP$2:$AQ$3850,2,FALSE)</f>
        <v>M</v>
      </c>
      <c r="AP2843" s="71">
        <v>17568</v>
      </c>
      <c r="AQ2843" s="71" t="s">
        <v>29</v>
      </c>
    </row>
    <row r="2844" spans="13:43" x14ac:dyDescent="0.3">
      <c r="M2844" s="75">
        <v>11018</v>
      </c>
      <c r="N2844" s="72" t="s">
        <v>3316</v>
      </c>
      <c r="O2844" s="72" t="s">
        <v>1587</v>
      </c>
      <c r="P2844" s="73" t="s">
        <v>49</v>
      </c>
      <c r="Q2844" s="74">
        <v>1966</v>
      </c>
      <c r="R2844" s="73" t="s">
        <v>124</v>
      </c>
      <c r="S2844" s="72"/>
      <c r="T2844" s="77">
        <v>1816</v>
      </c>
      <c r="U2844" s="76" t="s">
        <v>35</v>
      </c>
      <c r="V2844" s="77">
        <v>1</v>
      </c>
      <c r="W2844" s="77">
        <v>6</v>
      </c>
      <c r="X2844" s="77">
        <v>58</v>
      </c>
      <c r="Y2844" s="78" t="s">
        <v>4167</v>
      </c>
      <c r="Z2844" s="72"/>
      <c r="AA2844" s="77">
        <v>1668</v>
      </c>
      <c r="AB2844" s="76" t="s">
        <v>35</v>
      </c>
      <c r="AC2844" s="77" t="s">
        <v>36</v>
      </c>
      <c r="AD2844" s="77" t="s">
        <v>36</v>
      </c>
      <c r="AE2844" s="77">
        <v>115</v>
      </c>
      <c r="AF2844" s="78" t="s">
        <v>39</v>
      </c>
      <c r="AG2844" s="72"/>
      <c r="AH2844" s="77">
        <v>4303717</v>
      </c>
      <c r="AI2844" s="76" t="s">
        <v>52</v>
      </c>
      <c r="AJ2844" s="76" t="s">
        <v>36</v>
      </c>
      <c r="AK2844" t="str">
        <f>_xlfn.CONCAT(PlayerList[[#This Row],[First Name]]," ",PlayerList[[#This Row],[Surname]])</f>
        <v>Christopher Smith</v>
      </c>
      <c r="AM2844" s="71">
        <f>PlayerList[[#This Row],[Code]]*1</f>
        <v>11018</v>
      </c>
      <c r="AN2844" s="71" t="str">
        <f>VLOOKUP(PlayerList[[#This Row],[NZCF ID]],$AP$2:$AQ$3850,2,FALSE)</f>
        <v>M</v>
      </c>
      <c r="AP2844" s="71">
        <v>17585</v>
      </c>
      <c r="AQ2844" s="71" t="s">
        <v>29</v>
      </c>
    </row>
    <row r="2845" spans="13:43" x14ac:dyDescent="0.3">
      <c r="M2845" s="75">
        <v>12166</v>
      </c>
      <c r="N2845" s="72" t="s">
        <v>3316</v>
      </c>
      <c r="O2845" s="72" t="s">
        <v>4483</v>
      </c>
      <c r="P2845" s="73" t="s">
        <v>49</v>
      </c>
      <c r="Q2845" s="74">
        <v>1936</v>
      </c>
      <c r="R2845" s="73" t="s">
        <v>119</v>
      </c>
      <c r="S2845" s="72"/>
      <c r="T2845" s="77" t="s">
        <v>34</v>
      </c>
      <c r="U2845" s="76" t="s">
        <v>35</v>
      </c>
      <c r="V2845" s="77" t="s">
        <v>36</v>
      </c>
      <c r="W2845" s="77" t="s">
        <v>36</v>
      </c>
      <c r="X2845" s="77" t="s">
        <v>37</v>
      </c>
      <c r="Y2845" s="78" t="s">
        <v>38</v>
      </c>
      <c r="Z2845" s="72"/>
      <c r="AA2845" s="77">
        <v>929</v>
      </c>
      <c r="AB2845" s="76" t="s">
        <v>35</v>
      </c>
      <c r="AC2845" s="77" t="s">
        <v>36</v>
      </c>
      <c r="AD2845" s="77" t="s">
        <v>36</v>
      </c>
      <c r="AE2845" s="77">
        <v>40</v>
      </c>
      <c r="AF2845" s="78" t="s">
        <v>902</v>
      </c>
      <c r="AG2845" s="72"/>
      <c r="AH2845" s="77">
        <v>4307003</v>
      </c>
      <c r="AI2845" s="76" t="s">
        <v>52</v>
      </c>
      <c r="AJ2845" s="76" t="s">
        <v>36</v>
      </c>
      <c r="AK2845" t="str">
        <f>_xlfn.CONCAT(PlayerList[[#This Row],[First Name]]," ",PlayerList[[#This Row],[Surname]])</f>
        <v>David C Smith</v>
      </c>
      <c r="AM2845" s="71">
        <f>PlayerList[[#This Row],[Code]]*1</f>
        <v>12166</v>
      </c>
      <c r="AN2845" s="71" t="str">
        <f>VLOOKUP(PlayerList[[#This Row],[NZCF ID]],$AP$2:$AQ$3850,2,FALSE)</f>
        <v>M</v>
      </c>
      <c r="AP2845" s="71">
        <v>20192</v>
      </c>
      <c r="AQ2845" s="71" t="s">
        <v>29</v>
      </c>
    </row>
    <row r="2846" spans="13:43" x14ac:dyDescent="0.3">
      <c r="M2846" s="75">
        <v>18688</v>
      </c>
      <c r="N2846" s="72" t="s">
        <v>3316</v>
      </c>
      <c r="O2846" s="72" t="s">
        <v>95</v>
      </c>
      <c r="P2846" s="73" t="s">
        <v>33</v>
      </c>
      <c r="Q2846" s="74">
        <v>2007</v>
      </c>
      <c r="R2846" s="73" t="s">
        <v>135</v>
      </c>
      <c r="S2846" s="72"/>
      <c r="T2846" s="77" t="s">
        <v>34</v>
      </c>
      <c r="U2846" s="76" t="s">
        <v>35</v>
      </c>
      <c r="V2846" s="77" t="s">
        <v>36</v>
      </c>
      <c r="W2846" s="77" t="s">
        <v>36</v>
      </c>
      <c r="X2846" s="77" t="s">
        <v>37</v>
      </c>
      <c r="Y2846" s="78" t="s">
        <v>38</v>
      </c>
      <c r="Z2846" s="72"/>
      <c r="AA2846" s="77">
        <v>1145</v>
      </c>
      <c r="AB2846" s="76" t="s">
        <v>50</v>
      </c>
      <c r="AC2846" s="77" t="s">
        <v>36</v>
      </c>
      <c r="AD2846" s="77" t="s">
        <v>36</v>
      </c>
      <c r="AE2846" s="77">
        <v>14</v>
      </c>
      <c r="AF2846" s="78" t="s">
        <v>281</v>
      </c>
      <c r="AG2846" s="72"/>
      <c r="AH2846" s="77" t="s">
        <v>69</v>
      </c>
      <c r="AI2846" s="76" t="s">
        <v>52</v>
      </c>
      <c r="AJ2846" s="76" t="s">
        <v>36</v>
      </c>
      <c r="AK2846" t="str">
        <f>_xlfn.CONCAT(PlayerList[[#This Row],[First Name]]," ",PlayerList[[#This Row],[Surname]])</f>
        <v>Henry Smith</v>
      </c>
      <c r="AM2846" s="71">
        <f>PlayerList[[#This Row],[Code]]*1</f>
        <v>18688</v>
      </c>
      <c r="AN2846" s="71" t="str">
        <f>VLOOKUP(PlayerList[[#This Row],[NZCF ID]],$AP$2:$AQ$3850,2,FALSE)</f>
        <v>M</v>
      </c>
      <c r="AP2846" s="71">
        <v>11018</v>
      </c>
      <c r="AQ2846" s="71" t="s">
        <v>29</v>
      </c>
    </row>
    <row r="2847" spans="13:43" x14ac:dyDescent="0.3">
      <c r="M2847" s="75">
        <v>18314</v>
      </c>
      <c r="N2847" s="72" t="s">
        <v>3316</v>
      </c>
      <c r="O2847" s="72" t="s">
        <v>3317</v>
      </c>
      <c r="P2847" s="73" t="s">
        <v>74</v>
      </c>
      <c r="Q2847" s="74">
        <v>1989</v>
      </c>
      <c r="R2847" s="73" t="s">
        <v>35</v>
      </c>
      <c r="S2847" s="72"/>
      <c r="T2847" s="77">
        <v>1247</v>
      </c>
      <c r="U2847" s="76" t="s">
        <v>35</v>
      </c>
      <c r="V2847" s="77">
        <v>2</v>
      </c>
      <c r="W2847" s="77">
        <v>16</v>
      </c>
      <c r="X2847" s="77">
        <v>127</v>
      </c>
      <c r="Y2847" s="78" t="s">
        <v>4167</v>
      </c>
      <c r="Z2847" s="72"/>
      <c r="AA2847" s="77">
        <v>965</v>
      </c>
      <c r="AB2847" s="76" t="s">
        <v>50</v>
      </c>
      <c r="AC2847" s="77" t="s">
        <v>36</v>
      </c>
      <c r="AD2847" s="77" t="s">
        <v>36</v>
      </c>
      <c r="AE2847" s="77">
        <v>15</v>
      </c>
      <c r="AF2847" s="78" t="s">
        <v>154</v>
      </c>
      <c r="AG2847" s="72"/>
      <c r="AH2847" s="77">
        <v>4318170</v>
      </c>
      <c r="AI2847" s="76" t="s">
        <v>52</v>
      </c>
      <c r="AJ2847" s="76" t="s">
        <v>36</v>
      </c>
      <c r="AK2847" t="str">
        <f>_xlfn.CONCAT(PlayerList[[#This Row],[First Name]]," ",PlayerList[[#This Row],[Surname]])</f>
        <v>Jeremy D S Smith</v>
      </c>
      <c r="AM2847" s="71">
        <f>PlayerList[[#This Row],[Code]]*1</f>
        <v>18314</v>
      </c>
      <c r="AN2847" s="71" t="str">
        <f>VLOOKUP(PlayerList[[#This Row],[NZCF ID]],$AP$2:$AQ$3850,2,FALSE)</f>
        <v>M</v>
      </c>
      <c r="AP2847" s="71">
        <v>12166</v>
      </c>
      <c r="AQ2847" s="71" t="s">
        <v>29</v>
      </c>
    </row>
    <row r="2848" spans="13:43" x14ac:dyDescent="0.3">
      <c r="M2848" s="75">
        <v>18668</v>
      </c>
      <c r="N2848" s="72" t="s">
        <v>3316</v>
      </c>
      <c r="O2848" s="72" t="s">
        <v>3318</v>
      </c>
      <c r="P2848" s="73" t="s">
        <v>167</v>
      </c>
      <c r="Q2848" s="74">
        <v>2008</v>
      </c>
      <c r="R2848" s="73" t="s">
        <v>135</v>
      </c>
      <c r="S2848" s="72"/>
      <c r="T2848" s="77" t="s">
        <v>34</v>
      </c>
      <c r="U2848" s="76" t="s">
        <v>35</v>
      </c>
      <c r="V2848" s="77" t="s">
        <v>36</v>
      </c>
      <c r="W2848" s="77" t="s">
        <v>36</v>
      </c>
      <c r="X2848" s="77" t="s">
        <v>37</v>
      </c>
      <c r="Y2848" s="78" t="s">
        <v>38</v>
      </c>
      <c r="Z2848" s="72"/>
      <c r="AA2848" s="77">
        <v>515</v>
      </c>
      <c r="AB2848" s="76" t="s">
        <v>35</v>
      </c>
      <c r="AC2848" s="77" t="s">
        <v>36</v>
      </c>
      <c r="AD2848" s="77" t="s">
        <v>36</v>
      </c>
      <c r="AE2848" s="77">
        <v>26</v>
      </c>
      <c r="AF2848" s="78" t="s">
        <v>96</v>
      </c>
      <c r="AG2848" s="72"/>
      <c r="AH2848" s="77">
        <v>4320565</v>
      </c>
      <c r="AI2848" s="76" t="s">
        <v>52</v>
      </c>
      <c r="AJ2848" s="76" t="s">
        <v>36</v>
      </c>
      <c r="AK2848" t="str">
        <f>_xlfn.CONCAT(PlayerList[[#This Row],[First Name]]," ",PlayerList[[#This Row],[Surname]])</f>
        <v>Kyle Janos Smith</v>
      </c>
      <c r="AM2848" s="71">
        <f>PlayerList[[#This Row],[Code]]*1</f>
        <v>18668</v>
      </c>
      <c r="AN2848" s="71" t="str">
        <f>VLOOKUP(PlayerList[[#This Row],[NZCF ID]],$AP$2:$AQ$3850,2,FALSE)</f>
        <v>M</v>
      </c>
      <c r="AP2848" s="71">
        <v>18688</v>
      </c>
      <c r="AQ2848" s="71" t="s">
        <v>29</v>
      </c>
    </row>
    <row r="2849" spans="13:43" x14ac:dyDescent="0.3">
      <c r="M2849" s="75">
        <v>18669</v>
      </c>
      <c r="N2849" s="72" t="s">
        <v>3316</v>
      </c>
      <c r="O2849" s="72" t="s">
        <v>3319</v>
      </c>
      <c r="P2849" s="73" t="s">
        <v>167</v>
      </c>
      <c r="Q2849" s="74">
        <v>2008</v>
      </c>
      <c r="R2849" s="73" t="s">
        <v>135</v>
      </c>
      <c r="S2849" s="72"/>
      <c r="T2849" s="77" t="s">
        <v>34</v>
      </c>
      <c r="U2849" s="76" t="s">
        <v>35</v>
      </c>
      <c r="V2849" s="77" t="s">
        <v>36</v>
      </c>
      <c r="W2849" s="77" t="s">
        <v>36</v>
      </c>
      <c r="X2849" s="77" t="s">
        <v>37</v>
      </c>
      <c r="Y2849" s="78" t="s">
        <v>38</v>
      </c>
      <c r="Z2849" s="72"/>
      <c r="AA2849" s="77">
        <v>471</v>
      </c>
      <c r="AB2849" s="76" t="s">
        <v>35</v>
      </c>
      <c r="AC2849" s="77" t="s">
        <v>36</v>
      </c>
      <c r="AD2849" s="77" t="s">
        <v>36</v>
      </c>
      <c r="AE2849" s="77">
        <v>25</v>
      </c>
      <c r="AF2849" s="78" t="s">
        <v>96</v>
      </c>
      <c r="AG2849" s="72"/>
      <c r="AH2849" s="77">
        <v>4320573</v>
      </c>
      <c r="AI2849" s="76" t="s">
        <v>52</v>
      </c>
      <c r="AJ2849" s="76" t="s">
        <v>36</v>
      </c>
      <c r="AK2849" t="str">
        <f>_xlfn.CONCAT(PlayerList[[#This Row],[First Name]]," ",PlayerList[[#This Row],[Surname]])</f>
        <v>Luke James Smith</v>
      </c>
      <c r="AM2849" s="71">
        <f>PlayerList[[#This Row],[Code]]*1</f>
        <v>18669</v>
      </c>
      <c r="AN2849" s="71" t="str">
        <f>VLOOKUP(PlayerList[[#This Row],[NZCF ID]],$AP$2:$AQ$3850,2,FALSE)</f>
        <v>M</v>
      </c>
      <c r="AP2849" s="71">
        <v>18314</v>
      </c>
      <c r="AQ2849" s="71" t="s">
        <v>29</v>
      </c>
    </row>
    <row r="2850" spans="13:43" x14ac:dyDescent="0.3">
      <c r="M2850" s="75">
        <v>17169</v>
      </c>
      <c r="N2850" s="72" t="s">
        <v>3316</v>
      </c>
      <c r="O2850" s="72" t="s">
        <v>1102</v>
      </c>
      <c r="P2850" s="73" t="s">
        <v>178</v>
      </c>
      <c r="Q2850" s="74">
        <v>1958</v>
      </c>
      <c r="R2850" s="73" t="s">
        <v>119</v>
      </c>
      <c r="S2850" s="72"/>
      <c r="T2850" s="77">
        <v>1515</v>
      </c>
      <c r="U2850" s="76" t="s">
        <v>35</v>
      </c>
      <c r="V2850" s="77">
        <v>1</v>
      </c>
      <c r="W2850" s="77">
        <v>7</v>
      </c>
      <c r="X2850" s="77">
        <v>125</v>
      </c>
      <c r="Y2850" s="78" t="s">
        <v>4167</v>
      </c>
      <c r="Z2850" s="72"/>
      <c r="AA2850" s="77">
        <v>1120</v>
      </c>
      <c r="AB2850" s="76" t="s">
        <v>35</v>
      </c>
      <c r="AC2850" s="77" t="s">
        <v>36</v>
      </c>
      <c r="AD2850" s="77" t="s">
        <v>36</v>
      </c>
      <c r="AE2850" s="77">
        <v>37</v>
      </c>
      <c r="AF2850" s="78" t="s">
        <v>60</v>
      </c>
      <c r="AG2850" s="72"/>
      <c r="AH2850" s="77">
        <v>4314875</v>
      </c>
      <c r="AI2850" s="76" t="s">
        <v>52</v>
      </c>
      <c r="AJ2850" s="76" t="s">
        <v>36</v>
      </c>
      <c r="AK2850" t="str">
        <f>_xlfn.CONCAT(PlayerList[[#This Row],[First Name]]," ",PlayerList[[#This Row],[Surname]])</f>
        <v>Martin Smith</v>
      </c>
      <c r="AM2850" s="71">
        <f>PlayerList[[#This Row],[Code]]*1</f>
        <v>17169</v>
      </c>
      <c r="AN2850" s="71" t="str">
        <f>VLOOKUP(PlayerList[[#This Row],[NZCF ID]],$AP$2:$AQ$3850,2,FALSE)</f>
        <v>M</v>
      </c>
      <c r="AP2850" s="71">
        <v>18668</v>
      </c>
      <c r="AQ2850" s="71" t="s">
        <v>29</v>
      </c>
    </row>
    <row r="2851" spans="13:43" x14ac:dyDescent="0.3">
      <c r="M2851" s="75">
        <v>18315</v>
      </c>
      <c r="N2851" s="72" t="s">
        <v>3316</v>
      </c>
      <c r="O2851" s="72" t="s">
        <v>3320</v>
      </c>
      <c r="P2851" s="73" t="s">
        <v>74</v>
      </c>
      <c r="Q2851" s="74">
        <v>1964</v>
      </c>
      <c r="R2851" s="73" t="s">
        <v>124</v>
      </c>
      <c r="S2851" s="72"/>
      <c r="T2851" s="77">
        <v>1014</v>
      </c>
      <c r="U2851" s="76" t="s">
        <v>35</v>
      </c>
      <c r="V2851" s="77">
        <v>2</v>
      </c>
      <c r="W2851" s="77">
        <v>13</v>
      </c>
      <c r="X2851" s="77">
        <v>128</v>
      </c>
      <c r="Y2851" s="78" t="s">
        <v>4167</v>
      </c>
      <c r="Z2851" s="72"/>
      <c r="AA2851" s="77">
        <v>806</v>
      </c>
      <c r="AB2851" s="76" t="s">
        <v>50</v>
      </c>
      <c r="AC2851" s="77" t="s">
        <v>36</v>
      </c>
      <c r="AD2851" s="77" t="s">
        <v>36</v>
      </c>
      <c r="AE2851" s="77">
        <v>9</v>
      </c>
      <c r="AF2851" s="78" t="s">
        <v>154</v>
      </c>
      <c r="AG2851" s="72"/>
      <c r="AH2851" s="77">
        <v>4318188</v>
      </c>
      <c r="AI2851" s="76" t="s">
        <v>52</v>
      </c>
      <c r="AJ2851" s="76" t="s">
        <v>36</v>
      </c>
      <c r="AK2851" t="str">
        <f>_xlfn.CONCAT(PlayerList[[#This Row],[First Name]]," ",PlayerList[[#This Row],[Surname]])</f>
        <v>Peter K Smith</v>
      </c>
      <c r="AM2851" s="71">
        <f>PlayerList[[#This Row],[Code]]*1</f>
        <v>18315</v>
      </c>
      <c r="AN2851" s="71" t="str">
        <f>VLOOKUP(PlayerList[[#This Row],[NZCF ID]],$AP$2:$AQ$3850,2,FALSE)</f>
        <v>M</v>
      </c>
      <c r="AP2851" s="71">
        <v>18669</v>
      </c>
      <c r="AQ2851" s="71" t="s">
        <v>29</v>
      </c>
    </row>
    <row r="2852" spans="13:43" x14ac:dyDescent="0.3">
      <c r="M2852" s="75">
        <v>10088</v>
      </c>
      <c r="N2852" s="72" t="s">
        <v>3316</v>
      </c>
      <c r="O2852" s="72" t="s">
        <v>3321</v>
      </c>
      <c r="P2852" s="73" t="s">
        <v>335</v>
      </c>
      <c r="Q2852" s="74">
        <v>1956</v>
      </c>
      <c r="R2852" s="73" t="s">
        <v>119</v>
      </c>
      <c r="S2852" s="72"/>
      <c r="T2852" s="77">
        <v>2139</v>
      </c>
      <c r="U2852" s="76" t="s">
        <v>35</v>
      </c>
      <c r="V2852" s="77" t="s">
        <v>36</v>
      </c>
      <c r="W2852" s="77" t="s">
        <v>36</v>
      </c>
      <c r="X2852" s="77">
        <v>2181</v>
      </c>
      <c r="Y2852" s="78" t="s">
        <v>84</v>
      </c>
      <c r="Z2852" s="72"/>
      <c r="AA2852" s="77">
        <v>2090</v>
      </c>
      <c r="AB2852" s="76" t="s">
        <v>35</v>
      </c>
      <c r="AC2852" s="77" t="s">
        <v>36</v>
      </c>
      <c r="AD2852" s="77" t="s">
        <v>36</v>
      </c>
      <c r="AE2852" s="77">
        <v>939</v>
      </c>
      <c r="AF2852" s="78" t="s">
        <v>39</v>
      </c>
      <c r="AG2852" s="72"/>
      <c r="AH2852" s="77">
        <v>4300190</v>
      </c>
      <c r="AI2852" s="76" t="s">
        <v>52</v>
      </c>
      <c r="AJ2852" s="76" t="s">
        <v>263</v>
      </c>
      <c r="AK2852" t="str">
        <f>_xlfn.CONCAT(PlayerList[[#This Row],[First Name]]," ",PlayerList[[#This Row],[Surname]])</f>
        <v>Robert W Smith</v>
      </c>
      <c r="AM2852" s="71">
        <f>PlayerList[[#This Row],[Code]]*1</f>
        <v>10088</v>
      </c>
      <c r="AN2852" s="71" t="str">
        <f>VLOOKUP(PlayerList[[#This Row],[NZCF ID]],$AP$2:$AQ$3850,2,FALSE)</f>
        <v>M</v>
      </c>
      <c r="AP2852" s="71">
        <v>17169</v>
      </c>
      <c r="AQ2852" s="71" t="s">
        <v>29</v>
      </c>
    </row>
    <row r="2853" spans="13:43" x14ac:dyDescent="0.3">
      <c r="M2853" s="75">
        <v>12117</v>
      </c>
      <c r="N2853" s="72" t="s">
        <v>3316</v>
      </c>
      <c r="O2853" s="72" t="s">
        <v>2275</v>
      </c>
      <c r="P2853" s="73" t="s">
        <v>121</v>
      </c>
      <c r="Q2853" s="74">
        <v>1956</v>
      </c>
      <c r="R2853" s="73" t="s">
        <v>119</v>
      </c>
      <c r="S2853" s="72"/>
      <c r="T2853" s="77">
        <v>1398</v>
      </c>
      <c r="U2853" s="76" t="s">
        <v>35</v>
      </c>
      <c r="V2853" s="77" t="s">
        <v>36</v>
      </c>
      <c r="W2853" s="77" t="s">
        <v>36</v>
      </c>
      <c r="X2853" s="77">
        <v>144</v>
      </c>
      <c r="Y2853" s="78" t="s">
        <v>2121</v>
      </c>
      <c r="Z2853" s="72"/>
      <c r="AA2853" s="77" t="s">
        <v>37</v>
      </c>
      <c r="AB2853" s="76" t="s">
        <v>35</v>
      </c>
      <c r="AC2853" s="77" t="s">
        <v>36</v>
      </c>
      <c r="AD2853" s="77" t="s">
        <v>36</v>
      </c>
      <c r="AE2853" s="77" t="s">
        <v>37</v>
      </c>
      <c r="AF2853" s="78" t="s">
        <v>38</v>
      </c>
      <c r="AG2853" s="72"/>
      <c r="AH2853" s="77" t="s">
        <v>69</v>
      </c>
      <c r="AI2853" s="76" t="s">
        <v>52</v>
      </c>
      <c r="AJ2853" s="76" t="s">
        <v>36</v>
      </c>
      <c r="AK2853" t="str">
        <f>_xlfn.CONCAT(PlayerList[[#This Row],[First Name]]," ",PlayerList[[#This Row],[Surname]])</f>
        <v>Roger Smith</v>
      </c>
      <c r="AM2853" s="71">
        <f>PlayerList[[#This Row],[Code]]*1</f>
        <v>12117</v>
      </c>
      <c r="AN2853" s="71" t="str">
        <f>VLOOKUP(PlayerList[[#This Row],[NZCF ID]],$AP$2:$AQ$3850,2,FALSE)</f>
        <v>M</v>
      </c>
      <c r="AP2853" s="71">
        <v>18315</v>
      </c>
      <c r="AQ2853" s="71" t="s">
        <v>29</v>
      </c>
    </row>
    <row r="2854" spans="13:43" x14ac:dyDescent="0.3">
      <c r="M2854" s="75">
        <v>18670</v>
      </c>
      <c r="N2854" s="72" t="s">
        <v>3316</v>
      </c>
      <c r="O2854" s="72" t="s">
        <v>3322</v>
      </c>
      <c r="P2854" s="73" t="s">
        <v>167</v>
      </c>
      <c r="Q2854" s="74">
        <v>2014</v>
      </c>
      <c r="R2854" s="73" t="s">
        <v>135</v>
      </c>
      <c r="S2854" s="72"/>
      <c r="T2854" s="77" t="s">
        <v>34</v>
      </c>
      <c r="U2854" s="76" t="s">
        <v>35</v>
      </c>
      <c r="V2854" s="77" t="s">
        <v>36</v>
      </c>
      <c r="W2854" s="77" t="s">
        <v>36</v>
      </c>
      <c r="X2854" s="77" t="s">
        <v>37</v>
      </c>
      <c r="Y2854" s="78" t="s">
        <v>38</v>
      </c>
      <c r="Z2854" s="72"/>
      <c r="AA2854" s="77">
        <v>766</v>
      </c>
      <c r="AB2854" s="76" t="s">
        <v>35</v>
      </c>
      <c r="AC2854" s="77">
        <v>2</v>
      </c>
      <c r="AD2854" s="77">
        <v>12</v>
      </c>
      <c r="AE2854" s="77">
        <v>106</v>
      </c>
      <c r="AF2854" s="78" t="s">
        <v>4167</v>
      </c>
      <c r="AG2854" s="72"/>
      <c r="AH2854" s="77">
        <v>4320581</v>
      </c>
      <c r="AI2854" s="76" t="s">
        <v>52</v>
      </c>
      <c r="AJ2854" s="76" t="s">
        <v>36</v>
      </c>
      <c r="AK2854" t="str">
        <f>_xlfn.CONCAT(PlayerList[[#This Row],[First Name]]," ",PlayerList[[#This Row],[Surname]])</f>
        <v>Ryan Keith Smith</v>
      </c>
      <c r="AM2854" s="71">
        <f>PlayerList[[#This Row],[Code]]*1</f>
        <v>18670</v>
      </c>
      <c r="AN2854" s="71" t="str">
        <f>VLOOKUP(PlayerList[[#This Row],[NZCF ID]],$AP$2:$AQ$3850,2,FALSE)</f>
        <v>M</v>
      </c>
      <c r="AP2854" s="71">
        <v>10088</v>
      </c>
      <c r="AQ2854" s="71" t="s">
        <v>29</v>
      </c>
    </row>
    <row r="2855" spans="13:43" x14ac:dyDescent="0.3">
      <c r="M2855" s="75">
        <v>14120</v>
      </c>
      <c r="N2855" s="72" t="s">
        <v>3316</v>
      </c>
      <c r="O2855" s="72" t="s">
        <v>3323</v>
      </c>
      <c r="P2855" s="73" t="s">
        <v>252</v>
      </c>
      <c r="Q2855" s="74">
        <v>1953</v>
      </c>
      <c r="R2855" s="73" t="s">
        <v>119</v>
      </c>
      <c r="S2855" s="72"/>
      <c r="T2855" s="77">
        <v>1147</v>
      </c>
      <c r="U2855" s="76" t="s">
        <v>35</v>
      </c>
      <c r="V2855" s="77">
        <v>1</v>
      </c>
      <c r="W2855" s="77">
        <v>9</v>
      </c>
      <c r="X2855" s="77">
        <v>196</v>
      </c>
      <c r="Y2855" s="78" t="s">
        <v>4167</v>
      </c>
      <c r="Z2855" s="72"/>
      <c r="AA2855" s="77">
        <v>969</v>
      </c>
      <c r="AB2855" s="76" t="s">
        <v>35</v>
      </c>
      <c r="AC2855" s="77">
        <v>4</v>
      </c>
      <c r="AD2855" s="77">
        <v>20</v>
      </c>
      <c r="AE2855" s="77">
        <v>357</v>
      </c>
      <c r="AF2855" s="78" t="s">
        <v>4167</v>
      </c>
      <c r="AG2855" s="72"/>
      <c r="AH2855" s="77">
        <v>4308840</v>
      </c>
      <c r="AI2855" s="76" t="s">
        <v>52</v>
      </c>
      <c r="AJ2855" s="76" t="s">
        <v>36</v>
      </c>
      <c r="AK2855" t="str">
        <f>_xlfn.CONCAT(PlayerList[[#This Row],[First Name]]," ",PlayerList[[#This Row],[Surname]])</f>
        <v>Scott R Smith</v>
      </c>
      <c r="AM2855" s="71">
        <f>PlayerList[[#This Row],[Code]]*1</f>
        <v>14120</v>
      </c>
      <c r="AN2855" s="71" t="str">
        <f>VLOOKUP(PlayerList[[#This Row],[NZCF ID]],$AP$2:$AQ$3850,2,FALSE)</f>
        <v>M</v>
      </c>
      <c r="AP2855" s="71">
        <v>12117</v>
      </c>
      <c r="AQ2855" s="71" t="s">
        <v>29</v>
      </c>
    </row>
    <row r="2856" spans="13:43" x14ac:dyDescent="0.3">
      <c r="M2856" s="75">
        <v>17163</v>
      </c>
      <c r="N2856" s="72" t="s">
        <v>3316</v>
      </c>
      <c r="O2856" s="72" t="s">
        <v>3324</v>
      </c>
      <c r="P2856" s="73" t="s">
        <v>161</v>
      </c>
      <c r="Q2856" s="74">
        <v>1992</v>
      </c>
      <c r="R2856" s="73" t="s">
        <v>35</v>
      </c>
      <c r="S2856" s="72"/>
      <c r="T2856" s="77">
        <v>1533</v>
      </c>
      <c r="U2856" s="76" t="s">
        <v>35</v>
      </c>
      <c r="V2856" s="77" t="s">
        <v>36</v>
      </c>
      <c r="W2856" s="77" t="s">
        <v>36</v>
      </c>
      <c r="X2856" s="77">
        <v>24</v>
      </c>
      <c r="Y2856" s="78" t="s">
        <v>673</v>
      </c>
      <c r="Z2856" s="72"/>
      <c r="AA2856" s="77">
        <v>1516</v>
      </c>
      <c r="AB2856" s="76" t="s">
        <v>35</v>
      </c>
      <c r="AC2856" s="77" t="s">
        <v>36</v>
      </c>
      <c r="AD2856" s="77" t="s">
        <v>36</v>
      </c>
      <c r="AE2856" s="77">
        <v>6</v>
      </c>
      <c r="AF2856" s="78" t="s">
        <v>281</v>
      </c>
      <c r="AG2856" s="72"/>
      <c r="AH2856" s="77">
        <v>4312619</v>
      </c>
      <c r="AI2856" s="76" t="s">
        <v>52</v>
      </c>
      <c r="AJ2856" s="76" t="s">
        <v>36</v>
      </c>
      <c r="AK2856" t="str">
        <f>_xlfn.CONCAT(PlayerList[[#This Row],[First Name]]," ",PlayerList[[#This Row],[Surname]])</f>
        <v>Tamati Smith</v>
      </c>
      <c r="AM2856" s="71">
        <f>PlayerList[[#This Row],[Code]]*1</f>
        <v>17163</v>
      </c>
      <c r="AN2856" s="71" t="str">
        <f>VLOOKUP(PlayerList[[#This Row],[NZCF ID]],$AP$2:$AQ$3850,2,FALSE)</f>
        <v>M</v>
      </c>
      <c r="AP2856" s="71">
        <v>18670</v>
      </c>
      <c r="AQ2856" s="71" t="s">
        <v>29</v>
      </c>
    </row>
    <row r="2857" spans="13:43" x14ac:dyDescent="0.3">
      <c r="M2857" s="75">
        <v>18671</v>
      </c>
      <c r="N2857" s="72" t="s">
        <v>3316</v>
      </c>
      <c r="O2857" s="72" t="s">
        <v>3325</v>
      </c>
      <c r="P2857" s="73" t="s">
        <v>167</v>
      </c>
      <c r="Q2857" s="74">
        <v>1973</v>
      </c>
      <c r="R2857" s="73" t="s">
        <v>124</v>
      </c>
      <c r="S2857" s="72"/>
      <c r="T2857" s="77" t="s">
        <v>34</v>
      </c>
      <c r="U2857" s="76" t="s">
        <v>35</v>
      </c>
      <c r="V2857" s="77" t="s">
        <v>36</v>
      </c>
      <c r="W2857" s="77" t="s">
        <v>36</v>
      </c>
      <c r="X2857" s="77" t="s">
        <v>37</v>
      </c>
      <c r="Y2857" s="78" t="s">
        <v>38</v>
      </c>
      <c r="Z2857" s="72"/>
      <c r="AA2857" s="77">
        <v>400</v>
      </c>
      <c r="AB2857" s="76" t="s">
        <v>50</v>
      </c>
      <c r="AC2857" s="77" t="s">
        <v>36</v>
      </c>
      <c r="AD2857" s="77" t="s">
        <v>36</v>
      </c>
      <c r="AE2857" s="77">
        <v>11</v>
      </c>
      <c r="AF2857" s="78" t="s">
        <v>173</v>
      </c>
      <c r="AG2857" s="72"/>
      <c r="AH2857" s="77">
        <v>4320590</v>
      </c>
      <c r="AI2857" s="76" t="s">
        <v>52</v>
      </c>
      <c r="AJ2857" s="76" t="s">
        <v>36</v>
      </c>
      <c r="AK2857" t="str">
        <f>_xlfn.CONCAT(PlayerList[[#This Row],[First Name]]," ",PlayerList[[#This Row],[Surname]])</f>
        <v>Tina Rochelle Smith</v>
      </c>
      <c r="AM2857" s="71">
        <f>PlayerList[[#This Row],[Code]]*1</f>
        <v>18671</v>
      </c>
      <c r="AN2857" s="71" t="str">
        <f>VLOOKUP(PlayerList[[#This Row],[NZCF ID]],$AP$2:$AQ$3850,2,FALSE)</f>
        <v>F</v>
      </c>
      <c r="AP2857" s="71">
        <v>14120</v>
      </c>
      <c r="AQ2857" s="71" t="s">
        <v>29</v>
      </c>
    </row>
    <row r="2858" spans="13:43" x14ac:dyDescent="0.3">
      <c r="M2858" s="75">
        <v>20461</v>
      </c>
      <c r="N2858" s="72" t="s">
        <v>3316</v>
      </c>
      <c r="O2858" s="72" t="s">
        <v>257</v>
      </c>
      <c r="P2858" s="73" t="s">
        <v>33</v>
      </c>
      <c r="Q2858" s="74">
        <v>2014</v>
      </c>
      <c r="R2858" s="73" t="s">
        <v>135</v>
      </c>
      <c r="S2858" s="72"/>
      <c r="T2858" s="77" t="s">
        <v>34</v>
      </c>
      <c r="U2858" s="76" t="s">
        <v>35</v>
      </c>
      <c r="V2858" s="77" t="s">
        <v>36</v>
      </c>
      <c r="W2858" s="77" t="s">
        <v>36</v>
      </c>
      <c r="X2858" s="77" t="s">
        <v>37</v>
      </c>
      <c r="Y2858" s="78" t="s">
        <v>38</v>
      </c>
      <c r="Z2858" s="72"/>
      <c r="AA2858" s="77">
        <v>562</v>
      </c>
      <c r="AB2858" s="76" t="s">
        <v>50</v>
      </c>
      <c r="AC2858" s="77" t="s">
        <v>36</v>
      </c>
      <c r="AD2858" s="77" t="s">
        <v>36</v>
      </c>
      <c r="AE2858" s="77">
        <v>7</v>
      </c>
      <c r="AF2858" s="78" t="s">
        <v>150</v>
      </c>
      <c r="AG2858" s="72"/>
      <c r="AH2858" s="77" t="s">
        <v>69</v>
      </c>
      <c r="AI2858" s="76" t="s">
        <v>52</v>
      </c>
      <c r="AJ2858" s="76" t="s">
        <v>36</v>
      </c>
      <c r="AK2858" t="str">
        <f>_xlfn.CONCAT(PlayerList[[#This Row],[First Name]]," ",PlayerList[[#This Row],[Surname]])</f>
        <v>Vincent Smith</v>
      </c>
      <c r="AM2858" s="71">
        <f>PlayerList[[#This Row],[Code]]*1</f>
        <v>20461</v>
      </c>
      <c r="AN2858" s="71" t="str">
        <f>VLOOKUP(PlayerList[[#This Row],[NZCF ID]],$AP$2:$AQ$3850,2,FALSE)</f>
        <v>M</v>
      </c>
      <c r="AP2858" s="71">
        <v>17163</v>
      </c>
      <c r="AQ2858" s="71" t="s">
        <v>29</v>
      </c>
    </row>
    <row r="2859" spans="13:43" x14ac:dyDescent="0.3">
      <c r="M2859" s="75">
        <v>10345</v>
      </c>
      <c r="N2859" s="72" t="s">
        <v>3316</v>
      </c>
      <c r="O2859" s="72" t="s">
        <v>3326</v>
      </c>
      <c r="P2859" s="73" t="s">
        <v>335</v>
      </c>
      <c r="Q2859" s="74">
        <v>1951</v>
      </c>
      <c r="R2859" s="73" t="s">
        <v>119</v>
      </c>
      <c r="S2859" s="72"/>
      <c r="T2859" s="77">
        <v>1542</v>
      </c>
      <c r="U2859" s="76" t="s">
        <v>35</v>
      </c>
      <c r="V2859" s="77" t="s">
        <v>36</v>
      </c>
      <c r="W2859" s="77" t="s">
        <v>36</v>
      </c>
      <c r="X2859" s="77">
        <v>1299</v>
      </c>
      <c r="Y2859" s="78" t="s">
        <v>96</v>
      </c>
      <c r="Z2859" s="72"/>
      <c r="AA2859" s="77">
        <v>1608</v>
      </c>
      <c r="AB2859" s="76" t="s">
        <v>35</v>
      </c>
      <c r="AC2859" s="77" t="s">
        <v>36</v>
      </c>
      <c r="AD2859" s="77" t="s">
        <v>36</v>
      </c>
      <c r="AE2859" s="77">
        <v>485</v>
      </c>
      <c r="AF2859" s="78" t="s">
        <v>232</v>
      </c>
      <c r="AG2859" s="72"/>
      <c r="AH2859" s="77">
        <v>4301935</v>
      </c>
      <c r="AI2859" s="76" t="s">
        <v>52</v>
      </c>
      <c r="AJ2859" s="76" t="s">
        <v>539</v>
      </c>
      <c r="AK2859" t="str">
        <f>_xlfn.CONCAT(PlayerList[[#This Row],[First Name]]," ",PlayerList[[#This Row],[Surname]])</f>
        <v>Vivian J Smith</v>
      </c>
      <c r="AM2859" s="71">
        <f>PlayerList[[#This Row],[Code]]*1</f>
        <v>10345</v>
      </c>
      <c r="AN2859" s="71" t="str">
        <f>VLOOKUP(PlayerList[[#This Row],[NZCF ID]],$AP$2:$AQ$3850,2,FALSE)</f>
        <v>F</v>
      </c>
      <c r="AP2859" s="71">
        <v>18671</v>
      </c>
      <c r="AQ2859" s="71" t="s">
        <v>45</v>
      </c>
    </row>
    <row r="2860" spans="13:43" x14ac:dyDescent="0.3">
      <c r="M2860" s="75">
        <v>22809</v>
      </c>
      <c r="N2860" s="72" t="s">
        <v>3316</v>
      </c>
      <c r="O2860" s="72" t="s">
        <v>3327</v>
      </c>
      <c r="P2860" s="73" t="s">
        <v>33</v>
      </c>
      <c r="Q2860" s="74">
        <v>2011</v>
      </c>
      <c r="R2860" s="73" t="s">
        <v>135</v>
      </c>
      <c r="S2860" s="72"/>
      <c r="T2860" s="77" t="s">
        <v>34</v>
      </c>
      <c r="U2860" s="76" t="s">
        <v>35</v>
      </c>
      <c r="V2860" s="77" t="s">
        <v>36</v>
      </c>
      <c r="W2860" s="77" t="s">
        <v>36</v>
      </c>
      <c r="X2860" s="77" t="s">
        <v>37</v>
      </c>
      <c r="Y2860" s="78" t="s">
        <v>38</v>
      </c>
      <c r="Z2860" s="72"/>
      <c r="AA2860" s="77">
        <v>1293</v>
      </c>
      <c r="AB2860" s="76" t="s">
        <v>50</v>
      </c>
      <c r="AC2860" s="77" t="s">
        <v>36</v>
      </c>
      <c r="AD2860" s="77" t="s">
        <v>36</v>
      </c>
      <c r="AE2860" s="77">
        <v>7</v>
      </c>
      <c r="AF2860" s="78" t="s">
        <v>84</v>
      </c>
      <c r="AG2860" s="72"/>
      <c r="AH2860" s="77" t="s">
        <v>69</v>
      </c>
      <c r="AI2860" s="76" t="s">
        <v>52</v>
      </c>
      <c r="AJ2860" s="76" t="s">
        <v>36</v>
      </c>
      <c r="AK2860" t="str">
        <f>_xlfn.CONCAT(PlayerList[[#This Row],[First Name]]," ",PlayerList[[#This Row],[Surname]])</f>
        <v>Whaimotu Smith</v>
      </c>
      <c r="AM2860" s="71">
        <f>PlayerList[[#This Row],[Code]]*1</f>
        <v>22809</v>
      </c>
      <c r="AN2860" s="71" t="str">
        <f>VLOOKUP(PlayerList[[#This Row],[NZCF ID]],$AP$2:$AQ$3850,2,FALSE)</f>
        <v>M</v>
      </c>
      <c r="AP2860" s="71">
        <v>20461</v>
      </c>
      <c r="AQ2860" s="71" t="s">
        <v>29</v>
      </c>
    </row>
    <row r="2861" spans="13:43" x14ac:dyDescent="0.3">
      <c r="M2861" s="75">
        <v>15009</v>
      </c>
      <c r="N2861" s="72" t="s">
        <v>3316</v>
      </c>
      <c r="O2861" s="72" t="s">
        <v>89</v>
      </c>
      <c r="P2861" s="73" t="s">
        <v>115</v>
      </c>
      <c r="Q2861" s="74">
        <v>1960</v>
      </c>
      <c r="R2861" s="73" t="s">
        <v>119</v>
      </c>
      <c r="S2861" s="72"/>
      <c r="T2861" s="77">
        <v>1295</v>
      </c>
      <c r="U2861" s="76" t="s">
        <v>50</v>
      </c>
      <c r="V2861" s="77" t="s">
        <v>36</v>
      </c>
      <c r="W2861" s="77" t="s">
        <v>36</v>
      </c>
      <c r="X2861" s="77">
        <v>9</v>
      </c>
      <c r="Y2861" s="78" t="s">
        <v>96</v>
      </c>
      <c r="Z2861" s="72"/>
      <c r="AA2861" s="77">
        <v>1348</v>
      </c>
      <c r="AB2861" s="76" t="s">
        <v>50</v>
      </c>
      <c r="AC2861" s="77" t="s">
        <v>36</v>
      </c>
      <c r="AD2861" s="77" t="s">
        <v>36</v>
      </c>
      <c r="AE2861" s="77">
        <v>9</v>
      </c>
      <c r="AF2861" s="78" t="s">
        <v>154</v>
      </c>
      <c r="AG2861" s="72"/>
      <c r="AH2861" s="77" t="s">
        <v>69</v>
      </c>
      <c r="AI2861" s="76" t="s">
        <v>52</v>
      </c>
      <c r="AJ2861" s="76" t="s">
        <v>36</v>
      </c>
      <c r="AK2861" t="str">
        <f>_xlfn.CONCAT(PlayerList[[#This Row],[First Name]]," ",PlayerList[[#This Row],[Surname]])</f>
        <v>William Smith</v>
      </c>
      <c r="AM2861" s="71">
        <f>PlayerList[[#This Row],[Code]]*1</f>
        <v>15009</v>
      </c>
      <c r="AN2861" s="71" t="str">
        <f>VLOOKUP(PlayerList[[#This Row],[NZCF ID]],$AP$2:$AQ$3850,2,FALSE)</f>
        <v>M</v>
      </c>
      <c r="AP2861" s="71">
        <v>10345</v>
      </c>
      <c r="AQ2861" s="71" t="s">
        <v>45</v>
      </c>
    </row>
    <row r="2862" spans="13:43" x14ac:dyDescent="0.3">
      <c r="M2862" s="75">
        <v>20031</v>
      </c>
      <c r="N2862" s="72" t="s">
        <v>3328</v>
      </c>
      <c r="O2862" s="72" t="s">
        <v>3329</v>
      </c>
      <c r="P2862" s="73" t="s">
        <v>74</v>
      </c>
      <c r="Q2862" s="74">
        <v>2002</v>
      </c>
      <c r="R2862" s="73" t="s">
        <v>35</v>
      </c>
      <c r="S2862" s="72"/>
      <c r="T2862" s="77">
        <v>1859</v>
      </c>
      <c r="U2862" s="76" t="s">
        <v>50</v>
      </c>
      <c r="V2862" s="77" t="s">
        <v>36</v>
      </c>
      <c r="W2862" s="77" t="s">
        <v>36</v>
      </c>
      <c r="X2862" s="77">
        <v>6</v>
      </c>
      <c r="Y2862" s="78" t="s">
        <v>169</v>
      </c>
      <c r="Z2862" s="72"/>
      <c r="AA2862" s="77">
        <v>1565</v>
      </c>
      <c r="AB2862" s="76" t="s">
        <v>35</v>
      </c>
      <c r="AC2862" s="77" t="s">
        <v>36</v>
      </c>
      <c r="AD2862" s="77" t="s">
        <v>36</v>
      </c>
      <c r="AE2862" s="77">
        <v>21</v>
      </c>
      <c r="AF2862" s="78" t="s">
        <v>39</v>
      </c>
      <c r="AG2862" s="72"/>
      <c r="AH2862" s="77">
        <v>24176907</v>
      </c>
      <c r="AI2862" s="76" t="s">
        <v>3330</v>
      </c>
      <c r="AJ2862" s="76" t="s">
        <v>36</v>
      </c>
      <c r="AK2862" t="str">
        <f>_xlfn.CONCAT(PlayerList[[#This Row],[First Name]]," ",PlayerList[[#This Row],[Surname]])</f>
        <v>Sergey Snegirev</v>
      </c>
      <c r="AM2862" s="71">
        <f>PlayerList[[#This Row],[Code]]*1</f>
        <v>20031</v>
      </c>
      <c r="AN2862" s="71" t="str">
        <f>VLOOKUP(PlayerList[[#This Row],[NZCF ID]],$AP$2:$AQ$3850,2,FALSE)</f>
        <v>M</v>
      </c>
      <c r="AP2862" s="71">
        <v>22809</v>
      </c>
      <c r="AQ2862" s="71" t="s">
        <v>29</v>
      </c>
    </row>
    <row r="2863" spans="13:43" x14ac:dyDescent="0.3">
      <c r="M2863" s="75">
        <v>17872</v>
      </c>
      <c r="N2863" s="72" t="s">
        <v>3331</v>
      </c>
      <c r="O2863" s="72" t="s">
        <v>3332</v>
      </c>
      <c r="P2863" s="73" t="s">
        <v>258</v>
      </c>
      <c r="Q2863" s="74">
        <v>2014</v>
      </c>
      <c r="R2863" s="73" t="s">
        <v>135</v>
      </c>
      <c r="S2863" s="72"/>
      <c r="T2863" s="77">
        <v>429</v>
      </c>
      <c r="U2863" s="76" t="s">
        <v>50</v>
      </c>
      <c r="V2863" s="77" t="s">
        <v>36</v>
      </c>
      <c r="W2863" s="77" t="s">
        <v>36</v>
      </c>
      <c r="X2863" s="77">
        <v>11</v>
      </c>
      <c r="Y2863" s="78" t="s">
        <v>154</v>
      </c>
      <c r="Z2863" s="72"/>
      <c r="AA2863" s="77">
        <v>403</v>
      </c>
      <c r="AB2863" s="76" t="s">
        <v>35</v>
      </c>
      <c r="AC2863" s="77" t="s">
        <v>36</v>
      </c>
      <c r="AD2863" s="77" t="s">
        <v>36</v>
      </c>
      <c r="AE2863" s="77">
        <v>54</v>
      </c>
      <c r="AF2863" s="78" t="s">
        <v>154</v>
      </c>
      <c r="AG2863" s="72"/>
      <c r="AH2863" s="77">
        <v>4320204</v>
      </c>
      <c r="AI2863" s="76" t="s">
        <v>52</v>
      </c>
      <c r="AJ2863" s="76" t="s">
        <v>36</v>
      </c>
      <c r="AK2863" t="str">
        <f>_xlfn.CONCAT(PlayerList[[#This Row],[First Name]]," ",PlayerList[[#This Row],[Surname]])</f>
        <v>Daniella So</v>
      </c>
      <c r="AM2863" s="71">
        <f>PlayerList[[#This Row],[Code]]*1</f>
        <v>17872</v>
      </c>
      <c r="AN2863" s="71" t="str">
        <f>VLOOKUP(PlayerList[[#This Row],[NZCF ID]],$AP$2:$AQ$3850,2,FALSE)</f>
        <v>F</v>
      </c>
      <c r="AP2863" s="71">
        <v>15009</v>
      </c>
      <c r="AQ2863" s="71" t="s">
        <v>29</v>
      </c>
    </row>
    <row r="2864" spans="13:43" x14ac:dyDescent="0.3">
      <c r="M2864" s="75">
        <v>17456</v>
      </c>
      <c r="N2864" s="72" t="s">
        <v>3331</v>
      </c>
      <c r="O2864" s="72" t="s">
        <v>3333</v>
      </c>
      <c r="P2864" s="73" t="s">
        <v>258</v>
      </c>
      <c r="Q2864" s="74">
        <v>2012</v>
      </c>
      <c r="R2864" s="73" t="s">
        <v>135</v>
      </c>
      <c r="S2864" s="72"/>
      <c r="T2864" s="77">
        <v>904</v>
      </c>
      <c r="U2864" s="76" t="s">
        <v>35</v>
      </c>
      <c r="V2864" s="77" t="s">
        <v>36</v>
      </c>
      <c r="W2864" s="77" t="s">
        <v>36</v>
      </c>
      <c r="X2864" s="77">
        <v>49</v>
      </c>
      <c r="Y2864" s="78" t="s">
        <v>281</v>
      </c>
      <c r="Z2864" s="72"/>
      <c r="AA2864" s="77">
        <v>802</v>
      </c>
      <c r="AB2864" s="76" t="s">
        <v>35</v>
      </c>
      <c r="AC2864" s="77" t="s">
        <v>36</v>
      </c>
      <c r="AD2864" s="77" t="s">
        <v>36</v>
      </c>
      <c r="AE2864" s="77">
        <v>140</v>
      </c>
      <c r="AF2864" s="78" t="s">
        <v>154</v>
      </c>
      <c r="AG2864" s="72"/>
      <c r="AH2864" s="77">
        <v>4313844</v>
      </c>
      <c r="AI2864" s="76" t="s">
        <v>52</v>
      </c>
      <c r="AJ2864" s="76" t="s">
        <v>36</v>
      </c>
      <c r="AK2864" t="str">
        <f>_xlfn.CONCAT(PlayerList[[#This Row],[First Name]]," ",PlayerList[[#This Row],[Surname]])</f>
        <v>Darren So</v>
      </c>
      <c r="AM2864" s="71">
        <f>PlayerList[[#This Row],[Code]]*1</f>
        <v>17456</v>
      </c>
      <c r="AN2864" s="71" t="str">
        <f>VLOOKUP(PlayerList[[#This Row],[NZCF ID]],$AP$2:$AQ$3850,2,FALSE)</f>
        <v>M</v>
      </c>
      <c r="AP2864" s="71">
        <v>20031</v>
      </c>
      <c r="AQ2864" s="71" t="s">
        <v>29</v>
      </c>
    </row>
    <row r="2865" spans="13:43" x14ac:dyDescent="0.3">
      <c r="M2865" s="75">
        <v>17803</v>
      </c>
      <c r="N2865" s="72" t="s">
        <v>3331</v>
      </c>
      <c r="O2865" s="72" t="s">
        <v>1493</v>
      </c>
      <c r="P2865" s="73" t="s">
        <v>335</v>
      </c>
      <c r="Q2865" s="74">
        <v>1982</v>
      </c>
      <c r="R2865" s="73" t="s">
        <v>35</v>
      </c>
      <c r="S2865" s="72"/>
      <c r="T2865" s="77">
        <v>826</v>
      </c>
      <c r="U2865" s="76" t="s">
        <v>50</v>
      </c>
      <c r="V2865" s="77" t="s">
        <v>36</v>
      </c>
      <c r="W2865" s="77" t="s">
        <v>36</v>
      </c>
      <c r="X2865" s="77">
        <v>10</v>
      </c>
      <c r="Y2865" s="78" t="s">
        <v>105</v>
      </c>
      <c r="Z2865" s="72"/>
      <c r="AA2865" s="77">
        <v>737</v>
      </c>
      <c r="AB2865" s="76" t="s">
        <v>50</v>
      </c>
      <c r="AC2865" s="77" t="s">
        <v>36</v>
      </c>
      <c r="AD2865" s="77" t="s">
        <v>36</v>
      </c>
      <c r="AE2865" s="77">
        <v>5</v>
      </c>
      <c r="AF2865" s="78" t="s">
        <v>105</v>
      </c>
      <c r="AG2865" s="72"/>
      <c r="AH2865" s="77" t="s">
        <v>69</v>
      </c>
      <c r="AI2865" s="76" t="s">
        <v>52</v>
      </c>
      <c r="AJ2865" s="76" t="s">
        <v>36</v>
      </c>
      <c r="AK2865" t="str">
        <f>_xlfn.CONCAT(PlayerList[[#This Row],[First Name]]," ",PlayerList[[#This Row],[Surname]])</f>
        <v>Ronald So</v>
      </c>
      <c r="AM2865" s="71">
        <f>PlayerList[[#This Row],[Code]]*1</f>
        <v>17803</v>
      </c>
      <c r="AN2865" s="71" t="str">
        <f>VLOOKUP(PlayerList[[#This Row],[NZCF ID]],$AP$2:$AQ$3850,2,FALSE)</f>
        <v>M</v>
      </c>
      <c r="AP2865" s="71">
        <v>17872</v>
      </c>
      <c r="AQ2865" s="71" t="s">
        <v>45</v>
      </c>
    </row>
    <row r="2866" spans="13:43" x14ac:dyDescent="0.3">
      <c r="M2866" s="75">
        <v>22899</v>
      </c>
      <c r="N2866" s="72" t="s">
        <v>4484</v>
      </c>
      <c r="O2866" s="72" t="s">
        <v>4485</v>
      </c>
      <c r="P2866" s="73" t="s">
        <v>74</v>
      </c>
      <c r="Q2866" s="74">
        <v>2017</v>
      </c>
      <c r="R2866" s="73" t="s">
        <v>135</v>
      </c>
      <c r="S2866" s="72"/>
      <c r="T2866" s="77">
        <v>1092</v>
      </c>
      <c r="U2866" s="76" t="s">
        <v>50</v>
      </c>
      <c r="V2866" s="77">
        <v>1</v>
      </c>
      <c r="W2866" s="77">
        <v>3</v>
      </c>
      <c r="X2866" s="77">
        <v>3</v>
      </c>
      <c r="Y2866" s="78" t="s">
        <v>4167</v>
      </c>
      <c r="Z2866" s="72"/>
      <c r="AA2866" s="77" t="s">
        <v>37</v>
      </c>
      <c r="AB2866" s="76" t="s">
        <v>35</v>
      </c>
      <c r="AC2866" s="77" t="s">
        <v>36</v>
      </c>
      <c r="AD2866" s="77" t="s">
        <v>36</v>
      </c>
      <c r="AE2866" s="77" t="s">
        <v>37</v>
      </c>
      <c r="AF2866" s="78" t="s">
        <v>38</v>
      </c>
      <c r="AG2866" s="72"/>
      <c r="AH2866" s="77">
        <v>557009929</v>
      </c>
      <c r="AI2866" s="76" t="s">
        <v>3960</v>
      </c>
      <c r="AJ2866" s="76" t="s">
        <v>36</v>
      </c>
      <c r="AK2866" t="str">
        <f>_xlfn.CONCAT(PlayerList[[#This Row],[First Name]]," ",PlayerList[[#This Row],[Surname]])</f>
        <v>Tatyana Sobnakova</v>
      </c>
      <c r="AM2866" s="71">
        <f>PlayerList[[#This Row],[Code]]*1</f>
        <v>22899</v>
      </c>
      <c r="AN2866" s="71" t="str">
        <f>VLOOKUP(PlayerList[[#This Row],[NZCF ID]],$AP$2:$AQ$3850,2,FALSE)</f>
        <v>F</v>
      </c>
      <c r="AP2866" s="71">
        <v>17456</v>
      </c>
      <c r="AQ2866" s="71" t="s">
        <v>29</v>
      </c>
    </row>
    <row r="2867" spans="13:43" x14ac:dyDescent="0.3">
      <c r="M2867" s="75">
        <v>20129</v>
      </c>
      <c r="N2867" s="72" t="s">
        <v>3334</v>
      </c>
      <c r="O2867" s="72" t="s">
        <v>2962</v>
      </c>
      <c r="P2867" s="73" t="s">
        <v>161</v>
      </c>
      <c r="Q2867" s="74">
        <v>1980</v>
      </c>
      <c r="R2867" s="73" t="s">
        <v>35</v>
      </c>
      <c r="S2867" s="72"/>
      <c r="T2867" s="77">
        <v>1818</v>
      </c>
      <c r="U2867" s="76" t="s">
        <v>50</v>
      </c>
      <c r="V2867" s="77" t="s">
        <v>36</v>
      </c>
      <c r="W2867" s="77" t="s">
        <v>36</v>
      </c>
      <c r="X2867" s="77">
        <v>14</v>
      </c>
      <c r="Y2867" s="78" t="s">
        <v>60</v>
      </c>
      <c r="Z2867" s="72"/>
      <c r="AA2867" s="77">
        <v>1748</v>
      </c>
      <c r="AB2867" s="76" t="s">
        <v>50</v>
      </c>
      <c r="AC2867" s="77" t="s">
        <v>36</v>
      </c>
      <c r="AD2867" s="77" t="s">
        <v>36</v>
      </c>
      <c r="AE2867" s="77">
        <v>10</v>
      </c>
      <c r="AF2867" s="78" t="s">
        <v>39</v>
      </c>
      <c r="AG2867" s="72"/>
      <c r="AH2867" s="77">
        <v>14904845</v>
      </c>
      <c r="AI2867" s="76" t="s">
        <v>3335</v>
      </c>
      <c r="AJ2867" s="76" t="s">
        <v>36</v>
      </c>
      <c r="AK2867" t="str">
        <f>_xlfn.CONCAT(PlayerList[[#This Row],[First Name]]," ",PlayerList[[#This Row],[Surname]])</f>
        <v>Milan Sokol</v>
      </c>
      <c r="AM2867" s="71">
        <f>PlayerList[[#This Row],[Code]]*1</f>
        <v>20129</v>
      </c>
      <c r="AN2867" s="71" t="str">
        <f>VLOOKUP(PlayerList[[#This Row],[NZCF ID]],$AP$2:$AQ$3850,2,FALSE)</f>
        <v>M</v>
      </c>
      <c r="AP2867" s="71">
        <v>17803</v>
      </c>
      <c r="AQ2867" s="71" t="s">
        <v>29</v>
      </c>
    </row>
    <row r="2868" spans="13:43" x14ac:dyDescent="0.3">
      <c r="M2868" s="75">
        <v>15857</v>
      </c>
      <c r="N2868" s="72" t="s">
        <v>3336</v>
      </c>
      <c r="O2868" s="72" t="s">
        <v>1587</v>
      </c>
      <c r="P2868" s="73" t="s">
        <v>83</v>
      </c>
      <c r="Q2868" s="74">
        <v>1998</v>
      </c>
      <c r="R2868" s="73" t="s">
        <v>35</v>
      </c>
      <c r="S2868" s="72"/>
      <c r="T2868" s="77">
        <v>1127</v>
      </c>
      <c r="U2868" s="76" t="s">
        <v>35</v>
      </c>
      <c r="V2868" s="77" t="s">
        <v>36</v>
      </c>
      <c r="W2868" s="77" t="s">
        <v>36</v>
      </c>
      <c r="X2868" s="77">
        <v>55</v>
      </c>
      <c r="Y2868" s="78" t="s">
        <v>530</v>
      </c>
      <c r="Z2868" s="72"/>
      <c r="AA2868" s="77" t="s">
        <v>37</v>
      </c>
      <c r="AB2868" s="76" t="s">
        <v>35</v>
      </c>
      <c r="AC2868" s="77" t="s">
        <v>36</v>
      </c>
      <c r="AD2868" s="77" t="s">
        <v>36</v>
      </c>
      <c r="AE2868" s="77" t="s">
        <v>37</v>
      </c>
      <c r="AF2868" s="78" t="s">
        <v>38</v>
      </c>
      <c r="AG2868" s="72"/>
      <c r="AH2868" s="77" t="s">
        <v>69</v>
      </c>
      <c r="AI2868" s="76" t="s">
        <v>52</v>
      </c>
      <c r="AJ2868" s="76" t="s">
        <v>36</v>
      </c>
      <c r="AK2868" t="str">
        <f>_xlfn.CONCAT(PlayerList[[#This Row],[First Name]]," ",PlayerList[[#This Row],[Surname]])</f>
        <v>Christopher Sole</v>
      </c>
      <c r="AM2868" s="71">
        <f>PlayerList[[#This Row],[Code]]*1</f>
        <v>15857</v>
      </c>
      <c r="AN2868" s="71" t="str">
        <f>VLOOKUP(PlayerList[[#This Row],[NZCF ID]],$AP$2:$AQ$3850,2,FALSE)</f>
        <v>M</v>
      </c>
      <c r="AP2868" s="71">
        <v>22899</v>
      </c>
      <c r="AQ2868" s="71" t="s">
        <v>45</v>
      </c>
    </row>
    <row r="2869" spans="13:43" x14ac:dyDescent="0.3">
      <c r="M2869" s="75">
        <v>15855</v>
      </c>
      <c r="N2869" s="72" t="s">
        <v>3336</v>
      </c>
      <c r="O2869" s="72" t="s">
        <v>3337</v>
      </c>
      <c r="P2869" s="73" t="s">
        <v>74</v>
      </c>
      <c r="Q2869" s="74">
        <v>2000</v>
      </c>
      <c r="R2869" s="73" t="s">
        <v>35</v>
      </c>
      <c r="S2869" s="72"/>
      <c r="T2869" s="77">
        <v>1954</v>
      </c>
      <c r="U2869" s="76" t="s">
        <v>35</v>
      </c>
      <c r="V2869" s="77" t="s">
        <v>36</v>
      </c>
      <c r="W2869" s="77" t="s">
        <v>36</v>
      </c>
      <c r="X2869" s="77">
        <v>350</v>
      </c>
      <c r="Y2869" s="78" t="s">
        <v>75</v>
      </c>
      <c r="Z2869" s="72"/>
      <c r="AA2869" s="77">
        <v>1800</v>
      </c>
      <c r="AB2869" s="76" t="s">
        <v>35</v>
      </c>
      <c r="AC2869" s="77">
        <v>3</v>
      </c>
      <c r="AD2869" s="77">
        <v>17</v>
      </c>
      <c r="AE2869" s="77">
        <v>218</v>
      </c>
      <c r="AF2869" s="78" t="s">
        <v>4167</v>
      </c>
      <c r="AG2869" s="72"/>
      <c r="AH2869" s="77">
        <v>4309030</v>
      </c>
      <c r="AI2869" s="76" t="s">
        <v>52</v>
      </c>
      <c r="AJ2869" s="76" t="s">
        <v>36</v>
      </c>
      <c r="AK2869" t="str">
        <f>_xlfn.CONCAT(PlayerList[[#This Row],[First Name]]," ",PlayerList[[#This Row],[Surname]])</f>
        <v>Michael D Sole</v>
      </c>
      <c r="AM2869" s="71">
        <f>PlayerList[[#This Row],[Code]]*1</f>
        <v>15855</v>
      </c>
      <c r="AN2869" s="71" t="str">
        <f>VLOOKUP(PlayerList[[#This Row],[NZCF ID]],$AP$2:$AQ$3850,2,FALSE)</f>
        <v>M</v>
      </c>
      <c r="AP2869" s="71">
        <v>20129</v>
      </c>
      <c r="AQ2869" s="71" t="s">
        <v>29</v>
      </c>
    </row>
    <row r="2870" spans="13:43" x14ac:dyDescent="0.3">
      <c r="M2870" s="75">
        <v>17643</v>
      </c>
      <c r="N2870" s="72" t="s">
        <v>3338</v>
      </c>
      <c r="O2870" s="72" t="s">
        <v>3339</v>
      </c>
      <c r="P2870" s="73" t="s">
        <v>190</v>
      </c>
      <c r="Q2870" s="74">
        <v>1991</v>
      </c>
      <c r="R2870" s="73" t="s">
        <v>35</v>
      </c>
      <c r="S2870" s="72"/>
      <c r="T2870" s="77" t="s">
        <v>34</v>
      </c>
      <c r="U2870" s="76" t="s">
        <v>35</v>
      </c>
      <c r="V2870" s="77" t="s">
        <v>36</v>
      </c>
      <c r="W2870" s="77" t="s">
        <v>36</v>
      </c>
      <c r="X2870" s="77" t="s">
        <v>37</v>
      </c>
      <c r="Y2870" s="78" t="s">
        <v>38</v>
      </c>
      <c r="Z2870" s="72"/>
      <c r="AA2870" s="77">
        <v>1386</v>
      </c>
      <c r="AB2870" s="76" t="s">
        <v>50</v>
      </c>
      <c r="AC2870" s="77" t="s">
        <v>36</v>
      </c>
      <c r="AD2870" s="77" t="s">
        <v>36</v>
      </c>
      <c r="AE2870" s="77">
        <v>10</v>
      </c>
      <c r="AF2870" s="78" t="s">
        <v>105</v>
      </c>
      <c r="AG2870" s="72"/>
      <c r="AH2870" s="77" t="s">
        <v>69</v>
      </c>
      <c r="AI2870" s="76" t="s">
        <v>52</v>
      </c>
      <c r="AJ2870" s="76" t="s">
        <v>36</v>
      </c>
      <c r="AK2870" t="str">
        <f>_xlfn.CONCAT(PlayerList[[#This Row],[First Name]]," ",PlayerList[[#This Row],[Surname]])</f>
        <v>Julien Soler</v>
      </c>
      <c r="AM2870" s="71">
        <f>PlayerList[[#This Row],[Code]]*1</f>
        <v>17643</v>
      </c>
      <c r="AN2870" s="71" t="str">
        <f>VLOOKUP(PlayerList[[#This Row],[NZCF ID]],$AP$2:$AQ$3850,2,FALSE)</f>
        <v>M</v>
      </c>
      <c r="AP2870" s="71">
        <v>15857</v>
      </c>
      <c r="AQ2870" s="71" t="s">
        <v>29</v>
      </c>
    </row>
    <row r="2871" spans="13:43" x14ac:dyDescent="0.3">
      <c r="M2871" s="75">
        <v>17434</v>
      </c>
      <c r="N2871" s="72" t="s">
        <v>3340</v>
      </c>
      <c r="O2871" s="72" t="s">
        <v>1649</v>
      </c>
      <c r="P2871" s="73" t="s">
        <v>167</v>
      </c>
      <c r="Q2871" s="74">
        <v>1984</v>
      </c>
      <c r="R2871" s="73" t="s">
        <v>35</v>
      </c>
      <c r="S2871" s="72"/>
      <c r="T2871" s="77" t="s">
        <v>34</v>
      </c>
      <c r="U2871" s="76" t="s">
        <v>35</v>
      </c>
      <c r="V2871" s="77" t="s">
        <v>36</v>
      </c>
      <c r="W2871" s="77" t="s">
        <v>36</v>
      </c>
      <c r="X2871" s="77" t="s">
        <v>37</v>
      </c>
      <c r="Y2871" s="78" t="s">
        <v>38</v>
      </c>
      <c r="Z2871" s="72"/>
      <c r="AA2871" s="77">
        <v>1302</v>
      </c>
      <c r="AB2871" s="76" t="s">
        <v>50</v>
      </c>
      <c r="AC2871" s="77" t="s">
        <v>36</v>
      </c>
      <c r="AD2871" s="77" t="s">
        <v>36</v>
      </c>
      <c r="AE2871" s="77">
        <v>4</v>
      </c>
      <c r="AF2871" s="78" t="s">
        <v>209</v>
      </c>
      <c r="AG2871" s="72"/>
      <c r="AH2871" s="77" t="s">
        <v>69</v>
      </c>
      <c r="AI2871" s="76" t="s">
        <v>52</v>
      </c>
      <c r="AJ2871" s="76" t="s">
        <v>36</v>
      </c>
      <c r="AK2871" t="str">
        <f>_xlfn.CONCAT(PlayerList[[#This Row],[First Name]]," ",PlayerList[[#This Row],[Surname]])</f>
        <v>Aaron Solomon</v>
      </c>
      <c r="AM2871" s="71">
        <f>PlayerList[[#This Row],[Code]]*1</f>
        <v>17434</v>
      </c>
      <c r="AN2871" s="71" t="str">
        <f>VLOOKUP(PlayerList[[#This Row],[NZCF ID]],$AP$2:$AQ$3850,2,FALSE)</f>
        <v>M</v>
      </c>
      <c r="AP2871" s="71">
        <v>15855</v>
      </c>
      <c r="AQ2871" s="71" t="s">
        <v>29</v>
      </c>
    </row>
    <row r="2872" spans="13:43" x14ac:dyDescent="0.3">
      <c r="M2872" s="75">
        <v>20715</v>
      </c>
      <c r="N2872" s="72" t="s">
        <v>3341</v>
      </c>
      <c r="O2872" s="72" t="s">
        <v>3342</v>
      </c>
      <c r="P2872" s="73" t="s">
        <v>33</v>
      </c>
      <c r="Q2872" s="74">
        <v>1979</v>
      </c>
      <c r="R2872" s="73" t="s">
        <v>35</v>
      </c>
      <c r="S2872" s="72"/>
      <c r="T2872" s="77" t="s">
        <v>34</v>
      </c>
      <c r="U2872" s="76" t="s">
        <v>35</v>
      </c>
      <c r="V2872" s="77" t="s">
        <v>36</v>
      </c>
      <c r="W2872" s="77" t="s">
        <v>36</v>
      </c>
      <c r="X2872" s="77" t="s">
        <v>37</v>
      </c>
      <c r="Y2872" s="78" t="s">
        <v>38</v>
      </c>
      <c r="Z2872" s="72"/>
      <c r="AA2872" s="77">
        <v>815</v>
      </c>
      <c r="AB2872" s="76" t="s">
        <v>50</v>
      </c>
      <c r="AC2872" s="77" t="s">
        <v>36</v>
      </c>
      <c r="AD2872" s="77" t="s">
        <v>36</v>
      </c>
      <c r="AE2872" s="77">
        <v>12</v>
      </c>
      <c r="AF2872" s="78" t="s">
        <v>60</v>
      </c>
      <c r="AG2872" s="72"/>
      <c r="AH2872" s="77">
        <v>4330307</v>
      </c>
      <c r="AI2872" s="76" t="s">
        <v>52</v>
      </c>
      <c r="AJ2872" s="76" t="s">
        <v>36</v>
      </c>
      <c r="AK2872" t="str">
        <f>_xlfn.CONCAT(PlayerList[[#This Row],[First Name]]," ",PlayerList[[#This Row],[Surname]])</f>
        <v>Bharat Somaraju</v>
      </c>
      <c r="AM2872" s="71">
        <f>PlayerList[[#This Row],[Code]]*1</f>
        <v>20715</v>
      </c>
      <c r="AN2872" s="71" t="str">
        <f>VLOOKUP(PlayerList[[#This Row],[NZCF ID]],$AP$2:$AQ$3850,2,FALSE)</f>
        <v>M</v>
      </c>
      <c r="AP2872" s="71">
        <v>17643</v>
      </c>
      <c r="AQ2872" s="71" t="s">
        <v>29</v>
      </c>
    </row>
    <row r="2873" spans="13:43" x14ac:dyDescent="0.3">
      <c r="M2873" s="75">
        <v>17429</v>
      </c>
      <c r="N2873" s="72" t="s">
        <v>3341</v>
      </c>
      <c r="O2873" s="72" t="s">
        <v>3343</v>
      </c>
      <c r="P2873" s="73" t="s">
        <v>167</v>
      </c>
      <c r="Q2873" s="74">
        <v>2014</v>
      </c>
      <c r="R2873" s="73" t="s">
        <v>135</v>
      </c>
      <c r="S2873" s="72"/>
      <c r="T2873" s="77">
        <v>1004</v>
      </c>
      <c r="U2873" s="76" t="s">
        <v>35</v>
      </c>
      <c r="V2873" s="77" t="s">
        <v>36</v>
      </c>
      <c r="W2873" s="77" t="s">
        <v>36</v>
      </c>
      <c r="X2873" s="77">
        <v>79</v>
      </c>
      <c r="Y2873" s="78" t="s">
        <v>154</v>
      </c>
      <c r="Z2873" s="72"/>
      <c r="AA2873" s="77">
        <v>840</v>
      </c>
      <c r="AB2873" s="76" t="s">
        <v>35</v>
      </c>
      <c r="AC2873" s="77" t="s">
        <v>36</v>
      </c>
      <c r="AD2873" s="77" t="s">
        <v>36</v>
      </c>
      <c r="AE2873" s="77">
        <v>145</v>
      </c>
      <c r="AF2873" s="78" t="s">
        <v>60</v>
      </c>
      <c r="AG2873" s="72"/>
      <c r="AH2873" s="77">
        <v>4313852</v>
      </c>
      <c r="AI2873" s="76" t="s">
        <v>52</v>
      </c>
      <c r="AJ2873" s="76" t="s">
        <v>36</v>
      </c>
      <c r="AK2873" t="str">
        <f>_xlfn.CONCAT(PlayerList[[#This Row],[First Name]]," ",PlayerList[[#This Row],[Surname]])</f>
        <v>Jathin Nandan Somaraju</v>
      </c>
      <c r="AM2873" s="71">
        <f>PlayerList[[#This Row],[Code]]*1</f>
        <v>17429</v>
      </c>
      <c r="AN2873" s="71" t="str">
        <f>VLOOKUP(PlayerList[[#This Row],[NZCF ID]],$AP$2:$AQ$3850,2,FALSE)</f>
        <v>M</v>
      </c>
      <c r="AP2873" s="71">
        <v>17434</v>
      </c>
      <c r="AQ2873" s="71" t="s">
        <v>29</v>
      </c>
    </row>
    <row r="2874" spans="13:43" x14ac:dyDescent="0.3">
      <c r="M2874" s="75">
        <v>22876</v>
      </c>
      <c r="N2874" s="72" t="s">
        <v>3341</v>
      </c>
      <c r="O2874" s="72" t="s">
        <v>4486</v>
      </c>
      <c r="P2874" s="73" t="s">
        <v>33</v>
      </c>
      <c r="Q2874" s="74">
        <v>2019</v>
      </c>
      <c r="R2874" s="73" t="s">
        <v>135</v>
      </c>
      <c r="S2874" s="72"/>
      <c r="T2874" s="77" t="s">
        <v>34</v>
      </c>
      <c r="U2874" s="76" t="s">
        <v>35</v>
      </c>
      <c r="V2874" s="77" t="s">
        <v>36</v>
      </c>
      <c r="W2874" s="77" t="s">
        <v>36</v>
      </c>
      <c r="X2874" s="77" t="s">
        <v>37</v>
      </c>
      <c r="Y2874" s="78" t="s">
        <v>38</v>
      </c>
      <c r="Z2874" s="72"/>
      <c r="AA2874" s="77">
        <v>400</v>
      </c>
      <c r="AB2874" s="76" t="s">
        <v>50</v>
      </c>
      <c r="AC2874" s="77">
        <v>1</v>
      </c>
      <c r="AD2874" s="77">
        <v>6</v>
      </c>
      <c r="AE2874" s="77">
        <v>6</v>
      </c>
      <c r="AF2874" s="78" t="s">
        <v>4167</v>
      </c>
      <c r="AG2874" s="72"/>
      <c r="AH2874" s="77" t="s">
        <v>69</v>
      </c>
      <c r="AI2874" s="76" t="s">
        <v>52</v>
      </c>
      <c r="AJ2874" s="76" t="s">
        <v>36</v>
      </c>
      <c r="AK2874" t="str">
        <f>_xlfn.CONCAT(PlayerList[[#This Row],[First Name]]," ",PlayerList[[#This Row],[Surname]])</f>
        <v>Loukya Somaraju</v>
      </c>
      <c r="AM2874" s="71">
        <f>PlayerList[[#This Row],[Code]]*1</f>
        <v>22876</v>
      </c>
      <c r="AN2874" s="71" t="str">
        <f>VLOOKUP(PlayerList[[#This Row],[NZCF ID]],$AP$2:$AQ$3850,2,FALSE)</f>
        <v>F</v>
      </c>
      <c r="AP2874" s="71">
        <v>20715</v>
      </c>
      <c r="AQ2874" s="71" t="s">
        <v>29</v>
      </c>
    </row>
    <row r="2875" spans="13:43" x14ac:dyDescent="0.3">
      <c r="M2875" s="75">
        <v>22877</v>
      </c>
      <c r="N2875" s="72" t="s">
        <v>3341</v>
      </c>
      <c r="O2875" s="72" t="s">
        <v>4487</v>
      </c>
      <c r="P2875" s="73" t="s">
        <v>33</v>
      </c>
      <c r="Q2875" s="74">
        <v>2013</v>
      </c>
      <c r="R2875" s="73" t="s">
        <v>135</v>
      </c>
      <c r="S2875" s="72"/>
      <c r="T2875" s="77" t="s">
        <v>34</v>
      </c>
      <c r="U2875" s="76" t="s">
        <v>35</v>
      </c>
      <c r="V2875" s="77" t="s">
        <v>36</v>
      </c>
      <c r="W2875" s="77" t="s">
        <v>36</v>
      </c>
      <c r="X2875" s="77" t="s">
        <v>37</v>
      </c>
      <c r="Y2875" s="78" t="s">
        <v>38</v>
      </c>
      <c r="Z2875" s="72"/>
      <c r="AA2875" s="77">
        <v>400</v>
      </c>
      <c r="AB2875" s="76" t="s">
        <v>50</v>
      </c>
      <c r="AC2875" s="77">
        <v>1</v>
      </c>
      <c r="AD2875" s="77">
        <v>6</v>
      </c>
      <c r="AE2875" s="77">
        <v>6</v>
      </c>
      <c r="AF2875" s="78" t="s">
        <v>4167</v>
      </c>
      <c r="AG2875" s="72"/>
      <c r="AH2875" s="77" t="s">
        <v>69</v>
      </c>
      <c r="AI2875" s="76" t="s">
        <v>52</v>
      </c>
      <c r="AJ2875" s="76" t="s">
        <v>36</v>
      </c>
      <c r="AK2875" t="str">
        <f>_xlfn.CONCAT(PlayerList[[#This Row],[First Name]]," ",PlayerList[[#This Row],[Surname]])</f>
        <v>Sahithi Somaraju</v>
      </c>
      <c r="AM2875" s="71">
        <f>PlayerList[[#This Row],[Code]]*1</f>
        <v>22877</v>
      </c>
      <c r="AN2875" s="71" t="str">
        <f>VLOOKUP(PlayerList[[#This Row],[NZCF ID]],$AP$2:$AQ$3850,2,FALSE)</f>
        <v>M</v>
      </c>
      <c r="AP2875" s="71">
        <v>17429</v>
      </c>
      <c r="AQ2875" s="71" t="s">
        <v>29</v>
      </c>
    </row>
    <row r="2876" spans="13:43" x14ac:dyDescent="0.3">
      <c r="M2876" s="75">
        <v>17206</v>
      </c>
      <c r="N2876" s="72" t="s">
        <v>3341</v>
      </c>
      <c r="O2876" s="72" t="s">
        <v>3344</v>
      </c>
      <c r="P2876" s="73" t="s">
        <v>167</v>
      </c>
      <c r="Q2876" s="74">
        <v>2013</v>
      </c>
      <c r="R2876" s="73" t="s">
        <v>135</v>
      </c>
      <c r="S2876" s="72"/>
      <c r="T2876" s="77">
        <v>1886</v>
      </c>
      <c r="U2876" s="76" t="s">
        <v>35</v>
      </c>
      <c r="V2876" s="77">
        <v>1</v>
      </c>
      <c r="W2876" s="77">
        <v>1</v>
      </c>
      <c r="X2876" s="77">
        <v>293</v>
      </c>
      <c r="Y2876" s="78" t="s">
        <v>4167</v>
      </c>
      <c r="Z2876" s="72"/>
      <c r="AA2876" s="77">
        <v>1705</v>
      </c>
      <c r="AB2876" s="76" t="s">
        <v>35</v>
      </c>
      <c r="AC2876" s="77">
        <v>1</v>
      </c>
      <c r="AD2876" s="77">
        <v>6</v>
      </c>
      <c r="AE2876" s="77">
        <v>255</v>
      </c>
      <c r="AF2876" s="78" t="s">
        <v>4167</v>
      </c>
      <c r="AG2876" s="72"/>
      <c r="AH2876" s="77">
        <v>110033474</v>
      </c>
      <c r="AI2876" s="76" t="s">
        <v>52</v>
      </c>
      <c r="AJ2876" s="76" t="s">
        <v>364</v>
      </c>
      <c r="AK2876" t="str">
        <f>_xlfn.CONCAT(PlayerList[[#This Row],[First Name]]," ",PlayerList[[#This Row],[Surname]])</f>
        <v>Sai Vivan Karthikeya Somaraju</v>
      </c>
      <c r="AM2876" s="71">
        <f>PlayerList[[#This Row],[Code]]*1</f>
        <v>17206</v>
      </c>
      <c r="AN2876" s="71" t="str">
        <f>VLOOKUP(PlayerList[[#This Row],[NZCF ID]],$AP$2:$AQ$3850,2,FALSE)</f>
        <v>M</v>
      </c>
      <c r="AP2876" s="71">
        <v>22876</v>
      </c>
      <c r="AQ2876" s="71" t="s">
        <v>45</v>
      </c>
    </row>
    <row r="2877" spans="13:43" x14ac:dyDescent="0.3">
      <c r="M2877" s="75">
        <v>18566</v>
      </c>
      <c r="N2877" s="72" t="s">
        <v>3345</v>
      </c>
      <c r="O2877" s="72" t="s">
        <v>1589</v>
      </c>
      <c r="P2877" s="73" t="s">
        <v>33</v>
      </c>
      <c r="Q2877" s="74">
        <v>2005</v>
      </c>
      <c r="R2877" s="73" t="s">
        <v>135</v>
      </c>
      <c r="S2877" s="72"/>
      <c r="T2877" s="77" t="s">
        <v>34</v>
      </c>
      <c r="U2877" s="76" t="s">
        <v>35</v>
      </c>
      <c r="V2877" s="77" t="s">
        <v>36</v>
      </c>
      <c r="W2877" s="77" t="s">
        <v>36</v>
      </c>
      <c r="X2877" s="77" t="s">
        <v>37</v>
      </c>
      <c r="Y2877" s="78" t="s">
        <v>38</v>
      </c>
      <c r="Z2877" s="72"/>
      <c r="AA2877" s="77">
        <v>1172</v>
      </c>
      <c r="AB2877" s="76" t="s">
        <v>50</v>
      </c>
      <c r="AC2877" s="77" t="s">
        <v>36</v>
      </c>
      <c r="AD2877" s="77" t="s">
        <v>36</v>
      </c>
      <c r="AE2877" s="77">
        <v>7</v>
      </c>
      <c r="AF2877" s="78" t="s">
        <v>51</v>
      </c>
      <c r="AG2877" s="72"/>
      <c r="AH2877" s="77" t="s">
        <v>69</v>
      </c>
      <c r="AI2877" s="76" t="s">
        <v>52</v>
      </c>
      <c r="AJ2877" s="76" t="s">
        <v>36</v>
      </c>
      <c r="AK2877" t="str">
        <f>_xlfn.CONCAT(PlayerList[[#This Row],[First Name]]," ",PlayerList[[#This Row],[Surname]])</f>
        <v>Andy Song</v>
      </c>
      <c r="AM2877" s="71">
        <f>PlayerList[[#This Row],[Code]]*1</f>
        <v>18566</v>
      </c>
      <c r="AN2877" s="71" t="str">
        <f>VLOOKUP(PlayerList[[#This Row],[NZCF ID]],$AP$2:$AQ$3850,2,FALSE)</f>
        <v>M</v>
      </c>
      <c r="AP2877" s="71">
        <v>22877</v>
      </c>
      <c r="AQ2877" s="71" t="s">
        <v>29</v>
      </c>
    </row>
    <row r="2878" spans="13:43" x14ac:dyDescent="0.3">
      <c r="M2878" s="75">
        <v>22810</v>
      </c>
      <c r="N2878" s="72" t="s">
        <v>3345</v>
      </c>
      <c r="O2878" s="72" t="s">
        <v>277</v>
      </c>
      <c r="P2878" s="73" t="s">
        <v>33</v>
      </c>
      <c r="Q2878" s="74">
        <v>2010</v>
      </c>
      <c r="R2878" s="73" t="s">
        <v>135</v>
      </c>
      <c r="S2878" s="72"/>
      <c r="T2878" s="77" t="s">
        <v>34</v>
      </c>
      <c r="U2878" s="76" t="s">
        <v>35</v>
      </c>
      <c r="V2878" s="77" t="s">
        <v>36</v>
      </c>
      <c r="W2878" s="77" t="s">
        <v>36</v>
      </c>
      <c r="X2878" s="77" t="s">
        <v>37</v>
      </c>
      <c r="Y2878" s="78" t="s">
        <v>38</v>
      </c>
      <c r="Z2878" s="72"/>
      <c r="AA2878" s="77">
        <v>1032</v>
      </c>
      <c r="AB2878" s="76" t="s">
        <v>50</v>
      </c>
      <c r="AC2878" s="77" t="s">
        <v>36</v>
      </c>
      <c r="AD2878" s="77" t="s">
        <v>36</v>
      </c>
      <c r="AE2878" s="77">
        <v>7</v>
      </c>
      <c r="AF2878" s="78" t="s">
        <v>84</v>
      </c>
      <c r="AG2878" s="72"/>
      <c r="AH2878" s="77" t="s">
        <v>69</v>
      </c>
      <c r="AI2878" s="76" t="s">
        <v>52</v>
      </c>
      <c r="AJ2878" s="76" t="s">
        <v>36</v>
      </c>
      <c r="AK2878" t="str">
        <f>_xlfn.CONCAT(PlayerList[[#This Row],[First Name]]," ",PlayerList[[#This Row],[Surname]])</f>
        <v>Anthony Song</v>
      </c>
      <c r="AM2878" s="71">
        <f>PlayerList[[#This Row],[Code]]*1</f>
        <v>22810</v>
      </c>
      <c r="AN2878" s="71" t="str">
        <f>VLOOKUP(PlayerList[[#This Row],[NZCF ID]],$AP$2:$AQ$3850,2,FALSE)</f>
        <v>M</v>
      </c>
      <c r="AP2878" s="71">
        <v>17206</v>
      </c>
      <c r="AQ2878" s="71" t="s">
        <v>29</v>
      </c>
    </row>
    <row r="2879" spans="13:43" x14ac:dyDescent="0.3">
      <c r="M2879" s="75">
        <v>18076</v>
      </c>
      <c r="N2879" s="72" t="s">
        <v>3345</v>
      </c>
      <c r="O2879" s="72" t="s">
        <v>305</v>
      </c>
      <c r="P2879" s="73" t="s">
        <v>33</v>
      </c>
      <c r="Q2879" s="74">
        <v>2013</v>
      </c>
      <c r="R2879" s="73" t="s">
        <v>135</v>
      </c>
      <c r="S2879" s="72"/>
      <c r="T2879" s="77" t="s">
        <v>34</v>
      </c>
      <c r="U2879" s="76" t="s">
        <v>35</v>
      </c>
      <c r="V2879" s="77" t="s">
        <v>36</v>
      </c>
      <c r="W2879" s="77" t="s">
        <v>36</v>
      </c>
      <c r="X2879" s="77" t="s">
        <v>37</v>
      </c>
      <c r="Y2879" s="78" t="s">
        <v>38</v>
      </c>
      <c r="Z2879" s="72"/>
      <c r="AA2879" s="77">
        <v>400</v>
      </c>
      <c r="AB2879" s="76" t="s">
        <v>50</v>
      </c>
      <c r="AC2879" s="77" t="s">
        <v>36</v>
      </c>
      <c r="AD2879" s="77" t="s">
        <v>36</v>
      </c>
      <c r="AE2879" s="77">
        <v>7</v>
      </c>
      <c r="AF2879" s="78" t="s">
        <v>90</v>
      </c>
      <c r="AG2879" s="72"/>
      <c r="AH2879" s="77" t="s">
        <v>69</v>
      </c>
      <c r="AI2879" s="76" t="s">
        <v>52</v>
      </c>
      <c r="AJ2879" s="76" t="s">
        <v>36</v>
      </c>
      <c r="AK2879" t="str">
        <f>_xlfn.CONCAT(PlayerList[[#This Row],[First Name]]," ",PlayerList[[#This Row],[Surname]])</f>
        <v>Jacob Song</v>
      </c>
      <c r="AM2879" s="71">
        <f>PlayerList[[#This Row],[Code]]*1</f>
        <v>18076</v>
      </c>
      <c r="AN2879" s="71" t="str">
        <f>VLOOKUP(PlayerList[[#This Row],[NZCF ID]],$AP$2:$AQ$3850,2,FALSE)</f>
        <v>M</v>
      </c>
      <c r="AP2879" s="71">
        <v>18566</v>
      </c>
      <c r="AQ2879" s="71" t="s">
        <v>29</v>
      </c>
    </row>
    <row r="2880" spans="13:43" x14ac:dyDescent="0.3">
      <c r="M2880" s="75">
        <v>16114</v>
      </c>
      <c r="N2880" s="72" t="s">
        <v>3345</v>
      </c>
      <c r="O2880" s="72" t="s">
        <v>4488</v>
      </c>
      <c r="P2880" s="73" t="s">
        <v>74</v>
      </c>
      <c r="Q2880" s="74">
        <v>2000</v>
      </c>
      <c r="R2880" s="73" t="s">
        <v>35</v>
      </c>
      <c r="S2880" s="72"/>
      <c r="T2880" s="77">
        <v>1656</v>
      </c>
      <c r="U2880" s="76" t="s">
        <v>35</v>
      </c>
      <c r="V2880" s="77" t="s">
        <v>36</v>
      </c>
      <c r="W2880" s="77" t="s">
        <v>36</v>
      </c>
      <c r="X2880" s="77">
        <v>79</v>
      </c>
      <c r="Y2880" s="78" t="s">
        <v>667</v>
      </c>
      <c r="Z2880" s="72"/>
      <c r="AA2880" s="77">
        <v>1639</v>
      </c>
      <c r="AB2880" s="76" t="s">
        <v>35</v>
      </c>
      <c r="AC2880" s="77" t="s">
        <v>36</v>
      </c>
      <c r="AD2880" s="77" t="s">
        <v>36</v>
      </c>
      <c r="AE2880" s="77">
        <v>33</v>
      </c>
      <c r="AF2880" s="78" t="s">
        <v>667</v>
      </c>
      <c r="AG2880" s="72"/>
      <c r="AH2880" s="77">
        <v>4306392</v>
      </c>
      <c r="AI2880" s="76" t="s">
        <v>52</v>
      </c>
      <c r="AJ2880" s="76" t="s">
        <v>1199</v>
      </c>
      <c r="AK2880" t="str">
        <f>_xlfn.CONCAT(PlayerList[[#This Row],[First Name]]," ",PlayerList[[#This Row],[Surname]])</f>
        <v>Kate Song</v>
      </c>
      <c r="AM2880" s="71">
        <f>PlayerList[[#This Row],[Code]]*1</f>
        <v>16114</v>
      </c>
      <c r="AN2880" s="71" t="str">
        <f>VLOOKUP(PlayerList[[#This Row],[NZCF ID]],$AP$2:$AQ$3850,2,FALSE)</f>
        <v>F</v>
      </c>
      <c r="AP2880" s="71">
        <v>22810</v>
      </c>
      <c r="AQ2880" s="71" t="s">
        <v>29</v>
      </c>
    </row>
    <row r="2881" spans="13:43" x14ac:dyDescent="0.3">
      <c r="M2881" s="75">
        <v>19051</v>
      </c>
      <c r="N2881" s="72" t="s">
        <v>3345</v>
      </c>
      <c r="O2881" s="72" t="s">
        <v>3346</v>
      </c>
      <c r="P2881" s="73" t="s">
        <v>33</v>
      </c>
      <c r="Q2881" s="74">
        <v>2012</v>
      </c>
      <c r="R2881" s="73" t="s">
        <v>135</v>
      </c>
      <c r="S2881" s="72"/>
      <c r="T2881" s="77" t="s">
        <v>34</v>
      </c>
      <c r="U2881" s="76" t="s">
        <v>35</v>
      </c>
      <c r="V2881" s="77" t="s">
        <v>36</v>
      </c>
      <c r="W2881" s="77" t="s">
        <v>36</v>
      </c>
      <c r="X2881" s="77" t="s">
        <v>37</v>
      </c>
      <c r="Y2881" s="78" t="s">
        <v>38</v>
      </c>
      <c r="Z2881" s="72"/>
      <c r="AA2881" s="77">
        <v>473</v>
      </c>
      <c r="AB2881" s="76" t="s">
        <v>50</v>
      </c>
      <c r="AC2881" s="77" t="s">
        <v>36</v>
      </c>
      <c r="AD2881" s="77" t="s">
        <v>36</v>
      </c>
      <c r="AE2881" s="77">
        <v>13</v>
      </c>
      <c r="AF2881" s="78" t="s">
        <v>96</v>
      </c>
      <c r="AG2881" s="72"/>
      <c r="AH2881" s="77" t="s">
        <v>69</v>
      </c>
      <c r="AI2881" s="76" t="s">
        <v>52</v>
      </c>
      <c r="AJ2881" s="76" t="s">
        <v>36</v>
      </c>
      <c r="AK2881" t="str">
        <f>_xlfn.CONCAT(PlayerList[[#This Row],[First Name]]," ",PlayerList[[#This Row],[Surname]])</f>
        <v>Max Mingyu Song</v>
      </c>
      <c r="AM2881" s="71">
        <f>PlayerList[[#This Row],[Code]]*1</f>
        <v>19051</v>
      </c>
      <c r="AN2881" s="71" t="str">
        <f>VLOOKUP(PlayerList[[#This Row],[NZCF ID]],$AP$2:$AQ$3850,2,FALSE)</f>
        <v>M</v>
      </c>
      <c r="AP2881" s="71">
        <v>18076</v>
      </c>
      <c r="AQ2881" s="71" t="s">
        <v>29</v>
      </c>
    </row>
    <row r="2882" spans="13:43" x14ac:dyDescent="0.3">
      <c r="M2882" s="75">
        <v>19081</v>
      </c>
      <c r="N2882" s="72" t="s">
        <v>3345</v>
      </c>
      <c r="O2882" s="72" t="s">
        <v>2390</v>
      </c>
      <c r="P2882" s="73" t="s">
        <v>167</v>
      </c>
      <c r="Q2882" s="74">
        <v>2015</v>
      </c>
      <c r="R2882" s="73" t="s">
        <v>135</v>
      </c>
      <c r="S2882" s="72"/>
      <c r="T2882" s="77">
        <v>1495</v>
      </c>
      <c r="U2882" s="76" t="s">
        <v>35</v>
      </c>
      <c r="V2882" s="77">
        <v>4</v>
      </c>
      <c r="W2882" s="77">
        <v>18</v>
      </c>
      <c r="X2882" s="77">
        <v>148</v>
      </c>
      <c r="Y2882" s="78" t="s">
        <v>4167</v>
      </c>
      <c r="Z2882" s="72"/>
      <c r="AA2882" s="77">
        <v>1323</v>
      </c>
      <c r="AB2882" s="76" t="s">
        <v>35</v>
      </c>
      <c r="AC2882" s="77">
        <v>6</v>
      </c>
      <c r="AD2882" s="77">
        <v>35</v>
      </c>
      <c r="AE2882" s="77">
        <v>235</v>
      </c>
      <c r="AF2882" s="78" t="s">
        <v>4167</v>
      </c>
      <c r="AG2882" s="72"/>
      <c r="AH2882" s="77">
        <v>4325176</v>
      </c>
      <c r="AI2882" s="76" t="s">
        <v>52</v>
      </c>
      <c r="AJ2882" s="76" t="s">
        <v>36</v>
      </c>
      <c r="AK2882" t="str">
        <f>_xlfn.CONCAT(PlayerList[[#This Row],[First Name]]," ",PlayerList[[#This Row],[Surname]])</f>
        <v>Quinn Song</v>
      </c>
      <c r="AM2882" s="71">
        <f>PlayerList[[#This Row],[Code]]*1</f>
        <v>19081</v>
      </c>
      <c r="AN2882" s="71" t="str">
        <f>VLOOKUP(PlayerList[[#This Row],[NZCF ID]],$AP$2:$AQ$3850,2,FALSE)</f>
        <v>M</v>
      </c>
      <c r="AP2882" s="71">
        <v>16114</v>
      </c>
      <c r="AQ2882" s="71" t="s">
        <v>45</v>
      </c>
    </row>
    <row r="2883" spans="13:43" x14ac:dyDescent="0.3">
      <c r="M2883" s="75">
        <v>16745</v>
      </c>
      <c r="N2883" s="72" t="s">
        <v>3345</v>
      </c>
      <c r="O2883" s="72" t="s">
        <v>636</v>
      </c>
      <c r="P2883" s="73" t="s">
        <v>33</v>
      </c>
      <c r="Q2883" s="74">
        <v>2005</v>
      </c>
      <c r="R2883" s="73" t="s">
        <v>135</v>
      </c>
      <c r="S2883" s="72"/>
      <c r="T2883" s="77" t="s">
        <v>34</v>
      </c>
      <c r="U2883" s="76" t="s">
        <v>35</v>
      </c>
      <c r="V2883" s="77" t="s">
        <v>36</v>
      </c>
      <c r="W2883" s="77" t="s">
        <v>36</v>
      </c>
      <c r="X2883" s="77" t="s">
        <v>37</v>
      </c>
      <c r="Y2883" s="78" t="s">
        <v>38</v>
      </c>
      <c r="Z2883" s="72"/>
      <c r="AA2883" s="77">
        <v>1115</v>
      </c>
      <c r="AB2883" s="76" t="s">
        <v>35</v>
      </c>
      <c r="AC2883" s="77" t="s">
        <v>36</v>
      </c>
      <c r="AD2883" s="77" t="s">
        <v>36</v>
      </c>
      <c r="AE2883" s="77">
        <v>24</v>
      </c>
      <c r="AF2883" s="78" t="s">
        <v>2121</v>
      </c>
      <c r="AG2883" s="72"/>
      <c r="AH2883" s="77">
        <v>110033563</v>
      </c>
      <c r="AI2883" s="76" t="s">
        <v>52</v>
      </c>
      <c r="AJ2883" s="76" t="s">
        <v>36</v>
      </c>
      <c r="AK2883" t="str">
        <f>_xlfn.CONCAT(PlayerList[[#This Row],[First Name]]," ",PlayerList[[#This Row],[Surname]])</f>
        <v>Yifei Song</v>
      </c>
      <c r="AM2883" s="71">
        <f>PlayerList[[#This Row],[Code]]*1</f>
        <v>16745</v>
      </c>
      <c r="AN2883" s="71" t="str">
        <f>VLOOKUP(PlayerList[[#This Row],[NZCF ID]],$AP$2:$AQ$3850,2,FALSE)</f>
        <v>M</v>
      </c>
      <c r="AP2883" s="71">
        <v>19051</v>
      </c>
      <c r="AQ2883" s="71" t="s">
        <v>29</v>
      </c>
    </row>
    <row r="2884" spans="13:43" x14ac:dyDescent="0.3">
      <c r="M2884" s="75">
        <v>20393</v>
      </c>
      <c r="N2884" s="72" t="s">
        <v>3345</v>
      </c>
      <c r="O2884" s="72" t="s">
        <v>3347</v>
      </c>
      <c r="P2884" s="73" t="s">
        <v>33</v>
      </c>
      <c r="Q2884" s="74">
        <v>2014</v>
      </c>
      <c r="R2884" s="73" t="s">
        <v>135</v>
      </c>
      <c r="S2884" s="72"/>
      <c r="T2884" s="77" t="s">
        <v>34</v>
      </c>
      <c r="U2884" s="76" t="s">
        <v>35</v>
      </c>
      <c r="V2884" s="77" t="s">
        <v>36</v>
      </c>
      <c r="W2884" s="77" t="s">
        <v>36</v>
      </c>
      <c r="X2884" s="77" t="s">
        <v>37</v>
      </c>
      <c r="Y2884" s="78" t="s">
        <v>38</v>
      </c>
      <c r="Z2884" s="72"/>
      <c r="AA2884" s="77">
        <v>488</v>
      </c>
      <c r="AB2884" s="76" t="s">
        <v>50</v>
      </c>
      <c r="AC2884" s="77" t="s">
        <v>36</v>
      </c>
      <c r="AD2884" s="77" t="s">
        <v>36</v>
      </c>
      <c r="AE2884" s="77">
        <v>6</v>
      </c>
      <c r="AF2884" s="78" t="s">
        <v>150</v>
      </c>
      <c r="AG2884" s="72"/>
      <c r="AH2884" s="77" t="s">
        <v>69</v>
      </c>
      <c r="AI2884" s="76" t="s">
        <v>52</v>
      </c>
      <c r="AJ2884" s="76" t="s">
        <v>36</v>
      </c>
      <c r="AK2884" t="str">
        <f>_xlfn.CONCAT(PlayerList[[#This Row],[First Name]]," ",PlayerList[[#This Row],[Surname]])</f>
        <v>Yingjun Song</v>
      </c>
      <c r="AM2884" s="71">
        <f>PlayerList[[#This Row],[Code]]*1</f>
        <v>20393</v>
      </c>
      <c r="AN2884" s="71" t="str">
        <f>VLOOKUP(PlayerList[[#This Row],[NZCF ID]],$AP$2:$AQ$3850,2,FALSE)</f>
        <v>M</v>
      </c>
      <c r="AP2884" s="71">
        <v>19081</v>
      </c>
      <c r="AQ2884" s="71" t="s">
        <v>29</v>
      </c>
    </row>
    <row r="2885" spans="13:43" x14ac:dyDescent="0.3">
      <c r="M2885" s="75">
        <v>20537</v>
      </c>
      <c r="N2885" s="72" t="s">
        <v>3345</v>
      </c>
      <c r="O2885" s="72" t="s">
        <v>3348</v>
      </c>
      <c r="P2885" s="73" t="s">
        <v>74</v>
      </c>
      <c r="Q2885" s="74">
        <v>1992</v>
      </c>
      <c r="R2885" s="73" t="s">
        <v>35</v>
      </c>
      <c r="S2885" s="72"/>
      <c r="T2885" s="77">
        <v>1475</v>
      </c>
      <c r="U2885" s="76" t="s">
        <v>50</v>
      </c>
      <c r="V2885" s="77" t="s">
        <v>36</v>
      </c>
      <c r="W2885" s="77" t="s">
        <v>36</v>
      </c>
      <c r="X2885" s="77">
        <v>12</v>
      </c>
      <c r="Y2885" s="78" t="s">
        <v>61</v>
      </c>
      <c r="Z2885" s="72"/>
      <c r="AA2885" s="77" t="s">
        <v>37</v>
      </c>
      <c r="AB2885" s="76" t="s">
        <v>35</v>
      </c>
      <c r="AC2885" s="77" t="s">
        <v>36</v>
      </c>
      <c r="AD2885" s="77" t="s">
        <v>36</v>
      </c>
      <c r="AE2885" s="77" t="s">
        <v>37</v>
      </c>
      <c r="AF2885" s="78" t="s">
        <v>38</v>
      </c>
      <c r="AG2885" s="72"/>
      <c r="AH2885" s="77">
        <v>4312112</v>
      </c>
      <c r="AI2885" s="76" t="s">
        <v>52</v>
      </c>
      <c r="AJ2885" s="76" t="s">
        <v>36</v>
      </c>
      <c r="AK2885" t="str">
        <f>_xlfn.CONCAT(PlayerList[[#This Row],[First Name]]," ",PlayerList[[#This Row],[Surname]])</f>
        <v>Yong Geun Song</v>
      </c>
      <c r="AM2885" s="71">
        <f>PlayerList[[#This Row],[Code]]*1</f>
        <v>20537</v>
      </c>
      <c r="AN2885" s="71" t="str">
        <f>VLOOKUP(PlayerList[[#This Row],[NZCF ID]],$AP$2:$AQ$3850,2,FALSE)</f>
        <v>M</v>
      </c>
      <c r="AP2885" s="71">
        <v>16745</v>
      </c>
      <c r="AQ2885" s="71" t="s">
        <v>29</v>
      </c>
    </row>
    <row r="2886" spans="13:43" x14ac:dyDescent="0.3">
      <c r="M2886" s="75">
        <v>15007</v>
      </c>
      <c r="N2886" s="72" t="s">
        <v>3349</v>
      </c>
      <c r="O2886" s="72" t="s">
        <v>901</v>
      </c>
      <c r="P2886" s="73" t="s">
        <v>74</v>
      </c>
      <c r="Q2886" s="74">
        <v>1956</v>
      </c>
      <c r="R2886" s="73" t="s">
        <v>119</v>
      </c>
      <c r="S2886" s="72"/>
      <c r="T2886" s="77">
        <v>1294</v>
      </c>
      <c r="U2886" s="76" t="s">
        <v>35</v>
      </c>
      <c r="V2886" s="77" t="s">
        <v>36</v>
      </c>
      <c r="W2886" s="77" t="s">
        <v>36</v>
      </c>
      <c r="X2886" s="77">
        <v>135</v>
      </c>
      <c r="Y2886" s="78" t="s">
        <v>90</v>
      </c>
      <c r="Z2886" s="72"/>
      <c r="AA2886" s="77">
        <v>1196</v>
      </c>
      <c r="AB2886" s="76" t="s">
        <v>35</v>
      </c>
      <c r="AC2886" s="77" t="s">
        <v>36</v>
      </c>
      <c r="AD2886" s="77" t="s">
        <v>36</v>
      </c>
      <c r="AE2886" s="77">
        <v>30</v>
      </c>
      <c r="AF2886" s="78" t="s">
        <v>105</v>
      </c>
      <c r="AG2886" s="72"/>
      <c r="AH2886" s="77">
        <v>4313100</v>
      </c>
      <c r="AI2886" s="76" t="s">
        <v>52</v>
      </c>
      <c r="AJ2886" s="76" t="s">
        <v>36</v>
      </c>
      <c r="AK2886" t="str">
        <f>_xlfn.CONCAT(PlayerList[[#This Row],[First Name]]," ",PlayerList[[#This Row],[Surname]])</f>
        <v>Neil Sonnekus</v>
      </c>
      <c r="AM2886" s="71">
        <f>PlayerList[[#This Row],[Code]]*1</f>
        <v>15007</v>
      </c>
      <c r="AN2886" s="71" t="str">
        <f>VLOOKUP(PlayerList[[#This Row],[NZCF ID]],$AP$2:$AQ$3850,2,FALSE)</f>
        <v>M</v>
      </c>
      <c r="AP2886" s="71">
        <v>20393</v>
      </c>
      <c r="AQ2886" s="71" t="s">
        <v>29</v>
      </c>
    </row>
    <row r="2887" spans="13:43" x14ac:dyDescent="0.3">
      <c r="M2887" s="75">
        <v>17433</v>
      </c>
      <c r="N2887" s="72" t="s">
        <v>3350</v>
      </c>
      <c r="O2887" s="72" t="s">
        <v>1098</v>
      </c>
      <c r="P2887" s="73" t="s">
        <v>167</v>
      </c>
      <c r="Q2887" s="74">
        <v>1961</v>
      </c>
      <c r="R2887" s="73" t="s">
        <v>124</v>
      </c>
      <c r="S2887" s="72"/>
      <c r="T2887" s="77">
        <v>1419</v>
      </c>
      <c r="U2887" s="76" t="s">
        <v>35</v>
      </c>
      <c r="V2887" s="77">
        <v>1</v>
      </c>
      <c r="W2887" s="77">
        <v>5</v>
      </c>
      <c r="X2887" s="77">
        <v>113</v>
      </c>
      <c r="Y2887" s="78" t="s">
        <v>4167</v>
      </c>
      <c r="Z2887" s="72"/>
      <c r="AA2887" s="77">
        <v>1162</v>
      </c>
      <c r="AB2887" s="76" t="s">
        <v>35</v>
      </c>
      <c r="AC2887" s="77">
        <v>1</v>
      </c>
      <c r="AD2887" s="77">
        <v>4</v>
      </c>
      <c r="AE2887" s="77">
        <v>75</v>
      </c>
      <c r="AF2887" s="78" t="s">
        <v>4167</v>
      </c>
      <c r="AG2887" s="72"/>
      <c r="AH2887" s="77">
        <v>4315189</v>
      </c>
      <c r="AI2887" s="76" t="s">
        <v>52</v>
      </c>
      <c r="AJ2887" s="76" t="s">
        <v>36</v>
      </c>
      <c r="AK2887" t="str">
        <f>_xlfn.CONCAT(PlayerList[[#This Row],[First Name]]," ",PlayerList[[#This Row],[Surname]])</f>
        <v>Dante Soriano</v>
      </c>
      <c r="AM2887" s="71">
        <f>PlayerList[[#This Row],[Code]]*1</f>
        <v>17433</v>
      </c>
      <c r="AN2887" s="71" t="str">
        <f>VLOOKUP(PlayerList[[#This Row],[NZCF ID]],$AP$2:$AQ$3850,2,FALSE)</f>
        <v>M</v>
      </c>
      <c r="AP2887" s="71">
        <v>20537</v>
      </c>
      <c r="AQ2887" s="71" t="s">
        <v>29</v>
      </c>
    </row>
    <row r="2888" spans="13:43" x14ac:dyDescent="0.3">
      <c r="M2888" s="75">
        <v>10929</v>
      </c>
      <c r="N2888" s="72" t="s">
        <v>3351</v>
      </c>
      <c r="O2888" s="72" t="s">
        <v>2847</v>
      </c>
      <c r="P2888" s="73" t="s">
        <v>115</v>
      </c>
      <c r="Q2888" s="74">
        <v>1945</v>
      </c>
      <c r="R2888" s="73" t="s">
        <v>119</v>
      </c>
      <c r="S2888" s="72"/>
      <c r="T2888" s="77">
        <v>1260</v>
      </c>
      <c r="U2888" s="76" t="s">
        <v>35</v>
      </c>
      <c r="V2888" s="77">
        <v>2</v>
      </c>
      <c r="W2888" s="77">
        <v>9</v>
      </c>
      <c r="X2888" s="77">
        <v>675</v>
      </c>
      <c r="Y2888" s="78" t="s">
        <v>4167</v>
      </c>
      <c r="Z2888" s="72"/>
      <c r="AA2888" s="77">
        <v>1301</v>
      </c>
      <c r="AB2888" s="76" t="s">
        <v>35</v>
      </c>
      <c r="AC2888" s="77" t="s">
        <v>36</v>
      </c>
      <c r="AD2888" s="77" t="s">
        <v>36</v>
      </c>
      <c r="AE2888" s="77">
        <v>480</v>
      </c>
      <c r="AF2888" s="78" t="s">
        <v>84</v>
      </c>
      <c r="AG2888" s="72"/>
      <c r="AH2888" s="77">
        <v>4301862</v>
      </c>
      <c r="AI2888" s="76" t="s">
        <v>52</v>
      </c>
      <c r="AJ2888" s="76" t="s">
        <v>36</v>
      </c>
      <c r="AK2888" t="str">
        <f>_xlfn.CONCAT(PlayerList[[#This Row],[First Name]]," ",PlayerList[[#This Row],[Surname]])</f>
        <v>Brent Southgate</v>
      </c>
      <c r="AM2888" s="71">
        <f>PlayerList[[#This Row],[Code]]*1</f>
        <v>10929</v>
      </c>
      <c r="AN2888" s="71" t="str">
        <f>VLOOKUP(PlayerList[[#This Row],[NZCF ID]],$AP$2:$AQ$3850,2,FALSE)</f>
        <v>M</v>
      </c>
      <c r="AP2888" s="71">
        <v>15007</v>
      </c>
      <c r="AQ2888" s="71" t="s">
        <v>29</v>
      </c>
    </row>
    <row r="2889" spans="13:43" x14ac:dyDescent="0.3">
      <c r="M2889" s="75">
        <v>18829</v>
      </c>
      <c r="N2889" s="72" t="s">
        <v>3352</v>
      </c>
      <c r="O2889" s="72" t="s">
        <v>755</v>
      </c>
      <c r="P2889" s="73" t="s">
        <v>83</v>
      </c>
      <c r="Q2889" s="74">
        <v>2010</v>
      </c>
      <c r="R2889" s="73" t="s">
        <v>135</v>
      </c>
      <c r="S2889" s="72"/>
      <c r="T2889" s="77">
        <v>1493</v>
      </c>
      <c r="U2889" s="76" t="s">
        <v>35</v>
      </c>
      <c r="V2889" s="77" t="s">
        <v>36</v>
      </c>
      <c r="W2889" s="77" t="s">
        <v>36</v>
      </c>
      <c r="X2889" s="77">
        <v>98</v>
      </c>
      <c r="Y2889" s="78" t="s">
        <v>84</v>
      </c>
      <c r="Z2889" s="72"/>
      <c r="AA2889" s="77">
        <v>1465</v>
      </c>
      <c r="AB2889" s="76" t="s">
        <v>35</v>
      </c>
      <c r="AC2889" s="77" t="s">
        <v>36</v>
      </c>
      <c r="AD2889" s="77" t="s">
        <v>36</v>
      </c>
      <c r="AE2889" s="77">
        <v>22</v>
      </c>
      <c r="AF2889" s="78" t="s">
        <v>60</v>
      </c>
      <c r="AG2889" s="72"/>
      <c r="AH2889" s="77">
        <v>39909204</v>
      </c>
      <c r="AI2889" s="76" t="s">
        <v>195</v>
      </c>
      <c r="AJ2889" s="76" t="s">
        <v>36</v>
      </c>
      <c r="AK2889" t="str">
        <f>_xlfn.CONCAT(PlayerList[[#This Row],[First Name]]," ",PlayerList[[#This Row],[Surname]])</f>
        <v>Leo Sova</v>
      </c>
      <c r="AM2889" s="71">
        <f>PlayerList[[#This Row],[Code]]*1</f>
        <v>18829</v>
      </c>
      <c r="AN2889" s="71" t="str">
        <f>VLOOKUP(PlayerList[[#This Row],[NZCF ID]],$AP$2:$AQ$3850,2,FALSE)</f>
        <v>M</v>
      </c>
      <c r="AP2889" s="71">
        <v>17433</v>
      </c>
      <c r="AQ2889" s="71" t="s">
        <v>29</v>
      </c>
    </row>
    <row r="2890" spans="13:43" x14ac:dyDescent="0.3">
      <c r="M2890" s="75">
        <v>10482</v>
      </c>
      <c r="N2890" s="72" t="s">
        <v>4489</v>
      </c>
      <c r="O2890" s="72" t="s">
        <v>4490</v>
      </c>
      <c r="P2890" s="73" t="s">
        <v>4491</v>
      </c>
      <c r="Q2890" s="74">
        <v>1962</v>
      </c>
      <c r="R2890" s="73" t="s">
        <v>124</v>
      </c>
      <c r="S2890" s="72"/>
      <c r="T2890" s="77">
        <v>2091</v>
      </c>
      <c r="U2890" s="76" t="s">
        <v>35</v>
      </c>
      <c r="V2890" s="77" t="s">
        <v>36</v>
      </c>
      <c r="W2890" s="77" t="s">
        <v>36</v>
      </c>
      <c r="X2890" s="77">
        <v>710</v>
      </c>
      <c r="Y2890" s="78" t="s">
        <v>673</v>
      </c>
      <c r="Z2890" s="72"/>
      <c r="AA2890" s="77">
        <v>2112</v>
      </c>
      <c r="AB2890" s="76" t="s">
        <v>35</v>
      </c>
      <c r="AC2890" s="77" t="s">
        <v>36</v>
      </c>
      <c r="AD2890" s="77" t="s">
        <v>36</v>
      </c>
      <c r="AE2890" s="77">
        <v>48</v>
      </c>
      <c r="AF2890" s="78" t="s">
        <v>4492</v>
      </c>
      <c r="AG2890" s="72"/>
      <c r="AH2890" s="77">
        <v>4300343</v>
      </c>
      <c r="AI2890" s="76" t="s">
        <v>52</v>
      </c>
      <c r="AJ2890" s="76" t="s">
        <v>36</v>
      </c>
      <c r="AK2890" t="str">
        <f>_xlfn.CONCAT(PlayerList[[#This Row],[First Name]]," ",PlayerList[[#This Row],[Surname]])</f>
        <v>Graeme A Spain</v>
      </c>
      <c r="AM2890" s="71">
        <f>PlayerList[[#This Row],[Code]]*1</f>
        <v>10482</v>
      </c>
      <c r="AN2890" s="71" t="str">
        <f>VLOOKUP(PlayerList[[#This Row],[NZCF ID]],$AP$2:$AQ$3850,2,FALSE)</f>
        <v>M</v>
      </c>
      <c r="AP2890" s="71">
        <v>10929</v>
      </c>
      <c r="AQ2890" s="71" t="s">
        <v>29</v>
      </c>
    </row>
    <row r="2891" spans="13:43" x14ac:dyDescent="0.3">
      <c r="M2891" s="75">
        <v>19391</v>
      </c>
      <c r="N2891" s="72" t="s">
        <v>3353</v>
      </c>
      <c r="O2891" s="72" t="s">
        <v>3354</v>
      </c>
      <c r="P2891" s="73" t="s">
        <v>33</v>
      </c>
      <c r="Q2891" s="74">
        <v>2011</v>
      </c>
      <c r="R2891" s="73" t="s">
        <v>135</v>
      </c>
      <c r="S2891" s="72"/>
      <c r="T2891" s="77" t="s">
        <v>34</v>
      </c>
      <c r="U2891" s="76" t="s">
        <v>35</v>
      </c>
      <c r="V2891" s="77" t="s">
        <v>36</v>
      </c>
      <c r="W2891" s="77" t="s">
        <v>36</v>
      </c>
      <c r="X2891" s="77" t="s">
        <v>37</v>
      </c>
      <c r="Y2891" s="78" t="s">
        <v>38</v>
      </c>
      <c r="Z2891" s="72"/>
      <c r="AA2891" s="77">
        <v>688</v>
      </c>
      <c r="AB2891" s="76" t="s">
        <v>50</v>
      </c>
      <c r="AC2891" s="77" t="s">
        <v>36</v>
      </c>
      <c r="AD2891" s="77" t="s">
        <v>36</v>
      </c>
      <c r="AE2891" s="77">
        <v>7</v>
      </c>
      <c r="AF2891" s="78" t="s">
        <v>96</v>
      </c>
      <c r="AG2891" s="72"/>
      <c r="AH2891" s="77" t="s">
        <v>69</v>
      </c>
      <c r="AI2891" s="76" t="s">
        <v>52</v>
      </c>
      <c r="AJ2891" s="76" t="s">
        <v>36</v>
      </c>
      <c r="AK2891" t="str">
        <f>_xlfn.CONCAT(PlayerList[[#This Row],[First Name]]," ",PlayerList[[#This Row],[Surname]])</f>
        <v>Tyc Spark</v>
      </c>
      <c r="AM2891" s="71">
        <f>PlayerList[[#This Row],[Code]]*1</f>
        <v>19391</v>
      </c>
      <c r="AN2891" s="71" t="str">
        <f>VLOOKUP(PlayerList[[#This Row],[NZCF ID]],$AP$2:$AQ$3850,2,FALSE)</f>
        <v>M</v>
      </c>
      <c r="AP2891" s="71">
        <v>18829</v>
      </c>
      <c r="AQ2891" s="71" t="s">
        <v>29</v>
      </c>
    </row>
    <row r="2892" spans="13:43" x14ac:dyDescent="0.3">
      <c r="M2892" s="75">
        <v>16403</v>
      </c>
      <c r="N2892" s="72" t="s">
        <v>3355</v>
      </c>
      <c r="O2892" s="72" t="s">
        <v>402</v>
      </c>
      <c r="P2892" s="73" t="s">
        <v>252</v>
      </c>
      <c r="Q2892" s="74">
        <v>1984</v>
      </c>
      <c r="R2892" s="73" t="s">
        <v>35</v>
      </c>
      <c r="S2892" s="72"/>
      <c r="T2892" s="77">
        <v>1192</v>
      </c>
      <c r="U2892" s="76" t="s">
        <v>50</v>
      </c>
      <c r="V2892" s="77" t="s">
        <v>36</v>
      </c>
      <c r="W2892" s="77" t="s">
        <v>36</v>
      </c>
      <c r="X2892" s="77">
        <v>10</v>
      </c>
      <c r="Y2892" s="78" t="s">
        <v>209</v>
      </c>
      <c r="Z2892" s="72"/>
      <c r="AA2892" s="77" t="s">
        <v>37</v>
      </c>
      <c r="AB2892" s="76" t="s">
        <v>35</v>
      </c>
      <c r="AC2892" s="77" t="s">
        <v>36</v>
      </c>
      <c r="AD2892" s="77" t="s">
        <v>36</v>
      </c>
      <c r="AE2892" s="77" t="s">
        <v>37</v>
      </c>
      <c r="AF2892" s="78" t="s">
        <v>38</v>
      </c>
      <c r="AG2892" s="72"/>
      <c r="AH2892" s="77">
        <v>4308018</v>
      </c>
      <c r="AI2892" s="76" t="s">
        <v>52</v>
      </c>
      <c r="AJ2892" s="76" t="s">
        <v>36</v>
      </c>
      <c r="AK2892" t="str">
        <f>_xlfn.CONCAT(PlayerList[[#This Row],[First Name]]," ",PlayerList[[#This Row],[Surname]])</f>
        <v>Callum Spence</v>
      </c>
      <c r="AM2892" s="71">
        <f>PlayerList[[#This Row],[Code]]*1</f>
        <v>16403</v>
      </c>
      <c r="AN2892" s="71" t="str">
        <f>VLOOKUP(PlayerList[[#This Row],[NZCF ID]],$AP$2:$AQ$3850,2,FALSE)</f>
        <v>M</v>
      </c>
      <c r="AP2892" s="71">
        <v>10482</v>
      </c>
      <c r="AQ2892" s="71" t="s">
        <v>29</v>
      </c>
    </row>
    <row r="2893" spans="13:43" x14ac:dyDescent="0.3">
      <c r="M2893" s="75">
        <v>10162</v>
      </c>
      <c r="N2893" s="72" t="s">
        <v>3356</v>
      </c>
      <c r="O2893" s="72" t="s">
        <v>3357</v>
      </c>
      <c r="P2893" s="73" t="s">
        <v>354</v>
      </c>
      <c r="Q2893" s="74">
        <v>1957</v>
      </c>
      <c r="R2893" s="73" t="s">
        <v>119</v>
      </c>
      <c r="S2893" s="72"/>
      <c r="T2893" s="77">
        <v>1910</v>
      </c>
      <c r="U2893" s="76" t="s">
        <v>35</v>
      </c>
      <c r="V2893" s="77" t="s">
        <v>36</v>
      </c>
      <c r="W2893" s="77" t="s">
        <v>36</v>
      </c>
      <c r="X2893" s="77">
        <v>758</v>
      </c>
      <c r="Y2893" s="78" t="s">
        <v>75</v>
      </c>
      <c r="Z2893" s="72"/>
      <c r="AA2893" s="77">
        <v>1737</v>
      </c>
      <c r="AB2893" s="76" t="s">
        <v>35</v>
      </c>
      <c r="AC2893" s="77" t="s">
        <v>36</v>
      </c>
      <c r="AD2893" s="77" t="s">
        <v>36</v>
      </c>
      <c r="AE2893" s="77">
        <v>336</v>
      </c>
      <c r="AF2893" s="78" t="s">
        <v>219</v>
      </c>
      <c r="AG2893" s="72"/>
      <c r="AH2893" s="77">
        <v>4300718</v>
      </c>
      <c r="AI2893" s="76" t="s">
        <v>52</v>
      </c>
      <c r="AJ2893" s="76" t="s">
        <v>364</v>
      </c>
      <c r="AK2893" t="str">
        <f>_xlfn.CONCAT(PlayerList[[#This Row],[First Name]]," ",PlayerList[[#This Row],[Surname]])</f>
        <v>Paul S Spiller</v>
      </c>
      <c r="AM2893" s="71">
        <f>PlayerList[[#This Row],[Code]]*1</f>
        <v>10162</v>
      </c>
      <c r="AN2893" s="71" t="str">
        <f>VLOOKUP(PlayerList[[#This Row],[NZCF ID]],$AP$2:$AQ$3850,2,FALSE)</f>
        <v>M</v>
      </c>
      <c r="AP2893" s="71">
        <v>19391</v>
      </c>
      <c r="AQ2893" s="71" t="s">
        <v>29</v>
      </c>
    </row>
    <row r="2894" spans="13:43" x14ac:dyDescent="0.3">
      <c r="M2894" s="75">
        <v>19427</v>
      </c>
      <c r="N2894" s="72" t="s">
        <v>3358</v>
      </c>
      <c r="O2894" s="72" t="s">
        <v>1224</v>
      </c>
      <c r="P2894" s="73" t="s">
        <v>33</v>
      </c>
      <c r="Q2894" s="74">
        <v>2012</v>
      </c>
      <c r="R2894" s="73" t="s">
        <v>135</v>
      </c>
      <c r="S2894" s="72"/>
      <c r="T2894" s="77" t="s">
        <v>34</v>
      </c>
      <c r="U2894" s="76" t="s">
        <v>35</v>
      </c>
      <c r="V2894" s="77" t="s">
        <v>36</v>
      </c>
      <c r="W2894" s="77" t="s">
        <v>36</v>
      </c>
      <c r="X2894" s="77" t="s">
        <v>37</v>
      </c>
      <c r="Y2894" s="78" t="s">
        <v>38</v>
      </c>
      <c r="Z2894" s="72"/>
      <c r="AA2894" s="77">
        <v>723</v>
      </c>
      <c r="AB2894" s="76" t="s">
        <v>50</v>
      </c>
      <c r="AC2894" s="77" t="s">
        <v>36</v>
      </c>
      <c r="AD2894" s="77" t="s">
        <v>36</v>
      </c>
      <c r="AE2894" s="77">
        <v>7</v>
      </c>
      <c r="AF2894" s="78" t="s">
        <v>96</v>
      </c>
      <c r="AG2894" s="72"/>
      <c r="AH2894" s="77" t="s">
        <v>69</v>
      </c>
      <c r="AI2894" s="76" t="s">
        <v>52</v>
      </c>
      <c r="AJ2894" s="76" t="s">
        <v>36</v>
      </c>
      <c r="AK2894" t="str">
        <f>_xlfn.CONCAT(PlayerList[[#This Row],[First Name]]," ",PlayerList[[#This Row],[Surname]])</f>
        <v>Owen Squibb</v>
      </c>
      <c r="AM2894" s="71">
        <f>PlayerList[[#This Row],[Code]]*1</f>
        <v>19427</v>
      </c>
      <c r="AN2894" s="71" t="str">
        <f>VLOOKUP(PlayerList[[#This Row],[NZCF ID]],$AP$2:$AQ$3850,2,FALSE)</f>
        <v>M</v>
      </c>
      <c r="AP2894" s="71">
        <v>16403</v>
      </c>
      <c r="AQ2894" s="71" t="s">
        <v>29</v>
      </c>
    </row>
    <row r="2895" spans="13:43" x14ac:dyDescent="0.3">
      <c r="M2895" s="75">
        <v>22955</v>
      </c>
      <c r="N2895" s="72" t="s">
        <v>4493</v>
      </c>
      <c r="O2895" s="72" t="s">
        <v>4494</v>
      </c>
      <c r="P2895" s="73" t="s">
        <v>33</v>
      </c>
      <c r="Q2895" s="74">
        <v>1999</v>
      </c>
      <c r="R2895" s="73" t="s">
        <v>35</v>
      </c>
      <c r="S2895" s="72"/>
      <c r="T2895" s="77" t="s">
        <v>34</v>
      </c>
      <c r="U2895" s="76" t="s">
        <v>35</v>
      </c>
      <c r="V2895" s="77" t="s">
        <v>36</v>
      </c>
      <c r="W2895" s="77" t="s">
        <v>36</v>
      </c>
      <c r="X2895" s="77" t="s">
        <v>37</v>
      </c>
      <c r="Y2895" s="78" t="s">
        <v>38</v>
      </c>
      <c r="Z2895" s="72"/>
      <c r="AA2895" s="77">
        <v>1485</v>
      </c>
      <c r="AB2895" s="76" t="s">
        <v>50</v>
      </c>
      <c r="AC2895" s="77">
        <v>1</v>
      </c>
      <c r="AD2895" s="77">
        <v>5</v>
      </c>
      <c r="AE2895" s="77">
        <v>5</v>
      </c>
      <c r="AF2895" s="78" t="s">
        <v>4167</v>
      </c>
      <c r="AG2895" s="72"/>
      <c r="AH2895" s="77">
        <v>25020544</v>
      </c>
      <c r="AI2895" s="76" t="s">
        <v>40</v>
      </c>
      <c r="AJ2895" s="76" t="s">
        <v>36</v>
      </c>
      <c r="AK2895" t="str">
        <f>_xlfn.CONCAT(PlayerList[[#This Row],[First Name]]," ",PlayerList[[#This Row],[Surname]])</f>
        <v>Sharan Srinivasan</v>
      </c>
      <c r="AM2895" s="71">
        <f>PlayerList[[#This Row],[Code]]*1</f>
        <v>22955</v>
      </c>
      <c r="AN2895" s="71" t="str">
        <f>VLOOKUP(PlayerList[[#This Row],[NZCF ID]],$AP$2:$AQ$3850,2,FALSE)</f>
        <v>M</v>
      </c>
      <c r="AP2895" s="71">
        <v>10162</v>
      </c>
      <c r="AQ2895" s="71" t="s">
        <v>29</v>
      </c>
    </row>
    <row r="2896" spans="13:43" x14ac:dyDescent="0.3">
      <c r="M2896" s="75">
        <v>16831</v>
      </c>
      <c r="N2896" s="72" t="s">
        <v>2597</v>
      </c>
      <c r="O2896" s="72" t="s">
        <v>131</v>
      </c>
      <c r="P2896" s="73" t="s">
        <v>74</v>
      </c>
      <c r="Q2896" s="74">
        <v>1995</v>
      </c>
      <c r="R2896" s="73" t="s">
        <v>35</v>
      </c>
      <c r="S2896" s="72"/>
      <c r="T2896" s="77">
        <v>1448</v>
      </c>
      <c r="U2896" s="76" t="s">
        <v>35</v>
      </c>
      <c r="V2896" s="77" t="s">
        <v>36</v>
      </c>
      <c r="W2896" s="77" t="s">
        <v>36</v>
      </c>
      <c r="X2896" s="77">
        <v>20</v>
      </c>
      <c r="Y2896" s="78" t="s">
        <v>232</v>
      </c>
      <c r="Z2896" s="72"/>
      <c r="AA2896" s="77">
        <v>1438</v>
      </c>
      <c r="AB2896" s="76" t="s">
        <v>35</v>
      </c>
      <c r="AC2896" s="77" t="s">
        <v>36</v>
      </c>
      <c r="AD2896" s="77" t="s">
        <v>36</v>
      </c>
      <c r="AE2896" s="77">
        <v>3</v>
      </c>
      <c r="AF2896" s="78" t="s">
        <v>105</v>
      </c>
      <c r="AG2896" s="72"/>
      <c r="AH2896" s="77">
        <v>9928030</v>
      </c>
      <c r="AI2896" s="76" t="s">
        <v>382</v>
      </c>
      <c r="AJ2896" s="76" t="s">
        <v>36</v>
      </c>
      <c r="AK2896" t="str">
        <f>_xlfn.CONCAT(PlayerList[[#This Row],[First Name]]," ",PlayerList[[#This Row],[Surname]])</f>
        <v>A Sriram</v>
      </c>
      <c r="AM2896" s="71">
        <f>PlayerList[[#This Row],[Code]]*1</f>
        <v>16831</v>
      </c>
      <c r="AN2896" s="71" t="str">
        <f>VLOOKUP(PlayerList[[#This Row],[NZCF ID]],$AP$2:$AQ$3850,2,FALSE)</f>
        <v>M</v>
      </c>
      <c r="AP2896" s="71">
        <v>19427</v>
      </c>
      <c r="AQ2896" s="71" t="s">
        <v>29</v>
      </c>
    </row>
    <row r="2897" spans="13:43" x14ac:dyDescent="0.3">
      <c r="M2897" s="75">
        <v>22818</v>
      </c>
      <c r="N2897" s="72" t="s">
        <v>4495</v>
      </c>
      <c r="O2897" s="72" t="s">
        <v>4496</v>
      </c>
      <c r="P2897" s="73" t="s">
        <v>33</v>
      </c>
      <c r="Q2897" s="74">
        <v>1982</v>
      </c>
      <c r="R2897" s="73" t="s">
        <v>35</v>
      </c>
      <c r="S2897" s="72"/>
      <c r="T2897" s="77" t="s">
        <v>34</v>
      </c>
      <c r="U2897" s="76" t="s">
        <v>35</v>
      </c>
      <c r="V2897" s="77" t="s">
        <v>36</v>
      </c>
      <c r="W2897" s="77" t="s">
        <v>36</v>
      </c>
      <c r="X2897" s="77" t="s">
        <v>37</v>
      </c>
      <c r="Y2897" s="78" t="s">
        <v>38</v>
      </c>
      <c r="Z2897" s="72"/>
      <c r="AA2897" s="77">
        <v>1801</v>
      </c>
      <c r="AB2897" s="76" t="s">
        <v>50</v>
      </c>
      <c r="AC2897" s="77" t="s">
        <v>36</v>
      </c>
      <c r="AD2897" s="77" t="s">
        <v>36</v>
      </c>
      <c r="AE2897" s="77">
        <v>6</v>
      </c>
      <c r="AF2897" s="78" t="s">
        <v>84</v>
      </c>
      <c r="AG2897" s="72"/>
      <c r="AH2897" s="77">
        <v>5009626</v>
      </c>
      <c r="AI2897" s="76" t="s">
        <v>40</v>
      </c>
      <c r="AJ2897" s="76" t="s">
        <v>36</v>
      </c>
      <c r="AK2897" t="str">
        <f>_xlfn.CONCAT(PlayerList[[#This Row],[First Name]]," ",PlayerList[[#This Row],[Surname]])</f>
        <v>Abhishek Srivastav</v>
      </c>
      <c r="AM2897" s="71">
        <f>PlayerList[[#This Row],[Code]]*1</f>
        <v>22818</v>
      </c>
      <c r="AN2897" s="71" t="str">
        <f>VLOOKUP(PlayerList[[#This Row],[NZCF ID]],$AP$2:$AQ$3850,2,FALSE)</f>
        <v>M</v>
      </c>
      <c r="AP2897" s="71">
        <v>22955</v>
      </c>
      <c r="AQ2897" s="71" t="s">
        <v>29</v>
      </c>
    </row>
    <row r="2898" spans="13:43" x14ac:dyDescent="0.3">
      <c r="M2898" s="75">
        <v>22821</v>
      </c>
      <c r="N2898" s="72" t="s">
        <v>3359</v>
      </c>
      <c r="O2898" s="72" t="s">
        <v>3360</v>
      </c>
      <c r="P2898" s="73" t="s">
        <v>354</v>
      </c>
      <c r="Q2898" s="74">
        <v>2013</v>
      </c>
      <c r="R2898" s="73" t="s">
        <v>135</v>
      </c>
      <c r="S2898" s="72"/>
      <c r="T2898" s="77">
        <v>873</v>
      </c>
      <c r="U2898" s="76" t="s">
        <v>50</v>
      </c>
      <c r="V2898" s="77">
        <v>1</v>
      </c>
      <c r="W2898" s="77">
        <v>6</v>
      </c>
      <c r="X2898" s="77">
        <v>6</v>
      </c>
      <c r="Y2898" s="78" t="s">
        <v>4167</v>
      </c>
      <c r="Z2898" s="72"/>
      <c r="AA2898" s="77">
        <v>812</v>
      </c>
      <c r="AB2898" s="76" t="s">
        <v>50</v>
      </c>
      <c r="AC2898" s="77">
        <v>1</v>
      </c>
      <c r="AD2898" s="77">
        <v>5</v>
      </c>
      <c r="AE2898" s="77">
        <v>10</v>
      </c>
      <c r="AF2898" s="78" t="s">
        <v>4167</v>
      </c>
      <c r="AG2898" s="72"/>
      <c r="AH2898" s="77">
        <v>4332571</v>
      </c>
      <c r="AI2898" s="76" t="s">
        <v>52</v>
      </c>
      <c r="AJ2898" s="76" t="s">
        <v>36</v>
      </c>
      <c r="AK2898" t="str">
        <f>_xlfn.CONCAT(PlayerList[[#This Row],[First Name]]," ",PlayerList[[#This Row],[Surname]])</f>
        <v>Advik Srivastava</v>
      </c>
      <c r="AM2898" s="71">
        <f>PlayerList[[#This Row],[Code]]*1</f>
        <v>22821</v>
      </c>
      <c r="AN2898" s="71" t="str">
        <f>VLOOKUP(PlayerList[[#This Row],[NZCF ID]],$AP$2:$AQ$3850,2,FALSE)</f>
        <v>M</v>
      </c>
      <c r="AP2898" s="71">
        <v>16831</v>
      </c>
      <c r="AQ2898" s="71" t="s">
        <v>29</v>
      </c>
    </row>
    <row r="2899" spans="13:43" x14ac:dyDescent="0.3">
      <c r="M2899" s="75">
        <v>23019</v>
      </c>
      <c r="N2899" s="72" t="s">
        <v>3359</v>
      </c>
      <c r="O2899" s="72" t="s">
        <v>4497</v>
      </c>
      <c r="P2899" s="73" t="s">
        <v>354</v>
      </c>
      <c r="Q2899" s="74" t="s">
        <v>37</v>
      </c>
      <c r="R2899" s="73" t="s">
        <v>35</v>
      </c>
      <c r="S2899" s="72"/>
      <c r="T2899" s="77">
        <v>676</v>
      </c>
      <c r="U2899" s="76" t="s">
        <v>50</v>
      </c>
      <c r="V2899" s="77">
        <v>1</v>
      </c>
      <c r="W2899" s="77">
        <v>5</v>
      </c>
      <c r="X2899" s="77">
        <v>5</v>
      </c>
      <c r="Y2899" s="78" t="s">
        <v>4167</v>
      </c>
      <c r="Z2899" s="72"/>
      <c r="AA2899" s="77" t="s">
        <v>37</v>
      </c>
      <c r="AB2899" s="76" t="s">
        <v>35</v>
      </c>
      <c r="AC2899" s="77" t="s">
        <v>36</v>
      </c>
      <c r="AD2899" s="77" t="s">
        <v>36</v>
      </c>
      <c r="AE2899" s="77" t="s">
        <v>37</v>
      </c>
      <c r="AF2899" s="78" t="s">
        <v>38</v>
      </c>
      <c r="AG2899" s="72"/>
      <c r="AH2899" s="77" t="s">
        <v>69</v>
      </c>
      <c r="AI2899" s="76" t="s">
        <v>52</v>
      </c>
      <c r="AJ2899" s="76" t="s">
        <v>36</v>
      </c>
      <c r="AK2899" t="str">
        <f>_xlfn.CONCAT(PlayerList[[#This Row],[First Name]]," ",PlayerList[[#This Row],[Surname]])</f>
        <v>Ashvik Srivastava</v>
      </c>
      <c r="AM2899" s="71">
        <f>PlayerList[[#This Row],[Code]]*1</f>
        <v>23019</v>
      </c>
      <c r="AN2899" s="71" t="str">
        <f>VLOOKUP(PlayerList[[#This Row],[NZCF ID]],$AP$2:$AQ$3850,2,FALSE)</f>
        <v>M</v>
      </c>
      <c r="AP2899" s="71">
        <v>22818</v>
      </c>
      <c r="AQ2899" s="71" t="s">
        <v>29</v>
      </c>
    </row>
    <row r="2900" spans="13:43" x14ac:dyDescent="0.3">
      <c r="M2900" s="75">
        <v>12606</v>
      </c>
      <c r="N2900" s="72" t="s">
        <v>4498</v>
      </c>
      <c r="O2900" s="72" t="s">
        <v>739</v>
      </c>
      <c r="P2900" s="73" t="s">
        <v>161</v>
      </c>
      <c r="Q2900" s="74" t="s">
        <v>37</v>
      </c>
      <c r="R2900" s="73" t="s">
        <v>35</v>
      </c>
      <c r="S2900" s="72"/>
      <c r="T2900" s="77">
        <v>1129</v>
      </c>
      <c r="U2900" s="76" t="s">
        <v>35</v>
      </c>
      <c r="V2900" s="77" t="s">
        <v>36</v>
      </c>
      <c r="W2900" s="77" t="s">
        <v>36</v>
      </c>
      <c r="X2900" s="77">
        <v>75</v>
      </c>
      <c r="Y2900" s="78" t="s">
        <v>1045</v>
      </c>
      <c r="Z2900" s="72"/>
      <c r="AA2900" s="77">
        <v>1314</v>
      </c>
      <c r="AB2900" s="76" t="s">
        <v>35</v>
      </c>
      <c r="AC2900" s="77" t="s">
        <v>36</v>
      </c>
      <c r="AD2900" s="77" t="s">
        <v>36</v>
      </c>
      <c r="AE2900" s="77">
        <v>26</v>
      </c>
      <c r="AF2900" s="78" t="s">
        <v>2522</v>
      </c>
      <c r="AG2900" s="72"/>
      <c r="AH2900" s="77" t="s">
        <v>69</v>
      </c>
      <c r="AI2900" s="76" t="s">
        <v>52</v>
      </c>
      <c r="AJ2900" s="76" t="s">
        <v>36</v>
      </c>
      <c r="AK2900" t="str">
        <f>_xlfn.CONCAT(PlayerList[[#This Row],[First Name]]," ",PlayerList[[#This Row],[Surname]])</f>
        <v>David Stafford</v>
      </c>
      <c r="AM2900" s="71">
        <f>PlayerList[[#This Row],[Code]]*1</f>
        <v>12606</v>
      </c>
      <c r="AN2900" s="71" t="str">
        <f>VLOOKUP(PlayerList[[#This Row],[NZCF ID]],$AP$2:$AQ$3850,2,FALSE)</f>
        <v>M</v>
      </c>
      <c r="AP2900" s="71">
        <v>22821</v>
      </c>
      <c r="AQ2900" s="71" t="s">
        <v>29</v>
      </c>
    </row>
    <row r="2901" spans="13:43" x14ac:dyDescent="0.3">
      <c r="M2901" s="75">
        <v>16357</v>
      </c>
      <c r="N2901" s="72" t="s">
        <v>3361</v>
      </c>
      <c r="O2901" s="72" t="s">
        <v>2838</v>
      </c>
      <c r="P2901" s="73" t="s">
        <v>83</v>
      </c>
      <c r="Q2901" s="74">
        <v>2006</v>
      </c>
      <c r="R2901" s="73" t="s">
        <v>135</v>
      </c>
      <c r="S2901" s="72"/>
      <c r="T2901" s="77">
        <v>1402</v>
      </c>
      <c r="U2901" s="76" t="s">
        <v>35</v>
      </c>
      <c r="V2901" s="77" t="s">
        <v>36</v>
      </c>
      <c r="W2901" s="77" t="s">
        <v>36</v>
      </c>
      <c r="X2901" s="77">
        <v>102</v>
      </c>
      <c r="Y2901" s="78" t="s">
        <v>209</v>
      </c>
      <c r="Z2901" s="72"/>
      <c r="AA2901" s="77">
        <v>1208</v>
      </c>
      <c r="AB2901" s="76" t="s">
        <v>35</v>
      </c>
      <c r="AC2901" s="77" t="s">
        <v>36</v>
      </c>
      <c r="AD2901" s="77" t="s">
        <v>36</v>
      </c>
      <c r="AE2901" s="77">
        <v>52</v>
      </c>
      <c r="AF2901" s="78" t="s">
        <v>168</v>
      </c>
      <c r="AG2901" s="72"/>
      <c r="AH2901" s="77">
        <v>4307666</v>
      </c>
      <c r="AI2901" s="76" t="s">
        <v>52</v>
      </c>
      <c r="AJ2901" s="76" t="s">
        <v>36</v>
      </c>
      <c r="AK2901" t="str">
        <f>_xlfn.CONCAT(PlayerList[[#This Row],[First Name]]," ",PlayerList[[#This Row],[Surname]])</f>
        <v>Bobby Stannard</v>
      </c>
      <c r="AM2901" s="71">
        <f>PlayerList[[#This Row],[Code]]*1</f>
        <v>16357</v>
      </c>
      <c r="AN2901" s="71" t="str">
        <f>VLOOKUP(PlayerList[[#This Row],[NZCF ID]],$AP$2:$AQ$3850,2,FALSE)</f>
        <v>M</v>
      </c>
      <c r="AP2901" s="71">
        <v>23019</v>
      </c>
      <c r="AQ2901" s="71" t="s">
        <v>29</v>
      </c>
    </row>
    <row r="2902" spans="13:43" x14ac:dyDescent="0.3">
      <c r="M2902" s="75">
        <v>16317</v>
      </c>
      <c r="N2902" s="72" t="s">
        <v>3361</v>
      </c>
      <c r="O2902" s="72" t="s">
        <v>1036</v>
      </c>
      <c r="P2902" s="73" t="s">
        <v>83</v>
      </c>
      <c r="Q2902" s="74">
        <v>1971</v>
      </c>
      <c r="R2902" s="73" t="s">
        <v>124</v>
      </c>
      <c r="S2902" s="72"/>
      <c r="T2902" s="77">
        <v>1413</v>
      </c>
      <c r="U2902" s="76" t="s">
        <v>35</v>
      </c>
      <c r="V2902" s="77" t="s">
        <v>36</v>
      </c>
      <c r="W2902" s="77" t="s">
        <v>36</v>
      </c>
      <c r="X2902" s="77">
        <v>66</v>
      </c>
      <c r="Y2902" s="78" t="s">
        <v>209</v>
      </c>
      <c r="Z2902" s="72"/>
      <c r="AA2902" s="77">
        <v>1301</v>
      </c>
      <c r="AB2902" s="76" t="s">
        <v>35</v>
      </c>
      <c r="AC2902" s="77" t="s">
        <v>36</v>
      </c>
      <c r="AD2902" s="77" t="s">
        <v>36</v>
      </c>
      <c r="AE2902" s="77">
        <v>34</v>
      </c>
      <c r="AF2902" s="78" t="s">
        <v>75</v>
      </c>
      <c r="AG2902" s="72"/>
      <c r="AH2902" s="77">
        <v>4308212</v>
      </c>
      <c r="AI2902" s="76" t="s">
        <v>52</v>
      </c>
      <c r="AJ2902" s="76" t="s">
        <v>36</v>
      </c>
      <c r="AK2902" t="str">
        <f>_xlfn.CONCAT(PlayerList[[#This Row],[First Name]]," ",PlayerList[[#This Row],[Surname]])</f>
        <v>Lars Stannard</v>
      </c>
      <c r="AM2902" s="71">
        <f>PlayerList[[#This Row],[Code]]*1</f>
        <v>16317</v>
      </c>
      <c r="AN2902" s="71" t="str">
        <f>VLOOKUP(PlayerList[[#This Row],[NZCF ID]],$AP$2:$AQ$3850,2,FALSE)</f>
        <v>M</v>
      </c>
      <c r="AP2902" s="71">
        <v>12606</v>
      </c>
      <c r="AQ2902" s="71" t="s">
        <v>29</v>
      </c>
    </row>
    <row r="2903" spans="13:43" x14ac:dyDescent="0.3">
      <c r="M2903" s="75">
        <v>12620</v>
      </c>
      <c r="N2903" s="72" t="s">
        <v>3362</v>
      </c>
      <c r="O2903" s="72" t="s">
        <v>1040</v>
      </c>
      <c r="P2903" s="73" t="s">
        <v>161</v>
      </c>
      <c r="Q2903" s="74">
        <v>1987</v>
      </c>
      <c r="R2903" s="73" t="s">
        <v>35</v>
      </c>
      <c r="S2903" s="72"/>
      <c r="T2903" s="77">
        <v>2043</v>
      </c>
      <c r="U2903" s="76" t="s">
        <v>35</v>
      </c>
      <c r="V2903" s="77" t="s">
        <v>36</v>
      </c>
      <c r="W2903" s="77" t="s">
        <v>36</v>
      </c>
      <c r="X2903" s="77">
        <v>827</v>
      </c>
      <c r="Y2903" s="78" t="s">
        <v>84</v>
      </c>
      <c r="Z2903" s="72"/>
      <c r="AA2903" s="77">
        <v>2062</v>
      </c>
      <c r="AB2903" s="76" t="s">
        <v>35</v>
      </c>
      <c r="AC2903" s="77" t="s">
        <v>36</v>
      </c>
      <c r="AD2903" s="77" t="s">
        <v>36</v>
      </c>
      <c r="AE2903" s="77">
        <v>699</v>
      </c>
      <c r="AF2903" s="78" t="s">
        <v>84</v>
      </c>
      <c r="AG2903" s="72"/>
      <c r="AH2903" s="77">
        <v>4300963</v>
      </c>
      <c r="AI2903" s="76" t="s">
        <v>52</v>
      </c>
      <c r="AJ2903" s="76" t="s">
        <v>364</v>
      </c>
      <c r="AK2903" t="str">
        <f>_xlfn.CONCAT(PlayerList[[#This Row],[First Name]]," ",PlayerList[[#This Row],[Surname]])</f>
        <v>John Stark</v>
      </c>
      <c r="AM2903" s="71">
        <f>PlayerList[[#This Row],[Code]]*1</f>
        <v>12620</v>
      </c>
      <c r="AN2903" s="71" t="str">
        <f>VLOOKUP(PlayerList[[#This Row],[NZCF ID]],$AP$2:$AQ$3850,2,FALSE)</f>
        <v>M</v>
      </c>
      <c r="AP2903" s="71">
        <v>16357</v>
      </c>
      <c r="AQ2903" s="71" t="s">
        <v>29</v>
      </c>
    </row>
    <row r="2904" spans="13:43" x14ac:dyDescent="0.3">
      <c r="M2904" s="75">
        <v>11763</v>
      </c>
      <c r="N2904" s="72" t="s">
        <v>3363</v>
      </c>
      <c r="O2904" s="72" t="s">
        <v>1649</v>
      </c>
      <c r="P2904" s="73" t="s">
        <v>354</v>
      </c>
      <c r="Q2904" s="74">
        <v>1971</v>
      </c>
      <c r="R2904" s="73" t="s">
        <v>124</v>
      </c>
      <c r="S2904" s="72"/>
      <c r="T2904" s="77" t="s">
        <v>34</v>
      </c>
      <c r="U2904" s="76" t="s">
        <v>35</v>
      </c>
      <c r="V2904" s="77" t="s">
        <v>36</v>
      </c>
      <c r="W2904" s="77" t="s">
        <v>36</v>
      </c>
      <c r="X2904" s="77" t="s">
        <v>37</v>
      </c>
      <c r="Y2904" s="78" t="s">
        <v>38</v>
      </c>
      <c r="Z2904" s="72"/>
      <c r="AA2904" s="77">
        <v>1489</v>
      </c>
      <c r="AB2904" s="76" t="s">
        <v>35</v>
      </c>
      <c r="AC2904" s="77" t="s">
        <v>36</v>
      </c>
      <c r="AD2904" s="77" t="s">
        <v>36</v>
      </c>
      <c r="AE2904" s="77">
        <v>57</v>
      </c>
      <c r="AF2904" s="78" t="s">
        <v>68</v>
      </c>
      <c r="AG2904" s="72"/>
      <c r="AH2904" s="77">
        <v>4305671</v>
      </c>
      <c r="AI2904" s="76" t="s">
        <v>52</v>
      </c>
      <c r="AJ2904" s="76" t="s">
        <v>36</v>
      </c>
      <c r="AK2904" t="str">
        <f>_xlfn.CONCAT(PlayerList[[#This Row],[First Name]]," ",PlayerList[[#This Row],[Surname]])</f>
        <v>Aaron Starr</v>
      </c>
      <c r="AM2904" s="71">
        <f>PlayerList[[#This Row],[Code]]*1</f>
        <v>11763</v>
      </c>
      <c r="AN2904" s="71" t="str">
        <f>VLOOKUP(PlayerList[[#This Row],[NZCF ID]],$AP$2:$AQ$3850,2,FALSE)</f>
        <v>M</v>
      </c>
      <c r="AP2904" s="71">
        <v>16317</v>
      </c>
      <c r="AQ2904" s="71" t="s">
        <v>29</v>
      </c>
    </row>
    <row r="2905" spans="13:43" x14ac:dyDescent="0.3">
      <c r="M2905" s="75">
        <v>15792</v>
      </c>
      <c r="N2905" s="72" t="s">
        <v>3364</v>
      </c>
      <c r="O2905" s="72" t="s">
        <v>3365</v>
      </c>
      <c r="P2905" s="73" t="s">
        <v>74</v>
      </c>
      <c r="Q2905" s="74">
        <v>2004</v>
      </c>
      <c r="R2905" s="73" t="s">
        <v>35</v>
      </c>
      <c r="S2905" s="72"/>
      <c r="T2905" s="77">
        <v>1495</v>
      </c>
      <c r="U2905" s="76" t="s">
        <v>35</v>
      </c>
      <c r="V2905" s="77" t="s">
        <v>36</v>
      </c>
      <c r="W2905" s="77" t="s">
        <v>36</v>
      </c>
      <c r="X2905" s="77">
        <v>310</v>
      </c>
      <c r="Y2905" s="78" t="s">
        <v>84</v>
      </c>
      <c r="Z2905" s="72"/>
      <c r="AA2905" s="77">
        <v>1488</v>
      </c>
      <c r="AB2905" s="76" t="s">
        <v>35</v>
      </c>
      <c r="AC2905" s="77" t="s">
        <v>36</v>
      </c>
      <c r="AD2905" s="77" t="s">
        <v>36</v>
      </c>
      <c r="AE2905" s="77">
        <v>224</v>
      </c>
      <c r="AF2905" s="78" t="s">
        <v>60</v>
      </c>
      <c r="AG2905" s="72"/>
      <c r="AH2905" s="77">
        <v>4304845</v>
      </c>
      <c r="AI2905" s="76" t="s">
        <v>52</v>
      </c>
      <c r="AJ2905" s="76" t="s">
        <v>36</v>
      </c>
      <c r="AK2905" t="str">
        <f>_xlfn.CONCAT(PlayerList[[#This Row],[First Name]]," ",PlayerList[[#This Row],[Surname]])</f>
        <v>Mathew Steadman</v>
      </c>
      <c r="AM2905" s="71">
        <f>PlayerList[[#This Row],[Code]]*1</f>
        <v>15792</v>
      </c>
      <c r="AN2905" s="71" t="str">
        <f>VLOOKUP(PlayerList[[#This Row],[NZCF ID]],$AP$2:$AQ$3850,2,FALSE)</f>
        <v>M</v>
      </c>
      <c r="AP2905" s="71">
        <v>12620</v>
      </c>
      <c r="AQ2905" s="71" t="s">
        <v>29</v>
      </c>
    </row>
    <row r="2906" spans="13:43" x14ac:dyDescent="0.3">
      <c r="M2906" s="75">
        <v>10201</v>
      </c>
      <c r="N2906" s="72" t="s">
        <v>3364</v>
      </c>
      <c r="O2906" s="72" t="s">
        <v>3366</v>
      </c>
      <c r="P2906" s="73" t="s">
        <v>74</v>
      </c>
      <c r="Q2906" s="74">
        <v>1962</v>
      </c>
      <c r="R2906" s="73" t="s">
        <v>124</v>
      </c>
      <c r="S2906" s="72"/>
      <c r="T2906" s="77">
        <v>2094</v>
      </c>
      <c r="U2906" s="76" t="s">
        <v>35</v>
      </c>
      <c r="V2906" s="77" t="s">
        <v>36</v>
      </c>
      <c r="W2906" s="77" t="s">
        <v>36</v>
      </c>
      <c r="X2906" s="77">
        <v>1554</v>
      </c>
      <c r="Y2906" s="78" t="s">
        <v>84</v>
      </c>
      <c r="Z2906" s="72"/>
      <c r="AA2906" s="77">
        <v>2137</v>
      </c>
      <c r="AB2906" s="76" t="s">
        <v>35</v>
      </c>
      <c r="AC2906" s="77" t="s">
        <v>36</v>
      </c>
      <c r="AD2906" s="77" t="s">
        <v>36</v>
      </c>
      <c r="AE2906" s="77">
        <v>460</v>
      </c>
      <c r="AF2906" s="78" t="s">
        <v>84</v>
      </c>
      <c r="AG2906" s="72"/>
      <c r="AH2906" s="77">
        <v>4300548</v>
      </c>
      <c r="AI2906" s="76" t="s">
        <v>52</v>
      </c>
      <c r="AJ2906" s="76" t="s">
        <v>263</v>
      </c>
      <c r="AK2906" t="str">
        <f>_xlfn.CONCAT(PlayerList[[#This Row],[First Name]]," ",PlayerList[[#This Row],[Surname]])</f>
        <v>Michael V R Steadman</v>
      </c>
      <c r="AM2906" s="71">
        <f>PlayerList[[#This Row],[Code]]*1</f>
        <v>10201</v>
      </c>
      <c r="AN2906" s="71" t="str">
        <f>VLOOKUP(PlayerList[[#This Row],[NZCF ID]],$AP$2:$AQ$3850,2,FALSE)</f>
        <v>M</v>
      </c>
      <c r="AP2906" s="71">
        <v>11763</v>
      </c>
      <c r="AQ2906" s="71" t="s">
        <v>29</v>
      </c>
    </row>
    <row r="2907" spans="13:43" x14ac:dyDescent="0.3">
      <c r="M2907" s="75">
        <v>17771</v>
      </c>
      <c r="N2907" s="72" t="s">
        <v>3367</v>
      </c>
      <c r="O2907" s="72" t="s">
        <v>1862</v>
      </c>
      <c r="P2907" s="73" t="s">
        <v>167</v>
      </c>
      <c r="Q2907" s="74">
        <v>2008</v>
      </c>
      <c r="R2907" s="73" t="s">
        <v>135</v>
      </c>
      <c r="S2907" s="72"/>
      <c r="T2907" s="77">
        <v>1781</v>
      </c>
      <c r="U2907" s="76" t="s">
        <v>35</v>
      </c>
      <c r="V2907" s="77" t="s">
        <v>36</v>
      </c>
      <c r="W2907" s="77" t="s">
        <v>36</v>
      </c>
      <c r="X2907" s="77">
        <v>66</v>
      </c>
      <c r="Y2907" s="78" t="s">
        <v>39</v>
      </c>
      <c r="Z2907" s="72"/>
      <c r="AA2907" s="77">
        <v>1752</v>
      </c>
      <c r="AB2907" s="76" t="s">
        <v>35</v>
      </c>
      <c r="AC2907" s="77" t="s">
        <v>36</v>
      </c>
      <c r="AD2907" s="77" t="s">
        <v>36</v>
      </c>
      <c r="AE2907" s="77">
        <v>77</v>
      </c>
      <c r="AF2907" s="78" t="s">
        <v>84</v>
      </c>
      <c r="AG2907" s="72"/>
      <c r="AH2907" s="77">
        <v>4319176</v>
      </c>
      <c r="AI2907" s="76" t="s">
        <v>52</v>
      </c>
      <c r="AJ2907" s="76" t="s">
        <v>36</v>
      </c>
      <c r="AK2907" t="str">
        <f>_xlfn.CONCAT(PlayerList[[#This Row],[First Name]]," ",PlayerList[[#This Row],[Surname]])</f>
        <v>Hayden Steele</v>
      </c>
      <c r="AM2907" s="71">
        <f>PlayerList[[#This Row],[Code]]*1</f>
        <v>17771</v>
      </c>
      <c r="AN2907" s="71" t="str">
        <f>VLOOKUP(PlayerList[[#This Row],[NZCF ID]],$AP$2:$AQ$3850,2,FALSE)</f>
        <v>M</v>
      </c>
      <c r="AP2907" s="71">
        <v>15792</v>
      </c>
      <c r="AQ2907" s="71" t="s">
        <v>29</v>
      </c>
    </row>
    <row r="2908" spans="13:43" x14ac:dyDescent="0.3">
      <c r="M2908" s="75">
        <v>20198</v>
      </c>
      <c r="N2908" s="72" t="s">
        <v>3368</v>
      </c>
      <c r="O2908" s="72" t="s">
        <v>3369</v>
      </c>
      <c r="P2908" s="73" t="s">
        <v>161</v>
      </c>
      <c r="Q2908" s="74">
        <v>2013</v>
      </c>
      <c r="R2908" s="73" t="s">
        <v>135</v>
      </c>
      <c r="S2908" s="72"/>
      <c r="T2908" s="77">
        <v>859</v>
      </c>
      <c r="U2908" s="76" t="s">
        <v>50</v>
      </c>
      <c r="V2908" s="77" t="s">
        <v>36</v>
      </c>
      <c r="W2908" s="77" t="s">
        <v>36</v>
      </c>
      <c r="X2908" s="77">
        <v>5</v>
      </c>
      <c r="Y2908" s="78" t="s">
        <v>84</v>
      </c>
      <c r="Z2908" s="72"/>
      <c r="AA2908" s="77">
        <v>1035</v>
      </c>
      <c r="AB2908" s="76" t="s">
        <v>35</v>
      </c>
      <c r="AC2908" s="77">
        <v>2</v>
      </c>
      <c r="AD2908" s="77">
        <v>12</v>
      </c>
      <c r="AE2908" s="77">
        <v>51</v>
      </c>
      <c r="AF2908" s="78" t="s">
        <v>4167</v>
      </c>
      <c r="AG2908" s="72"/>
      <c r="AH2908" s="77">
        <v>4328400</v>
      </c>
      <c r="AI2908" s="76" t="s">
        <v>52</v>
      </c>
      <c r="AJ2908" s="76" t="s">
        <v>36</v>
      </c>
      <c r="AK2908" t="str">
        <f>_xlfn.CONCAT(PlayerList[[#This Row],[First Name]]," ",PlayerList[[#This Row],[Surname]])</f>
        <v>Betsy Steggles</v>
      </c>
      <c r="AM2908" s="71">
        <f>PlayerList[[#This Row],[Code]]*1</f>
        <v>20198</v>
      </c>
      <c r="AN2908" s="71" t="str">
        <f>VLOOKUP(PlayerList[[#This Row],[NZCF ID]],$AP$2:$AQ$3850,2,FALSE)</f>
        <v>F</v>
      </c>
      <c r="AP2908" s="71">
        <v>10201</v>
      </c>
      <c r="AQ2908" s="71" t="s">
        <v>29</v>
      </c>
    </row>
    <row r="2909" spans="13:43" x14ac:dyDescent="0.3">
      <c r="M2909" s="75">
        <v>10068</v>
      </c>
      <c r="N2909" s="72" t="s">
        <v>3370</v>
      </c>
      <c r="O2909" s="72" t="s">
        <v>141</v>
      </c>
      <c r="P2909" s="73" t="s">
        <v>74</v>
      </c>
      <c r="Q2909" s="74">
        <v>1946</v>
      </c>
      <c r="R2909" s="73" t="s">
        <v>119</v>
      </c>
      <c r="S2909" s="72"/>
      <c r="T2909" s="77">
        <v>1177</v>
      </c>
      <c r="U2909" s="76" t="s">
        <v>35</v>
      </c>
      <c r="V2909" s="77">
        <v>2</v>
      </c>
      <c r="W2909" s="77">
        <v>15</v>
      </c>
      <c r="X2909" s="77">
        <v>671</v>
      </c>
      <c r="Y2909" s="78" t="s">
        <v>4167</v>
      </c>
      <c r="Z2909" s="72"/>
      <c r="AA2909" s="77">
        <v>1277</v>
      </c>
      <c r="AB2909" s="76" t="s">
        <v>35</v>
      </c>
      <c r="AC2909" s="77" t="s">
        <v>36</v>
      </c>
      <c r="AD2909" s="77" t="s">
        <v>36</v>
      </c>
      <c r="AE2909" s="77">
        <v>50</v>
      </c>
      <c r="AF2909" s="78" t="s">
        <v>60</v>
      </c>
      <c r="AG2909" s="72"/>
      <c r="AH2909" s="77">
        <v>4312120</v>
      </c>
      <c r="AI2909" s="76" t="s">
        <v>52</v>
      </c>
      <c r="AJ2909" s="76" t="s">
        <v>36</v>
      </c>
      <c r="AK2909" t="str">
        <f>_xlfn.CONCAT(PlayerList[[#This Row],[First Name]]," ",PlayerList[[#This Row],[Surname]])</f>
        <v>Michael Steiner</v>
      </c>
      <c r="AM2909" s="71">
        <f>PlayerList[[#This Row],[Code]]*1</f>
        <v>10068</v>
      </c>
      <c r="AN2909" s="71" t="str">
        <f>VLOOKUP(PlayerList[[#This Row],[NZCF ID]],$AP$2:$AQ$3850,2,FALSE)</f>
        <v>M</v>
      </c>
      <c r="AP2909" s="71">
        <v>17771</v>
      </c>
      <c r="AQ2909" s="71" t="s">
        <v>29</v>
      </c>
    </row>
    <row r="2910" spans="13:43" x14ac:dyDescent="0.3">
      <c r="M2910" s="75">
        <v>14969</v>
      </c>
      <c r="N2910" s="72" t="s">
        <v>4499</v>
      </c>
      <c r="O2910" s="72" t="s">
        <v>4500</v>
      </c>
      <c r="P2910" s="73" t="s">
        <v>167</v>
      </c>
      <c r="Q2910" s="74" t="s">
        <v>37</v>
      </c>
      <c r="R2910" s="73" t="s">
        <v>35</v>
      </c>
      <c r="S2910" s="72"/>
      <c r="T2910" s="77">
        <v>1304</v>
      </c>
      <c r="U2910" s="76" t="s">
        <v>35</v>
      </c>
      <c r="V2910" s="77" t="s">
        <v>36</v>
      </c>
      <c r="W2910" s="77" t="s">
        <v>36</v>
      </c>
      <c r="X2910" s="77">
        <v>45</v>
      </c>
      <c r="Y2910" s="78" t="s">
        <v>235</v>
      </c>
      <c r="Z2910" s="72"/>
      <c r="AA2910" s="77" t="s">
        <v>37</v>
      </c>
      <c r="AB2910" s="76" t="s">
        <v>35</v>
      </c>
      <c r="AC2910" s="77" t="s">
        <v>36</v>
      </c>
      <c r="AD2910" s="77" t="s">
        <v>36</v>
      </c>
      <c r="AE2910" s="77" t="s">
        <v>37</v>
      </c>
      <c r="AF2910" s="78" t="s">
        <v>38</v>
      </c>
      <c r="AG2910" s="72"/>
      <c r="AH2910" s="77" t="s">
        <v>69</v>
      </c>
      <c r="AI2910" s="76" t="s">
        <v>52</v>
      </c>
      <c r="AJ2910" s="76" t="s">
        <v>36</v>
      </c>
      <c r="AK2910" t="str">
        <f>_xlfn.CONCAT(PlayerList[[#This Row],[First Name]]," ",PlayerList[[#This Row],[Surname]])</f>
        <v>Dominick Stephens</v>
      </c>
      <c r="AM2910" s="71">
        <f>PlayerList[[#This Row],[Code]]*1</f>
        <v>14969</v>
      </c>
      <c r="AN2910" s="71" t="str">
        <f>VLOOKUP(PlayerList[[#This Row],[NZCF ID]],$AP$2:$AQ$3850,2,FALSE)</f>
        <v>M</v>
      </c>
      <c r="AP2910" s="71">
        <v>20198</v>
      </c>
      <c r="AQ2910" s="71" t="s">
        <v>45</v>
      </c>
    </row>
    <row r="2911" spans="13:43" x14ac:dyDescent="0.3">
      <c r="M2911" s="75">
        <v>18230</v>
      </c>
      <c r="N2911" s="72" t="s">
        <v>3371</v>
      </c>
      <c r="O2911" s="72" t="s">
        <v>3372</v>
      </c>
      <c r="P2911" s="73" t="s">
        <v>33</v>
      </c>
      <c r="Q2911" s="74">
        <v>2007</v>
      </c>
      <c r="R2911" s="73" t="s">
        <v>135</v>
      </c>
      <c r="S2911" s="72"/>
      <c r="T2911" s="77" t="s">
        <v>34</v>
      </c>
      <c r="U2911" s="76" t="s">
        <v>35</v>
      </c>
      <c r="V2911" s="77" t="s">
        <v>36</v>
      </c>
      <c r="W2911" s="77" t="s">
        <v>36</v>
      </c>
      <c r="X2911" s="77" t="s">
        <v>37</v>
      </c>
      <c r="Y2911" s="78" t="s">
        <v>38</v>
      </c>
      <c r="Z2911" s="72"/>
      <c r="AA2911" s="77">
        <v>1415</v>
      </c>
      <c r="AB2911" s="76" t="s">
        <v>35</v>
      </c>
      <c r="AC2911" s="77" t="s">
        <v>36</v>
      </c>
      <c r="AD2911" s="77" t="s">
        <v>36</v>
      </c>
      <c r="AE2911" s="77">
        <v>28</v>
      </c>
      <c r="AF2911" s="78" t="s">
        <v>150</v>
      </c>
      <c r="AG2911" s="72"/>
      <c r="AH2911" s="77" t="s">
        <v>69</v>
      </c>
      <c r="AI2911" s="76" t="s">
        <v>52</v>
      </c>
      <c r="AJ2911" s="76" t="s">
        <v>36</v>
      </c>
      <c r="AK2911" t="str">
        <f>_xlfn.CONCAT(PlayerList[[#This Row],[First Name]]," ",PlayerList[[#This Row],[Surname]])</f>
        <v>Geordie Stephenson</v>
      </c>
      <c r="AM2911" s="71">
        <f>PlayerList[[#This Row],[Code]]*1</f>
        <v>18230</v>
      </c>
      <c r="AN2911" s="71" t="str">
        <f>VLOOKUP(PlayerList[[#This Row],[NZCF ID]],$AP$2:$AQ$3850,2,FALSE)</f>
        <v>M</v>
      </c>
      <c r="AP2911" s="71">
        <v>10068</v>
      </c>
      <c r="AQ2911" s="71" t="s">
        <v>29</v>
      </c>
    </row>
    <row r="2912" spans="13:43" x14ac:dyDescent="0.3">
      <c r="M2912" s="75">
        <v>17649</v>
      </c>
      <c r="N2912" s="72" t="s">
        <v>3373</v>
      </c>
      <c r="O2912" s="72" t="s">
        <v>226</v>
      </c>
      <c r="P2912" s="73" t="s">
        <v>33</v>
      </c>
      <c r="Q2912" s="74">
        <v>2011</v>
      </c>
      <c r="R2912" s="73" t="s">
        <v>135</v>
      </c>
      <c r="S2912" s="72"/>
      <c r="T2912" s="77" t="s">
        <v>34</v>
      </c>
      <c r="U2912" s="76" t="s">
        <v>35</v>
      </c>
      <c r="V2912" s="77" t="s">
        <v>36</v>
      </c>
      <c r="W2912" s="77" t="s">
        <v>36</v>
      </c>
      <c r="X2912" s="77" t="s">
        <v>37</v>
      </c>
      <c r="Y2912" s="78" t="s">
        <v>38</v>
      </c>
      <c r="Z2912" s="72"/>
      <c r="AA2912" s="77">
        <v>1274</v>
      </c>
      <c r="AB2912" s="76" t="s">
        <v>50</v>
      </c>
      <c r="AC2912" s="77" t="s">
        <v>36</v>
      </c>
      <c r="AD2912" s="77" t="s">
        <v>36</v>
      </c>
      <c r="AE2912" s="77">
        <v>5</v>
      </c>
      <c r="AF2912" s="78" t="s">
        <v>232</v>
      </c>
      <c r="AG2912" s="72"/>
      <c r="AH2912" s="77" t="s">
        <v>69</v>
      </c>
      <c r="AI2912" s="76" t="s">
        <v>52</v>
      </c>
      <c r="AJ2912" s="76" t="s">
        <v>36</v>
      </c>
      <c r="AK2912" t="str">
        <f>_xlfn.CONCAT(PlayerList[[#This Row],[First Name]]," ",PlayerList[[#This Row],[Surname]])</f>
        <v>Matthew Sterk</v>
      </c>
      <c r="AM2912" s="71">
        <f>PlayerList[[#This Row],[Code]]*1</f>
        <v>17649</v>
      </c>
      <c r="AN2912" s="71" t="str">
        <f>VLOOKUP(PlayerList[[#This Row],[NZCF ID]],$AP$2:$AQ$3850,2,FALSE)</f>
        <v>M</v>
      </c>
      <c r="AP2912" s="71">
        <v>14969</v>
      </c>
      <c r="AQ2912" s="71" t="s">
        <v>29</v>
      </c>
    </row>
    <row r="2913" spans="13:43" x14ac:dyDescent="0.3">
      <c r="M2913" s="75">
        <v>17414</v>
      </c>
      <c r="N2913" s="72" t="s">
        <v>3373</v>
      </c>
      <c r="O2913" s="72" t="s">
        <v>3374</v>
      </c>
      <c r="P2913" s="73" t="s">
        <v>115</v>
      </c>
      <c r="Q2913" s="74" t="s">
        <v>37</v>
      </c>
      <c r="R2913" s="73" t="s">
        <v>35</v>
      </c>
      <c r="S2913" s="72"/>
      <c r="T2913" s="77" t="s">
        <v>34</v>
      </c>
      <c r="U2913" s="76" t="s">
        <v>35</v>
      </c>
      <c r="V2913" s="77" t="s">
        <v>36</v>
      </c>
      <c r="W2913" s="77" t="s">
        <v>36</v>
      </c>
      <c r="X2913" s="77" t="s">
        <v>37</v>
      </c>
      <c r="Y2913" s="78" t="s">
        <v>38</v>
      </c>
      <c r="Z2913" s="72"/>
      <c r="AA2913" s="77">
        <v>1640</v>
      </c>
      <c r="AB2913" s="76" t="s">
        <v>50</v>
      </c>
      <c r="AC2913" s="77" t="s">
        <v>36</v>
      </c>
      <c r="AD2913" s="77" t="s">
        <v>36</v>
      </c>
      <c r="AE2913" s="77">
        <v>6</v>
      </c>
      <c r="AF2913" s="78" t="s">
        <v>209</v>
      </c>
      <c r="AG2913" s="72"/>
      <c r="AH2913" s="77" t="s">
        <v>69</v>
      </c>
      <c r="AI2913" s="76" t="s">
        <v>52</v>
      </c>
      <c r="AJ2913" s="76" t="s">
        <v>36</v>
      </c>
      <c r="AK2913" t="str">
        <f>_xlfn.CONCAT(PlayerList[[#This Row],[First Name]]," ",PlayerList[[#This Row],[Surname]])</f>
        <v>Rene Sterk</v>
      </c>
      <c r="AM2913" s="71">
        <f>PlayerList[[#This Row],[Code]]*1</f>
        <v>17414</v>
      </c>
      <c r="AN2913" s="71" t="str">
        <f>VLOOKUP(PlayerList[[#This Row],[NZCF ID]],$AP$2:$AQ$3850,2,FALSE)</f>
        <v>M</v>
      </c>
      <c r="AP2913" s="71">
        <v>18230</v>
      </c>
      <c r="AQ2913" s="71" t="s">
        <v>29</v>
      </c>
    </row>
    <row r="2914" spans="13:43" x14ac:dyDescent="0.3">
      <c r="M2914" s="75">
        <v>18961</v>
      </c>
      <c r="N2914" s="72" t="s">
        <v>3375</v>
      </c>
      <c r="O2914" s="72" t="s">
        <v>1860</v>
      </c>
      <c r="P2914" s="73" t="s">
        <v>33</v>
      </c>
      <c r="Q2914" s="74">
        <v>1969</v>
      </c>
      <c r="R2914" s="73" t="s">
        <v>124</v>
      </c>
      <c r="S2914" s="72"/>
      <c r="T2914" s="77">
        <v>1140</v>
      </c>
      <c r="U2914" s="76" t="s">
        <v>50</v>
      </c>
      <c r="V2914" s="77" t="s">
        <v>36</v>
      </c>
      <c r="W2914" s="77" t="s">
        <v>36</v>
      </c>
      <c r="X2914" s="77">
        <v>5</v>
      </c>
      <c r="Y2914" s="78" t="s">
        <v>154</v>
      </c>
      <c r="Z2914" s="72"/>
      <c r="AA2914" s="77" t="s">
        <v>37</v>
      </c>
      <c r="AB2914" s="76" t="s">
        <v>35</v>
      </c>
      <c r="AC2914" s="77" t="s">
        <v>36</v>
      </c>
      <c r="AD2914" s="77" t="s">
        <v>36</v>
      </c>
      <c r="AE2914" s="77" t="s">
        <v>37</v>
      </c>
      <c r="AF2914" s="78" t="s">
        <v>38</v>
      </c>
      <c r="AG2914" s="72"/>
      <c r="AH2914" s="77">
        <v>4321880</v>
      </c>
      <c r="AI2914" s="76" t="s">
        <v>52</v>
      </c>
      <c r="AJ2914" s="76" t="s">
        <v>36</v>
      </c>
      <c r="AK2914" t="str">
        <f>_xlfn.CONCAT(PlayerList[[#This Row],[First Name]]," ",PlayerList[[#This Row],[Surname]])</f>
        <v>Dominic Stevens</v>
      </c>
      <c r="AM2914" s="71">
        <f>PlayerList[[#This Row],[Code]]*1</f>
        <v>18961</v>
      </c>
      <c r="AN2914" s="71" t="str">
        <f>VLOOKUP(PlayerList[[#This Row],[NZCF ID]],$AP$2:$AQ$3850,2,FALSE)</f>
        <v>M</v>
      </c>
      <c r="AP2914" s="71">
        <v>17649</v>
      </c>
      <c r="AQ2914" s="71" t="s">
        <v>29</v>
      </c>
    </row>
    <row r="2915" spans="13:43" x14ac:dyDescent="0.3">
      <c r="M2915" s="75">
        <v>20465</v>
      </c>
      <c r="N2915" s="72" t="s">
        <v>3375</v>
      </c>
      <c r="O2915" s="72" t="s">
        <v>674</v>
      </c>
      <c r="P2915" s="73" t="s">
        <v>161</v>
      </c>
      <c r="Q2915" s="74">
        <v>2011</v>
      </c>
      <c r="R2915" s="73" t="s">
        <v>135</v>
      </c>
      <c r="S2915" s="72"/>
      <c r="T2915" s="77" t="s">
        <v>34</v>
      </c>
      <c r="U2915" s="76" t="s">
        <v>35</v>
      </c>
      <c r="V2915" s="77" t="s">
        <v>36</v>
      </c>
      <c r="W2915" s="77" t="s">
        <v>36</v>
      </c>
      <c r="X2915" s="77" t="s">
        <v>37</v>
      </c>
      <c r="Y2915" s="78" t="s">
        <v>38</v>
      </c>
      <c r="Z2915" s="72"/>
      <c r="AA2915" s="77">
        <v>1081</v>
      </c>
      <c r="AB2915" s="76" t="s">
        <v>35</v>
      </c>
      <c r="AC2915" s="77" t="s">
        <v>36</v>
      </c>
      <c r="AD2915" s="77" t="s">
        <v>36</v>
      </c>
      <c r="AE2915" s="77">
        <v>43</v>
      </c>
      <c r="AF2915" s="78" t="s">
        <v>84</v>
      </c>
      <c r="AG2915" s="72"/>
      <c r="AH2915" s="77" t="s">
        <v>69</v>
      </c>
      <c r="AI2915" s="76" t="s">
        <v>52</v>
      </c>
      <c r="AJ2915" s="76" t="s">
        <v>36</v>
      </c>
      <c r="AK2915" t="str">
        <f>_xlfn.CONCAT(PlayerList[[#This Row],[First Name]]," ",PlayerList[[#This Row],[Surname]])</f>
        <v>Jayden Stevens</v>
      </c>
      <c r="AM2915" s="71">
        <f>PlayerList[[#This Row],[Code]]*1</f>
        <v>20465</v>
      </c>
      <c r="AN2915" s="71" t="str">
        <f>VLOOKUP(PlayerList[[#This Row],[NZCF ID]],$AP$2:$AQ$3850,2,FALSE)</f>
        <v>M</v>
      </c>
      <c r="AP2915" s="71">
        <v>17414</v>
      </c>
      <c r="AQ2915" s="71" t="s">
        <v>29</v>
      </c>
    </row>
    <row r="2916" spans="13:43" x14ac:dyDescent="0.3">
      <c r="M2916" s="75">
        <v>18962</v>
      </c>
      <c r="N2916" s="72" t="s">
        <v>3375</v>
      </c>
      <c r="O2916" s="72" t="s">
        <v>403</v>
      </c>
      <c r="P2916" s="73" t="s">
        <v>33</v>
      </c>
      <c r="Q2916" s="74">
        <v>2010</v>
      </c>
      <c r="R2916" s="73" t="s">
        <v>135</v>
      </c>
      <c r="S2916" s="72"/>
      <c r="T2916" s="77">
        <v>1100</v>
      </c>
      <c r="U2916" s="76" t="s">
        <v>50</v>
      </c>
      <c r="V2916" s="77" t="s">
        <v>36</v>
      </c>
      <c r="W2916" s="77" t="s">
        <v>36</v>
      </c>
      <c r="X2916" s="77">
        <v>5</v>
      </c>
      <c r="Y2916" s="78" t="s">
        <v>154</v>
      </c>
      <c r="Z2916" s="72"/>
      <c r="AA2916" s="77" t="s">
        <v>37</v>
      </c>
      <c r="AB2916" s="76" t="s">
        <v>35</v>
      </c>
      <c r="AC2916" s="77" t="s">
        <v>36</v>
      </c>
      <c r="AD2916" s="77" t="s">
        <v>36</v>
      </c>
      <c r="AE2916" s="77" t="s">
        <v>37</v>
      </c>
      <c r="AF2916" s="78" t="s">
        <v>38</v>
      </c>
      <c r="AG2916" s="72"/>
      <c r="AH2916" s="77">
        <v>4321898</v>
      </c>
      <c r="AI2916" s="76" t="s">
        <v>52</v>
      </c>
      <c r="AJ2916" s="76" t="s">
        <v>36</v>
      </c>
      <c r="AK2916" t="str">
        <f>_xlfn.CONCAT(PlayerList[[#This Row],[First Name]]," ",PlayerList[[#This Row],[Surname]])</f>
        <v>Nicholas Stevens</v>
      </c>
      <c r="AM2916" s="71">
        <f>PlayerList[[#This Row],[Code]]*1</f>
        <v>18962</v>
      </c>
      <c r="AN2916" s="71" t="str">
        <f>VLOOKUP(PlayerList[[#This Row],[NZCF ID]],$AP$2:$AQ$3850,2,FALSE)</f>
        <v>M</v>
      </c>
      <c r="AP2916" s="71">
        <v>18961</v>
      </c>
      <c r="AQ2916" s="71" t="s">
        <v>29</v>
      </c>
    </row>
    <row r="2917" spans="13:43" x14ac:dyDescent="0.3">
      <c r="M2917" s="75">
        <v>11776</v>
      </c>
      <c r="N2917" s="72" t="s">
        <v>3376</v>
      </c>
      <c r="O2917" s="72" t="s">
        <v>141</v>
      </c>
      <c r="P2917" s="73" t="s">
        <v>161</v>
      </c>
      <c r="Q2917" s="74">
        <v>1966</v>
      </c>
      <c r="R2917" s="73" t="s">
        <v>124</v>
      </c>
      <c r="S2917" s="72"/>
      <c r="T2917" s="77">
        <v>1301</v>
      </c>
      <c r="U2917" s="76" t="s">
        <v>35</v>
      </c>
      <c r="V2917" s="77" t="s">
        <v>36</v>
      </c>
      <c r="W2917" s="77" t="s">
        <v>36</v>
      </c>
      <c r="X2917" s="77">
        <v>404</v>
      </c>
      <c r="Y2917" s="78" t="s">
        <v>150</v>
      </c>
      <c r="Z2917" s="72"/>
      <c r="AA2917" s="77">
        <v>1252</v>
      </c>
      <c r="AB2917" s="76" t="s">
        <v>35</v>
      </c>
      <c r="AC2917" s="77" t="s">
        <v>36</v>
      </c>
      <c r="AD2917" s="77" t="s">
        <v>36</v>
      </c>
      <c r="AE2917" s="77">
        <v>120</v>
      </c>
      <c r="AF2917" s="78" t="s">
        <v>169</v>
      </c>
      <c r="AG2917" s="72"/>
      <c r="AH2917" s="77">
        <v>4300980</v>
      </c>
      <c r="AI2917" s="76" t="s">
        <v>52</v>
      </c>
      <c r="AJ2917" s="76" t="s">
        <v>36</v>
      </c>
      <c r="AK2917" t="str">
        <f>_xlfn.CONCAT(PlayerList[[#This Row],[First Name]]," ",PlayerList[[#This Row],[Surname]])</f>
        <v>Michael Stevenson</v>
      </c>
      <c r="AM2917" s="71">
        <f>PlayerList[[#This Row],[Code]]*1</f>
        <v>11776</v>
      </c>
      <c r="AN2917" s="71" t="str">
        <f>VLOOKUP(PlayerList[[#This Row],[NZCF ID]],$AP$2:$AQ$3850,2,FALSE)</f>
        <v>M</v>
      </c>
      <c r="AP2917" s="71">
        <v>20465</v>
      </c>
      <c r="AQ2917" s="71" t="s">
        <v>29</v>
      </c>
    </row>
    <row r="2918" spans="13:43" x14ac:dyDescent="0.3">
      <c r="M2918" s="75">
        <v>19467</v>
      </c>
      <c r="N2918" s="72" t="s">
        <v>3376</v>
      </c>
      <c r="O2918" s="72" t="s">
        <v>901</v>
      </c>
      <c r="P2918" s="73" t="s">
        <v>354</v>
      </c>
      <c r="Q2918" s="74" t="s">
        <v>37</v>
      </c>
      <c r="R2918" s="73" t="s">
        <v>35</v>
      </c>
      <c r="S2918" s="72"/>
      <c r="T2918" s="77" t="s">
        <v>34</v>
      </c>
      <c r="U2918" s="76" t="s">
        <v>35</v>
      </c>
      <c r="V2918" s="77" t="s">
        <v>36</v>
      </c>
      <c r="W2918" s="77" t="s">
        <v>36</v>
      </c>
      <c r="X2918" s="77" t="s">
        <v>37</v>
      </c>
      <c r="Y2918" s="78" t="s">
        <v>38</v>
      </c>
      <c r="Z2918" s="72"/>
      <c r="AA2918" s="77">
        <v>400</v>
      </c>
      <c r="AB2918" s="76" t="s">
        <v>50</v>
      </c>
      <c r="AC2918" s="77" t="s">
        <v>36</v>
      </c>
      <c r="AD2918" s="77" t="s">
        <v>36</v>
      </c>
      <c r="AE2918" s="77">
        <v>3</v>
      </c>
      <c r="AF2918" s="78" t="s">
        <v>96</v>
      </c>
      <c r="AG2918" s="72"/>
      <c r="AH2918" s="77" t="s">
        <v>69</v>
      </c>
      <c r="AI2918" s="76" t="s">
        <v>52</v>
      </c>
      <c r="AJ2918" s="76" t="s">
        <v>36</v>
      </c>
      <c r="AK2918" t="str">
        <f>_xlfn.CONCAT(PlayerList[[#This Row],[First Name]]," ",PlayerList[[#This Row],[Surname]])</f>
        <v>Neil Stevenson</v>
      </c>
      <c r="AM2918" s="71">
        <f>PlayerList[[#This Row],[Code]]*1</f>
        <v>19467</v>
      </c>
      <c r="AN2918" s="71" t="str">
        <f>VLOOKUP(PlayerList[[#This Row],[NZCF ID]],$AP$2:$AQ$3850,2,FALSE)</f>
        <v>M</v>
      </c>
      <c r="AP2918" s="71">
        <v>18962</v>
      </c>
      <c r="AQ2918" s="71" t="s">
        <v>29</v>
      </c>
    </row>
    <row r="2919" spans="13:43" x14ac:dyDescent="0.3">
      <c r="M2919" s="75">
        <v>18727</v>
      </c>
      <c r="N2919" s="72" t="s">
        <v>3376</v>
      </c>
      <c r="O2919" s="72" t="s">
        <v>2390</v>
      </c>
      <c r="P2919" s="73" t="s">
        <v>33</v>
      </c>
      <c r="Q2919" s="74">
        <v>2010</v>
      </c>
      <c r="R2919" s="73" t="s">
        <v>135</v>
      </c>
      <c r="S2919" s="72"/>
      <c r="T2919" s="77" t="s">
        <v>34</v>
      </c>
      <c r="U2919" s="76" t="s">
        <v>35</v>
      </c>
      <c r="V2919" s="77" t="s">
        <v>36</v>
      </c>
      <c r="W2919" s="77" t="s">
        <v>36</v>
      </c>
      <c r="X2919" s="77" t="s">
        <v>37</v>
      </c>
      <c r="Y2919" s="78" t="s">
        <v>38</v>
      </c>
      <c r="Z2919" s="72"/>
      <c r="AA2919" s="77">
        <v>491</v>
      </c>
      <c r="AB2919" s="76" t="s">
        <v>50</v>
      </c>
      <c r="AC2919" s="77" t="s">
        <v>36</v>
      </c>
      <c r="AD2919" s="77" t="s">
        <v>36</v>
      </c>
      <c r="AE2919" s="77">
        <v>12</v>
      </c>
      <c r="AF2919" s="78" t="s">
        <v>96</v>
      </c>
      <c r="AG2919" s="72"/>
      <c r="AH2919" s="77">
        <v>4321588</v>
      </c>
      <c r="AI2919" s="76" t="s">
        <v>52</v>
      </c>
      <c r="AJ2919" s="76" t="s">
        <v>36</v>
      </c>
      <c r="AK2919" t="str">
        <f>_xlfn.CONCAT(PlayerList[[#This Row],[First Name]]," ",PlayerList[[#This Row],[Surname]])</f>
        <v>Quinn Stevenson</v>
      </c>
      <c r="AM2919" s="71">
        <f>PlayerList[[#This Row],[Code]]*1</f>
        <v>18727</v>
      </c>
      <c r="AN2919" s="71" t="str">
        <f>VLOOKUP(PlayerList[[#This Row],[NZCF ID]],$AP$2:$AQ$3850,2,FALSE)</f>
        <v>M</v>
      </c>
      <c r="AP2919" s="71">
        <v>11776</v>
      </c>
      <c r="AQ2919" s="71" t="s">
        <v>29</v>
      </c>
    </row>
    <row r="2920" spans="13:43" x14ac:dyDescent="0.3">
      <c r="M2920" s="75">
        <v>18295</v>
      </c>
      <c r="N2920" s="72" t="s">
        <v>1602</v>
      </c>
      <c r="O2920" s="72" t="s">
        <v>3377</v>
      </c>
      <c r="P2920" s="73" t="s">
        <v>115</v>
      </c>
      <c r="Q2920" s="74">
        <v>2003</v>
      </c>
      <c r="R2920" s="73" t="s">
        <v>35</v>
      </c>
      <c r="S2920" s="72"/>
      <c r="T2920" s="77">
        <v>1667</v>
      </c>
      <c r="U2920" s="76" t="s">
        <v>35</v>
      </c>
      <c r="V2920" s="77">
        <v>1</v>
      </c>
      <c r="W2920" s="77">
        <v>2</v>
      </c>
      <c r="X2920" s="77">
        <v>31</v>
      </c>
      <c r="Y2920" s="78" t="s">
        <v>4167</v>
      </c>
      <c r="Z2920" s="72"/>
      <c r="AA2920" s="77">
        <v>1549</v>
      </c>
      <c r="AB2920" s="76" t="s">
        <v>50</v>
      </c>
      <c r="AC2920" s="77" t="s">
        <v>36</v>
      </c>
      <c r="AD2920" s="77" t="s">
        <v>36</v>
      </c>
      <c r="AE2920" s="77">
        <v>19</v>
      </c>
      <c r="AF2920" s="78" t="s">
        <v>84</v>
      </c>
      <c r="AG2920" s="72"/>
      <c r="AH2920" s="77">
        <v>4332318</v>
      </c>
      <c r="AI2920" s="76" t="s">
        <v>52</v>
      </c>
      <c r="AJ2920" s="76" t="s">
        <v>36</v>
      </c>
      <c r="AK2920" t="str">
        <f>_xlfn.CONCAT(PlayerList[[#This Row],[First Name]]," ",PlayerList[[#This Row],[Surname]])</f>
        <v>Ezekiel Stewart</v>
      </c>
      <c r="AM2920" s="71">
        <f>PlayerList[[#This Row],[Code]]*1</f>
        <v>18295</v>
      </c>
      <c r="AN2920" s="71" t="str">
        <f>VLOOKUP(PlayerList[[#This Row],[NZCF ID]],$AP$2:$AQ$3850,2,FALSE)</f>
        <v>M</v>
      </c>
      <c r="AP2920" s="71">
        <v>19467</v>
      </c>
      <c r="AQ2920" s="71" t="s">
        <v>29</v>
      </c>
    </row>
    <row r="2921" spans="13:43" x14ac:dyDescent="0.3">
      <c r="M2921" s="75">
        <v>11508</v>
      </c>
      <c r="N2921" s="72" t="s">
        <v>1602</v>
      </c>
      <c r="O2921" s="72" t="s">
        <v>139</v>
      </c>
      <c r="P2921" s="73" t="s">
        <v>2432</v>
      </c>
      <c r="Q2921" s="74">
        <v>1975</v>
      </c>
      <c r="R2921" s="73" t="s">
        <v>124</v>
      </c>
      <c r="S2921" s="72"/>
      <c r="T2921" s="77">
        <v>1619</v>
      </c>
      <c r="U2921" s="76" t="s">
        <v>35</v>
      </c>
      <c r="V2921" s="77" t="s">
        <v>36</v>
      </c>
      <c r="W2921" s="77" t="s">
        <v>36</v>
      </c>
      <c r="X2921" s="77">
        <v>96</v>
      </c>
      <c r="Y2921" s="78" t="s">
        <v>168</v>
      </c>
      <c r="Z2921" s="72"/>
      <c r="AA2921" s="77">
        <v>1555</v>
      </c>
      <c r="AB2921" s="76" t="s">
        <v>35</v>
      </c>
      <c r="AC2921" s="77" t="s">
        <v>36</v>
      </c>
      <c r="AD2921" s="77" t="s">
        <v>36</v>
      </c>
      <c r="AE2921" s="77">
        <v>106</v>
      </c>
      <c r="AF2921" s="78" t="s">
        <v>168</v>
      </c>
      <c r="AG2921" s="72"/>
      <c r="AH2921" s="77">
        <v>4303512</v>
      </c>
      <c r="AI2921" s="76" t="s">
        <v>52</v>
      </c>
      <c r="AJ2921" s="76" t="s">
        <v>36</v>
      </c>
      <c r="AK2921" t="str">
        <f>_xlfn.CONCAT(PlayerList[[#This Row],[First Name]]," ",PlayerList[[#This Row],[Surname]])</f>
        <v>James Stewart</v>
      </c>
      <c r="AM2921" s="71">
        <f>PlayerList[[#This Row],[Code]]*1</f>
        <v>11508</v>
      </c>
      <c r="AN2921" s="71" t="str">
        <f>VLOOKUP(PlayerList[[#This Row],[NZCF ID]],$AP$2:$AQ$3850,2,FALSE)</f>
        <v>M</v>
      </c>
      <c r="AP2921" s="71">
        <v>18727</v>
      </c>
      <c r="AQ2921" s="71" t="s">
        <v>29</v>
      </c>
    </row>
    <row r="2922" spans="13:43" x14ac:dyDescent="0.3">
      <c r="M2922" s="75">
        <v>20419</v>
      </c>
      <c r="N2922" s="72" t="s">
        <v>1602</v>
      </c>
      <c r="O2922" s="72" t="s">
        <v>3065</v>
      </c>
      <c r="P2922" s="73" t="s">
        <v>33</v>
      </c>
      <c r="Q2922" s="74">
        <v>2009</v>
      </c>
      <c r="R2922" s="73" t="s">
        <v>135</v>
      </c>
      <c r="S2922" s="72"/>
      <c r="T2922" s="77" t="s">
        <v>34</v>
      </c>
      <c r="U2922" s="76" t="s">
        <v>35</v>
      </c>
      <c r="V2922" s="77" t="s">
        <v>36</v>
      </c>
      <c r="W2922" s="77" t="s">
        <v>36</v>
      </c>
      <c r="X2922" s="77" t="s">
        <v>37</v>
      </c>
      <c r="Y2922" s="78" t="s">
        <v>38</v>
      </c>
      <c r="Z2922" s="72"/>
      <c r="AA2922" s="77">
        <v>1153</v>
      </c>
      <c r="AB2922" s="76" t="s">
        <v>50</v>
      </c>
      <c r="AC2922" s="77" t="s">
        <v>36</v>
      </c>
      <c r="AD2922" s="77" t="s">
        <v>36</v>
      </c>
      <c r="AE2922" s="77">
        <v>6</v>
      </c>
      <c r="AF2922" s="78" t="s">
        <v>150</v>
      </c>
      <c r="AG2922" s="72"/>
      <c r="AH2922" s="77" t="s">
        <v>69</v>
      </c>
      <c r="AI2922" s="76" t="s">
        <v>52</v>
      </c>
      <c r="AJ2922" s="76" t="s">
        <v>36</v>
      </c>
      <c r="AK2922" t="str">
        <f>_xlfn.CONCAT(PlayerList[[#This Row],[First Name]]," ",PlayerList[[#This Row],[Surname]])</f>
        <v>Tristan Stewart</v>
      </c>
      <c r="AM2922" s="71">
        <f>PlayerList[[#This Row],[Code]]*1</f>
        <v>20419</v>
      </c>
      <c r="AN2922" s="71" t="str">
        <f>VLOOKUP(PlayerList[[#This Row],[NZCF ID]],$AP$2:$AQ$3850,2,FALSE)</f>
        <v>M</v>
      </c>
      <c r="AP2922" s="71">
        <v>18295</v>
      </c>
      <c r="AQ2922" s="71" t="s">
        <v>29</v>
      </c>
    </row>
    <row r="2923" spans="13:43" x14ac:dyDescent="0.3">
      <c r="M2923" s="75">
        <v>20448</v>
      </c>
      <c r="N2923" s="72" t="s">
        <v>3378</v>
      </c>
      <c r="O2923" s="72" t="s">
        <v>3379</v>
      </c>
      <c r="P2923" s="73" t="s">
        <v>33</v>
      </c>
      <c r="Q2923" s="74">
        <v>2012</v>
      </c>
      <c r="R2923" s="73" t="s">
        <v>135</v>
      </c>
      <c r="S2923" s="72"/>
      <c r="T2923" s="77" t="s">
        <v>34</v>
      </c>
      <c r="U2923" s="76" t="s">
        <v>35</v>
      </c>
      <c r="V2923" s="77" t="s">
        <v>36</v>
      </c>
      <c r="W2923" s="77" t="s">
        <v>36</v>
      </c>
      <c r="X2923" s="77" t="s">
        <v>37</v>
      </c>
      <c r="Y2923" s="78" t="s">
        <v>38</v>
      </c>
      <c r="Z2923" s="72"/>
      <c r="AA2923" s="77">
        <v>578</v>
      </c>
      <c r="AB2923" s="76" t="s">
        <v>50</v>
      </c>
      <c r="AC2923" s="77" t="s">
        <v>36</v>
      </c>
      <c r="AD2923" s="77" t="s">
        <v>36</v>
      </c>
      <c r="AE2923" s="77">
        <v>7</v>
      </c>
      <c r="AF2923" s="78" t="s">
        <v>150</v>
      </c>
      <c r="AG2923" s="72"/>
      <c r="AH2923" s="77" t="s">
        <v>69</v>
      </c>
      <c r="AI2923" s="76" t="s">
        <v>52</v>
      </c>
      <c r="AJ2923" s="76" t="s">
        <v>36</v>
      </c>
      <c r="AK2923" t="str">
        <f>_xlfn.CONCAT(PlayerList[[#This Row],[First Name]]," ",PlayerList[[#This Row],[Surname]])</f>
        <v>Fynn Still</v>
      </c>
      <c r="AM2923" s="71">
        <f>PlayerList[[#This Row],[Code]]*1</f>
        <v>20448</v>
      </c>
      <c r="AN2923" s="71" t="str">
        <f>VLOOKUP(PlayerList[[#This Row],[NZCF ID]],$AP$2:$AQ$3850,2,FALSE)</f>
        <v>M</v>
      </c>
      <c r="AP2923" s="71">
        <v>11508</v>
      </c>
      <c r="AQ2923" s="71" t="s">
        <v>29</v>
      </c>
    </row>
    <row r="2924" spans="13:43" x14ac:dyDescent="0.3">
      <c r="M2924" s="75">
        <v>19024</v>
      </c>
      <c r="N2924" s="72" t="s">
        <v>3380</v>
      </c>
      <c r="O2924" s="72" t="s">
        <v>224</v>
      </c>
      <c r="P2924" s="73" t="s">
        <v>83</v>
      </c>
      <c r="Q2924" s="74">
        <v>2006</v>
      </c>
      <c r="R2924" s="73" t="s">
        <v>135</v>
      </c>
      <c r="S2924" s="72"/>
      <c r="T2924" s="77">
        <v>1680</v>
      </c>
      <c r="U2924" s="76" t="s">
        <v>50</v>
      </c>
      <c r="V2924" s="77" t="s">
        <v>36</v>
      </c>
      <c r="W2924" s="77" t="s">
        <v>36</v>
      </c>
      <c r="X2924" s="77">
        <v>11</v>
      </c>
      <c r="Y2924" s="78" t="s">
        <v>169</v>
      </c>
      <c r="Z2924" s="72"/>
      <c r="AA2924" s="77">
        <v>1182</v>
      </c>
      <c r="AB2924" s="76" t="s">
        <v>50</v>
      </c>
      <c r="AC2924" s="77" t="s">
        <v>36</v>
      </c>
      <c r="AD2924" s="77" t="s">
        <v>36</v>
      </c>
      <c r="AE2924" s="77">
        <v>10</v>
      </c>
      <c r="AF2924" s="78" t="s">
        <v>154</v>
      </c>
      <c r="AG2924" s="72"/>
      <c r="AH2924" s="77" t="s">
        <v>69</v>
      </c>
      <c r="AI2924" s="76" t="s">
        <v>52</v>
      </c>
      <c r="AJ2924" s="76" t="s">
        <v>36</v>
      </c>
      <c r="AK2924" t="str">
        <f>_xlfn.CONCAT(PlayerList[[#This Row],[First Name]]," ",PlayerList[[#This Row],[Surname]])</f>
        <v>Ben Stoeveken</v>
      </c>
      <c r="AM2924" s="71">
        <f>PlayerList[[#This Row],[Code]]*1</f>
        <v>19024</v>
      </c>
      <c r="AN2924" s="71" t="str">
        <f>VLOOKUP(PlayerList[[#This Row],[NZCF ID]],$AP$2:$AQ$3850,2,FALSE)</f>
        <v>M</v>
      </c>
      <c r="AP2924" s="71">
        <v>20419</v>
      </c>
      <c r="AQ2924" s="71" t="s">
        <v>29</v>
      </c>
    </row>
    <row r="2925" spans="13:43" x14ac:dyDescent="0.3">
      <c r="M2925" s="75">
        <v>15030</v>
      </c>
      <c r="N2925" s="72" t="s">
        <v>3380</v>
      </c>
      <c r="O2925" s="72" t="s">
        <v>114</v>
      </c>
      <c r="P2925" s="73" t="s">
        <v>83</v>
      </c>
      <c r="Q2925" s="74">
        <v>1962</v>
      </c>
      <c r="R2925" s="73" t="s">
        <v>124</v>
      </c>
      <c r="S2925" s="72"/>
      <c r="T2925" s="77">
        <v>1613</v>
      </c>
      <c r="U2925" s="76" t="s">
        <v>35</v>
      </c>
      <c r="V2925" s="77" t="s">
        <v>36</v>
      </c>
      <c r="W2925" s="77" t="s">
        <v>36</v>
      </c>
      <c r="X2925" s="77">
        <v>307</v>
      </c>
      <c r="Y2925" s="78" t="s">
        <v>61</v>
      </c>
      <c r="Z2925" s="72"/>
      <c r="AA2925" s="77">
        <v>1625</v>
      </c>
      <c r="AB2925" s="76" t="s">
        <v>35</v>
      </c>
      <c r="AC2925" s="77" t="s">
        <v>36</v>
      </c>
      <c r="AD2925" s="77" t="s">
        <v>36</v>
      </c>
      <c r="AE2925" s="77">
        <v>167</v>
      </c>
      <c r="AF2925" s="78" t="s">
        <v>75</v>
      </c>
      <c r="AG2925" s="72"/>
      <c r="AH2925" s="77">
        <v>4304098</v>
      </c>
      <c r="AI2925" s="76" t="s">
        <v>52</v>
      </c>
      <c r="AJ2925" s="76" t="s">
        <v>36</v>
      </c>
      <c r="AK2925" t="str">
        <f>_xlfn.CONCAT(PlayerList[[#This Row],[First Name]]," ",PlayerList[[#This Row],[Surname]])</f>
        <v>Peter Stoeveken</v>
      </c>
      <c r="AM2925" s="71">
        <f>PlayerList[[#This Row],[Code]]*1</f>
        <v>15030</v>
      </c>
      <c r="AN2925" s="71" t="str">
        <f>VLOOKUP(PlayerList[[#This Row],[NZCF ID]],$AP$2:$AQ$3850,2,FALSE)</f>
        <v>M</v>
      </c>
      <c r="AP2925" s="71">
        <v>20448</v>
      </c>
      <c r="AQ2925" s="71" t="s">
        <v>29</v>
      </c>
    </row>
    <row r="2926" spans="13:43" x14ac:dyDescent="0.3">
      <c r="M2926" s="75">
        <v>17348</v>
      </c>
      <c r="N2926" s="72" t="s">
        <v>3381</v>
      </c>
      <c r="O2926" s="72" t="s">
        <v>3382</v>
      </c>
      <c r="P2926" s="73" t="s">
        <v>178</v>
      </c>
      <c r="Q2926" s="74">
        <v>2009</v>
      </c>
      <c r="R2926" s="73" t="s">
        <v>135</v>
      </c>
      <c r="S2926" s="72"/>
      <c r="T2926" s="77">
        <v>1260</v>
      </c>
      <c r="U2926" s="76" t="s">
        <v>50</v>
      </c>
      <c r="V2926" s="77" t="s">
        <v>36</v>
      </c>
      <c r="W2926" s="77" t="s">
        <v>36</v>
      </c>
      <c r="X2926" s="77">
        <v>13</v>
      </c>
      <c r="Y2926" s="78" t="s">
        <v>232</v>
      </c>
      <c r="Z2926" s="72"/>
      <c r="AA2926" s="77">
        <v>1026</v>
      </c>
      <c r="AB2926" s="76" t="s">
        <v>50</v>
      </c>
      <c r="AC2926" s="77" t="s">
        <v>36</v>
      </c>
      <c r="AD2926" s="77" t="s">
        <v>36</v>
      </c>
      <c r="AE2926" s="77">
        <v>12</v>
      </c>
      <c r="AF2926" s="78" t="s">
        <v>232</v>
      </c>
      <c r="AG2926" s="72"/>
      <c r="AH2926" s="77">
        <v>4313330</v>
      </c>
      <c r="AI2926" s="76" t="s">
        <v>52</v>
      </c>
      <c r="AJ2926" s="76" t="s">
        <v>36</v>
      </c>
      <c r="AK2926" t="str">
        <f>_xlfn.CONCAT(PlayerList[[#This Row],[First Name]]," ",PlayerList[[#This Row],[Surname]])</f>
        <v>Duki Stojanovic</v>
      </c>
      <c r="AM2926" s="71">
        <f>PlayerList[[#This Row],[Code]]*1</f>
        <v>17348</v>
      </c>
      <c r="AN2926" s="71" t="str">
        <f>VLOOKUP(PlayerList[[#This Row],[NZCF ID]],$AP$2:$AQ$3850,2,FALSE)</f>
        <v>M</v>
      </c>
      <c r="AP2926" s="71">
        <v>19024</v>
      </c>
      <c r="AQ2926" s="71" t="s">
        <v>29</v>
      </c>
    </row>
    <row r="2927" spans="13:43" x14ac:dyDescent="0.3">
      <c r="M2927" s="75">
        <v>10488</v>
      </c>
      <c r="N2927" s="72" t="s">
        <v>3383</v>
      </c>
      <c r="O2927" s="72" t="s">
        <v>3384</v>
      </c>
      <c r="P2927" s="73" t="s">
        <v>127</v>
      </c>
      <c r="Q2927" s="74">
        <v>1964</v>
      </c>
      <c r="R2927" s="73" t="s">
        <v>124</v>
      </c>
      <c r="S2927" s="72"/>
      <c r="T2927" s="77">
        <v>1181</v>
      </c>
      <c r="U2927" s="76" t="s">
        <v>50</v>
      </c>
      <c r="V2927" s="77" t="s">
        <v>36</v>
      </c>
      <c r="W2927" s="77" t="s">
        <v>36</v>
      </c>
      <c r="X2927" s="77">
        <v>8</v>
      </c>
      <c r="Y2927" s="78" t="s">
        <v>84</v>
      </c>
      <c r="Z2927" s="72"/>
      <c r="AA2927" s="77">
        <v>1163</v>
      </c>
      <c r="AB2927" s="76" t="s">
        <v>50</v>
      </c>
      <c r="AC2927" s="77" t="s">
        <v>36</v>
      </c>
      <c r="AD2927" s="77" t="s">
        <v>36</v>
      </c>
      <c r="AE2927" s="77">
        <v>6</v>
      </c>
      <c r="AF2927" s="78" t="s">
        <v>281</v>
      </c>
      <c r="AG2927" s="72"/>
      <c r="AH2927" s="77">
        <v>4324730</v>
      </c>
      <c r="AI2927" s="76" t="s">
        <v>52</v>
      </c>
      <c r="AJ2927" s="76" t="s">
        <v>36</v>
      </c>
      <c r="AK2927" t="str">
        <f>_xlfn.CONCAT(PlayerList[[#This Row],[First Name]]," ",PlayerList[[#This Row],[Surname]])</f>
        <v>Wilfred Stokell</v>
      </c>
      <c r="AM2927" s="71">
        <f>PlayerList[[#This Row],[Code]]*1</f>
        <v>10488</v>
      </c>
      <c r="AN2927" s="71" t="str">
        <f>VLOOKUP(PlayerList[[#This Row],[NZCF ID]],$AP$2:$AQ$3850,2,FALSE)</f>
        <v>M</v>
      </c>
      <c r="AP2927" s="71">
        <v>15030</v>
      </c>
      <c r="AQ2927" s="71" t="s">
        <v>29</v>
      </c>
    </row>
    <row r="2928" spans="13:43" x14ac:dyDescent="0.3">
      <c r="M2928" s="75">
        <v>12713</v>
      </c>
      <c r="N2928" s="72" t="s">
        <v>3385</v>
      </c>
      <c r="O2928" s="72" t="s">
        <v>247</v>
      </c>
      <c r="P2928" s="73" t="s">
        <v>83</v>
      </c>
      <c r="Q2928" s="74">
        <v>1986</v>
      </c>
      <c r="R2928" s="73" t="s">
        <v>35</v>
      </c>
      <c r="S2928" s="72"/>
      <c r="T2928" s="77">
        <v>1886</v>
      </c>
      <c r="U2928" s="76" t="s">
        <v>35</v>
      </c>
      <c r="V2928" s="77" t="s">
        <v>36</v>
      </c>
      <c r="W2928" s="77" t="s">
        <v>36</v>
      </c>
      <c r="X2928" s="77">
        <v>328</v>
      </c>
      <c r="Y2928" s="78" t="s">
        <v>116</v>
      </c>
      <c r="Z2928" s="72"/>
      <c r="AA2928" s="77">
        <v>1819</v>
      </c>
      <c r="AB2928" s="76" t="s">
        <v>35</v>
      </c>
      <c r="AC2928" s="77" t="s">
        <v>36</v>
      </c>
      <c r="AD2928" s="77" t="s">
        <v>36</v>
      </c>
      <c r="AE2928" s="77">
        <v>203</v>
      </c>
      <c r="AF2928" s="78" t="s">
        <v>90</v>
      </c>
      <c r="AG2928" s="72"/>
      <c r="AH2928" s="77">
        <v>4301854</v>
      </c>
      <c r="AI2928" s="76" t="s">
        <v>52</v>
      </c>
      <c r="AJ2928" s="76" t="s">
        <v>36</v>
      </c>
      <c r="AK2928" t="str">
        <f>_xlfn.CONCAT(PlayerList[[#This Row],[First Name]]," ",PlayerList[[#This Row],[Surname]])</f>
        <v>Andrew Stone</v>
      </c>
      <c r="AM2928" s="71">
        <f>PlayerList[[#This Row],[Code]]*1</f>
        <v>12713</v>
      </c>
      <c r="AN2928" s="71" t="str">
        <f>VLOOKUP(PlayerList[[#This Row],[NZCF ID]],$AP$2:$AQ$3850,2,FALSE)</f>
        <v>M</v>
      </c>
      <c r="AP2928" s="71">
        <v>17348</v>
      </c>
      <c r="AQ2928" s="71" t="s">
        <v>29</v>
      </c>
    </row>
    <row r="2929" spans="13:43" x14ac:dyDescent="0.3">
      <c r="M2929" s="75">
        <v>10082</v>
      </c>
      <c r="N2929" s="72" t="s">
        <v>4501</v>
      </c>
      <c r="O2929" s="72" t="s">
        <v>4502</v>
      </c>
      <c r="P2929" s="73" t="s">
        <v>115</v>
      </c>
      <c r="Q2929" s="74">
        <v>1952</v>
      </c>
      <c r="R2929" s="73" t="s">
        <v>119</v>
      </c>
      <c r="S2929" s="72"/>
      <c r="T2929" s="77">
        <v>1805</v>
      </c>
      <c r="U2929" s="76" t="s">
        <v>35</v>
      </c>
      <c r="V2929" s="77" t="s">
        <v>36</v>
      </c>
      <c r="W2929" s="77" t="s">
        <v>36</v>
      </c>
      <c r="X2929" s="77">
        <v>359</v>
      </c>
      <c r="Y2929" s="78" t="s">
        <v>832</v>
      </c>
      <c r="Z2929" s="72"/>
      <c r="AA2929" s="77">
        <v>1728</v>
      </c>
      <c r="AB2929" s="76" t="s">
        <v>35</v>
      </c>
      <c r="AC2929" s="77">
        <v>1</v>
      </c>
      <c r="AD2929" s="77">
        <v>6</v>
      </c>
      <c r="AE2929" s="77">
        <v>69</v>
      </c>
      <c r="AF2929" s="78" t="s">
        <v>4167</v>
      </c>
      <c r="AG2929" s="72"/>
      <c r="AH2929" s="77">
        <v>4301846</v>
      </c>
      <c r="AI2929" s="76" t="s">
        <v>52</v>
      </c>
      <c r="AJ2929" s="76" t="s">
        <v>36</v>
      </c>
      <c r="AK2929" t="str">
        <f>_xlfn.CONCAT(PlayerList[[#This Row],[First Name]]," ",PlayerList[[#This Row],[Surname]])</f>
        <v>Donald J H Storey</v>
      </c>
      <c r="AM2929" s="71">
        <f>PlayerList[[#This Row],[Code]]*1</f>
        <v>10082</v>
      </c>
      <c r="AN2929" s="71" t="str">
        <f>VLOOKUP(PlayerList[[#This Row],[NZCF ID]],$AP$2:$AQ$3850,2,FALSE)</f>
        <v>M</v>
      </c>
      <c r="AP2929" s="71">
        <v>10488</v>
      </c>
      <c r="AQ2929" s="71" t="s">
        <v>29</v>
      </c>
    </row>
    <row r="2930" spans="13:43" x14ac:dyDescent="0.3">
      <c r="M2930" s="75">
        <v>19686</v>
      </c>
      <c r="N2930" s="72" t="s">
        <v>3386</v>
      </c>
      <c r="O2930" s="72" t="s">
        <v>224</v>
      </c>
      <c r="P2930" s="73" t="s">
        <v>252</v>
      </c>
      <c r="Q2930" s="74" t="s">
        <v>37</v>
      </c>
      <c r="R2930" s="73" t="s">
        <v>35</v>
      </c>
      <c r="S2930" s="72"/>
      <c r="T2930" s="77">
        <v>817</v>
      </c>
      <c r="U2930" s="76" t="s">
        <v>50</v>
      </c>
      <c r="V2930" s="77" t="s">
        <v>36</v>
      </c>
      <c r="W2930" s="77" t="s">
        <v>36</v>
      </c>
      <c r="X2930" s="77">
        <v>4</v>
      </c>
      <c r="Y2930" s="78" t="s">
        <v>281</v>
      </c>
      <c r="Z2930" s="72"/>
      <c r="AA2930" s="77" t="s">
        <v>37</v>
      </c>
      <c r="AB2930" s="76" t="s">
        <v>35</v>
      </c>
      <c r="AC2930" s="77" t="s">
        <v>36</v>
      </c>
      <c r="AD2930" s="77" t="s">
        <v>36</v>
      </c>
      <c r="AE2930" s="77" t="s">
        <v>37</v>
      </c>
      <c r="AF2930" s="78" t="s">
        <v>38</v>
      </c>
      <c r="AG2930" s="72"/>
      <c r="AH2930" s="77" t="s">
        <v>69</v>
      </c>
      <c r="AI2930" s="76" t="s">
        <v>52</v>
      </c>
      <c r="AJ2930" s="76" t="s">
        <v>36</v>
      </c>
      <c r="AK2930" t="str">
        <f>_xlfn.CONCAT(PlayerList[[#This Row],[First Name]]," ",PlayerList[[#This Row],[Surname]])</f>
        <v>Ben Stowers</v>
      </c>
      <c r="AM2930" s="71">
        <f>PlayerList[[#This Row],[Code]]*1</f>
        <v>19686</v>
      </c>
      <c r="AN2930" s="71" t="str">
        <f>VLOOKUP(PlayerList[[#This Row],[NZCF ID]],$AP$2:$AQ$3850,2,FALSE)</f>
        <v>M</v>
      </c>
      <c r="AP2930" s="71">
        <v>12713</v>
      </c>
      <c r="AQ2930" s="71" t="s">
        <v>29</v>
      </c>
    </row>
    <row r="2931" spans="13:43" x14ac:dyDescent="0.3">
      <c r="M2931" s="75">
        <v>20199</v>
      </c>
      <c r="N2931" s="72" t="s">
        <v>3387</v>
      </c>
      <c r="O2931" s="72" t="s">
        <v>486</v>
      </c>
      <c r="P2931" s="73" t="s">
        <v>161</v>
      </c>
      <c r="Q2931" s="74">
        <v>2012</v>
      </c>
      <c r="R2931" s="73" t="s">
        <v>135</v>
      </c>
      <c r="S2931" s="72"/>
      <c r="T2931" s="77" t="s">
        <v>34</v>
      </c>
      <c r="U2931" s="76" t="s">
        <v>35</v>
      </c>
      <c r="V2931" s="77" t="s">
        <v>36</v>
      </c>
      <c r="W2931" s="77" t="s">
        <v>36</v>
      </c>
      <c r="X2931" s="77" t="s">
        <v>37</v>
      </c>
      <c r="Y2931" s="78" t="s">
        <v>38</v>
      </c>
      <c r="Z2931" s="72"/>
      <c r="AA2931" s="77">
        <v>883</v>
      </c>
      <c r="AB2931" s="76" t="s">
        <v>50</v>
      </c>
      <c r="AC2931" s="77" t="s">
        <v>36</v>
      </c>
      <c r="AD2931" s="77" t="s">
        <v>36</v>
      </c>
      <c r="AE2931" s="77">
        <v>12</v>
      </c>
      <c r="AF2931" s="78" t="s">
        <v>150</v>
      </c>
      <c r="AG2931" s="72"/>
      <c r="AH2931" s="77">
        <v>4328418</v>
      </c>
      <c r="AI2931" s="76" t="s">
        <v>52</v>
      </c>
      <c r="AJ2931" s="76" t="s">
        <v>36</v>
      </c>
      <c r="AK2931" t="str">
        <f>_xlfn.CONCAT(PlayerList[[#This Row],[First Name]]," ",PlayerList[[#This Row],[Surname]])</f>
        <v>Harry Stracey</v>
      </c>
      <c r="AM2931" s="71">
        <f>PlayerList[[#This Row],[Code]]*1</f>
        <v>20199</v>
      </c>
      <c r="AN2931" s="71" t="str">
        <f>VLOOKUP(PlayerList[[#This Row],[NZCF ID]],$AP$2:$AQ$3850,2,FALSE)</f>
        <v>M</v>
      </c>
      <c r="AP2931" s="71">
        <v>10082</v>
      </c>
      <c r="AQ2931" s="71" t="s">
        <v>29</v>
      </c>
    </row>
    <row r="2932" spans="13:43" x14ac:dyDescent="0.3">
      <c r="M2932" s="75">
        <v>18886</v>
      </c>
      <c r="N2932" s="72" t="s">
        <v>3388</v>
      </c>
      <c r="O2932" s="72" t="s">
        <v>114</v>
      </c>
      <c r="P2932" s="73" t="s">
        <v>178</v>
      </c>
      <c r="Q2932" s="74">
        <v>1946</v>
      </c>
      <c r="R2932" s="73" t="s">
        <v>119</v>
      </c>
      <c r="S2932" s="72"/>
      <c r="T2932" s="77">
        <v>1142</v>
      </c>
      <c r="U2932" s="76" t="s">
        <v>35</v>
      </c>
      <c r="V2932" s="77">
        <v>1</v>
      </c>
      <c r="W2932" s="77">
        <v>1</v>
      </c>
      <c r="X2932" s="77">
        <v>62</v>
      </c>
      <c r="Y2932" s="78" t="s">
        <v>4167</v>
      </c>
      <c r="Z2932" s="72"/>
      <c r="AA2932" s="77">
        <v>926</v>
      </c>
      <c r="AB2932" s="76" t="s">
        <v>50</v>
      </c>
      <c r="AC2932" s="77" t="s">
        <v>36</v>
      </c>
      <c r="AD2932" s="77" t="s">
        <v>36</v>
      </c>
      <c r="AE2932" s="77">
        <v>3</v>
      </c>
      <c r="AF2932" s="78" t="s">
        <v>281</v>
      </c>
      <c r="AG2932" s="72"/>
      <c r="AH2932" s="77" t="s">
        <v>69</v>
      </c>
      <c r="AI2932" s="76" t="s">
        <v>52</v>
      </c>
      <c r="AJ2932" s="76" t="s">
        <v>36</v>
      </c>
      <c r="AK2932" t="str">
        <f>_xlfn.CONCAT(PlayerList[[#This Row],[First Name]]," ",PlayerList[[#This Row],[Surname]])</f>
        <v>Peter Strachan</v>
      </c>
      <c r="AM2932" s="71">
        <f>PlayerList[[#This Row],[Code]]*1</f>
        <v>18886</v>
      </c>
      <c r="AN2932" s="71" t="str">
        <f>VLOOKUP(PlayerList[[#This Row],[NZCF ID]],$AP$2:$AQ$3850,2,FALSE)</f>
        <v>M</v>
      </c>
      <c r="AP2932" s="71">
        <v>19686</v>
      </c>
      <c r="AQ2932" s="71" t="s">
        <v>29</v>
      </c>
    </row>
    <row r="2933" spans="13:43" x14ac:dyDescent="0.3">
      <c r="M2933" s="75">
        <v>18169</v>
      </c>
      <c r="N2933" s="72" t="s">
        <v>3389</v>
      </c>
      <c r="O2933" s="72" t="s">
        <v>226</v>
      </c>
      <c r="P2933" s="73" t="s">
        <v>161</v>
      </c>
      <c r="Q2933" s="74">
        <v>1962</v>
      </c>
      <c r="R2933" s="73" t="s">
        <v>124</v>
      </c>
      <c r="S2933" s="72"/>
      <c r="T2933" s="77">
        <v>1297</v>
      </c>
      <c r="U2933" s="76" t="s">
        <v>35</v>
      </c>
      <c r="V2933" s="77" t="s">
        <v>36</v>
      </c>
      <c r="W2933" s="77" t="s">
        <v>36</v>
      </c>
      <c r="X2933" s="77">
        <v>23</v>
      </c>
      <c r="Y2933" s="78" t="s">
        <v>75</v>
      </c>
      <c r="Z2933" s="72"/>
      <c r="AA2933" s="77">
        <v>1367</v>
      </c>
      <c r="AB2933" s="76" t="s">
        <v>50</v>
      </c>
      <c r="AC2933" s="77" t="s">
        <v>36</v>
      </c>
      <c r="AD2933" s="77" t="s">
        <v>36</v>
      </c>
      <c r="AE2933" s="77">
        <v>17</v>
      </c>
      <c r="AF2933" s="78" t="s">
        <v>169</v>
      </c>
      <c r="AG2933" s="72"/>
      <c r="AH2933" s="77">
        <v>4317564</v>
      </c>
      <c r="AI2933" s="76" t="s">
        <v>52</v>
      </c>
      <c r="AJ2933" s="76" t="s">
        <v>36</v>
      </c>
      <c r="AK2933" t="str">
        <f>_xlfn.CONCAT(PlayerList[[#This Row],[First Name]]," ",PlayerList[[#This Row],[Surname]])</f>
        <v>Matthew Strack</v>
      </c>
      <c r="AM2933" s="71">
        <f>PlayerList[[#This Row],[Code]]*1</f>
        <v>18169</v>
      </c>
      <c r="AN2933" s="71" t="str">
        <f>VLOOKUP(PlayerList[[#This Row],[NZCF ID]],$AP$2:$AQ$3850,2,FALSE)</f>
        <v>M</v>
      </c>
      <c r="AP2933" s="71">
        <v>20199</v>
      </c>
      <c r="AQ2933" s="71" t="s">
        <v>29</v>
      </c>
    </row>
    <row r="2934" spans="13:43" x14ac:dyDescent="0.3">
      <c r="M2934" s="75">
        <v>20178</v>
      </c>
      <c r="N2934" s="72" t="s">
        <v>3390</v>
      </c>
      <c r="O2934" s="72" t="s">
        <v>1058</v>
      </c>
      <c r="P2934" s="73" t="s">
        <v>167</v>
      </c>
      <c r="Q2934" s="74">
        <v>2009</v>
      </c>
      <c r="R2934" s="73" t="s">
        <v>135</v>
      </c>
      <c r="S2934" s="72"/>
      <c r="T2934" s="77">
        <v>1391</v>
      </c>
      <c r="U2934" s="76" t="s">
        <v>35</v>
      </c>
      <c r="V2934" s="77" t="s">
        <v>36</v>
      </c>
      <c r="W2934" s="77" t="s">
        <v>36</v>
      </c>
      <c r="X2934" s="77">
        <v>21</v>
      </c>
      <c r="Y2934" s="78" t="s">
        <v>60</v>
      </c>
      <c r="Z2934" s="72"/>
      <c r="AA2934" s="77">
        <v>1355</v>
      </c>
      <c r="AB2934" s="76" t="s">
        <v>50</v>
      </c>
      <c r="AC2934" s="77" t="s">
        <v>36</v>
      </c>
      <c r="AD2934" s="77" t="s">
        <v>36</v>
      </c>
      <c r="AE2934" s="77">
        <v>17</v>
      </c>
      <c r="AF2934" s="78" t="s">
        <v>60</v>
      </c>
      <c r="AG2934" s="72"/>
      <c r="AH2934" s="77">
        <v>4328434</v>
      </c>
      <c r="AI2934" s="76" t="s">
        <v>52</v>
      </c>
      <c r="AJ2934" s="76" t="s">
        <v>36</v>
      </c>
      <c r="AK2934" t="str">
        <f>_xlfn.CONCAT(PlayerList[[#This Row],[First Name]]," ",PlayerList[[#This Row],[Surname]])</f>
        <v>Max Strivens</v>
      </c>
      <c r="AM2934" s="71">
        <f>PlayerList[[#This Row],[Code]]*1</f>
        <v>20178</v>
      </c>
      <c r="AN2934" s="71" t="str">
        <f>VLOOKUP(PlayerList[[#This Row],[NZCF ID]],$AP$2:$AQ$3850,2,FALSE)</f>
        <v>M</v>
      </c>
      <c r="AP2934" s="71">
        <v>18886</v>
      </c>
      <c r="AQ2934" s="71" t="s">
        <v>29</v>
      </c>
    </row>
    <row r="2935" spans="13:43" x14ac:dyDescent="0.3">
      <c r="M2935" s="75">
        <v>19397</v>
      </c>
      <c r="N2935" s="72" t="s">
        <v>3391</v>
      </c>
      <c r="O2935" s="72" t="s">
        <v>1473</v>
      </c>
      <c r="P2935" s="73" t="s">
        <v>33</v>
      </c>
      <c r="Q2935" s="74">
        <v>2010</v>
      </c>
      <c r="R2935" s="73" t="s">
        <v>135</v>
      </c>
      <c r="S2935" s="72"/>
      <c r="T2935" s="77" t="s">
        <v>34</v>
      </c>
      <c r="U2935" s="76" t="s">
        <v>35</v>
      </c>
      <c r="V2935" s="77" t="s">
        <v>36</v>
      </c>
      <c r="W2935" s="77" t="s">
        <v>36</v>
      </c>
      <c r="X2935" s="77" t="s">
        <v>37</v>
      </c>
      <c r="Y2935" s="78" t="s">
        <v>38</v>
      </c>
      <c r="Z2935" s="72"/>
      <c r="AA2935" s="77">
        <v>755</v>
      </c>
      <c r="AB2935" s="76" t="s">
        <v>50</v>
      </c>
      <c r="AC2935" s="77" t="s">
        <v>36</v>
      </c>
      <c r="AD2935" s="77" t="s">
        <v>36</v>
      </c>
      <c r="AE2935" s="77">
        <v>7</v>
      </c>
      <c r="AF2935" s="78" t="s">
        <v>96</v>
      </c>
      <c r="AG2935" s="72"/>
      <c r="AH2935" s="77" t="s">
        <v>69</v>
      </c>
      <c r="AI2935" s="76" t="s">
        <v>52</v>
      </c>
      <c r="AJ2935" s="76" t="s">
        <v>36</v>
      </c>
      <c r="AK2935" t="str">
        <f>_xlfn.CONCAT(PlayerList[[#This Row],[First Name]]," ",PlayerList[[#This Row],[Surname]])</f>
        <v>Louis Stroebel</v>
      </c>
      <c r="AM2935" s="71">
        <f>PlayerList[[#This Row],[Code]]*1</f>
        <v>19397</v>
      </c>
      <c r="AN2935" s="71" t="str">
        <f>VLOOKUP(PlayerList[[#This Row],[NZCF ID]],$AP$2:$AQ$3850,2,FALSE)</f>
        <v>M</v>
      </c>
      <c r="AP2935" s="71">
        <v>18169</v>
      </c>
      <c r="AQ2935" s="71" t="s">
        <v>29</v>
      </c>
    </row>
    <row r="2936" spans="13:43" x14ac:dyDescent="0.3">
      <c r="M2936" s="75">
        <v>15980</v>
      </c>
      <c r="N2936" s="72" t="s">
        <v>3582</v>
      </c>
      <c r="O2936" s="72" t="s">
        <v>1658</v>
      </c>
      <c r="P2936" s="73" t="s">
        <v>187</v>
      </c>
      <c r="Q2936" s="74">
        <v>1997</v>
      </c>
      <c r="R2936" s="73" t="s">
        <v>35</v>
      </c>
      <c r="S2936" s="72"/>
      <c r="T2936" s="77" t="s">
        <v>34</v>
      </c>
      <c r="U2936" s="76" t="s">
        <v>35</v>
      </c>
      <c r="V2936" s="77" t="s">
        <v>36</v>
      </c>
      <c r="W2936" s="77" t="s">
        <v>36</v>
      </c>
      <c r="X2936" s="77" t="s">
        <v>37</v>
      </c>
      <c r="Y2936" s="78" t="s">
        <v>38</v>
      </c>
      <c r="Z2936" s="72"/>
      <c r="AA2936" s="77">
        <v>1295</v>
      </c>
      <c r="AB2936" s="76" t="s">
        <v>35</v>
      </c>
      <c r="AC2936" s="77" t="s">
        <v>36</v>
      </c>
      <c r="AD2936" s="77" t="s">
        <v>36</v>
      </c>
      <c r="AE2936" s="77">
        <v>23</v>
      </c>
      <c r="AF2936" s="78" t="s">
        <v>583</v>
      </c>
      <c r="AG2936" s="72"/>
      <c r="AH2936" s="77">
        <v>4305523</v>
      </c>
      <c r="AI2936" s="76" t="s">
        <v>52</v>
      </c>
      <c r="AJ2936" s="76" t="s">
        <v>36</v>
      </c>
      <c r="AK2936" t="str">
        <f>_xlfn.CONCAT(PlayerList[[#This Row],[First Name]]," ",PlayerList[[#This Row],[Surname]])</f>
        <v>Seth Stuart</v>
      </c>
      <c r="AM2936" s="71">
        <f>PlayerList[[#This Row],[Code]]*1</f>
        <v>15980</v>
      </c>
      <c r="AN2936" s="71" t="str">
        <f>VLOOKUP(PlayerList[[#This Row],[NZCF ID]],$AP$2:$AQ$3850,2,FALSE)</f>
        <v>M</v>
      </c>
      <c r="AP2936" s="71">
        <v>20178</v>
      </c>
      <c r="AQ2936" s="71" t="s">
        <v>29</v>
      </c>
    </row>
    <row r="2937" spans="13:43" x14ac:dyDescent="0.3">
      <c r="M2937" s="75">
        <v>18294</v>
      </c>
      <c r="N2937" s="72" t="s">
        <v>3392</v>
      </c>
      <c r="O2937" s="72" t="s">
        <v>247</v>
      </c>
      <c r="P2937" s="73" t="s">
        <v>167</v>
      </c>
      <c r="Q2937" s="74">
        <v>2000</v>
      </c>
      <c r="R2937" s="73" t="s">
        <v>35</v>
      </c>
      <c r="S2937" s="72"/>
      <c r="T2937" s="77">
        <v>1283</v>
      </c>
      <c r="U2937" s="76" t="s">
        <v>50</v>
      </c>
      <c r="V2937" s="77" t="s">
        <v>36</v>
      </c>
      <c r="W2937" s="77" t="s">
        <v>36</v>
      </c>
      <c r="X2937" s="77">
        <v>13</v>
      </c>
      <c r="Y2937" s="78" t="s">
        <v>51</v>
      </c>
      <c r="Z2937" s="72"/>
      <c r="AA2937" s="77" t="s">
        <v>37</v>
      </c>
      <c r="AB2937" s="76" t="s">
        <v>35</v>
      </c>
      <c r="AC2937" s="77" t="s">
        <v>36</v>
      </c>
      <c r="AD2937" s="77" t="s">
        <v>36</v>
      </c>
      <c r="AE2937" s="77" t="s">
        <v>37</v>
      </c>
      <c r="AF2937" s="78" t="s">
        <v>38</v>
      </c>
      <c r="AG2937" s="72"/>
      <c r="AH2937" s="77">
        <v>4318102</v>
      </c>
      <c r="AI2937" s="76" t="s">
        <v>52</v>
      </c>
      <c r="AJ2937" s="76" t="s">
        <v>36</v>
      </c>
      <c r="AK2937" t="str">
        <f>_xlfn.CONCAT(PlayerList[[#This Row],[First Name]]," ",PlayerList[[#This Row],[Surname]])</f>
        <v>Andrew Sturman</v>
      </c>
      <c r="AM2937" s="71">
        <f>PlayerList[[#This Row],[Code]]*1</f>
        <v>18294</v>
      </c>
      <c r="AN2937" s="71" t="str">
        <f>VLOOKUP(PlayerList[[#This Row],[NZCF ID]],$AP$2:$AQ$3850,2,FALSE)</f>
        <v>M</v>
      </c>
      <c r="AP2937" s="71">
        <v>19397</v>
      </c>
      <c r="AQ2937" s="71" t="s">
        <v>29</v>
      </c>
    </row>
    <row r="2938" spans="13:43" x14ac:dyDescent="0.3">
      <c r="M2938" s="75">
        <v>18810</v>
      </c>
      <c r="N2938" s="72" t="s">
        <v>3393</v>
      </c>
      <c r="O2938" s="72" t="s">
        <v>732</v>
      </c>
      <c r="P2938" s="73" t="s">
        <v>354</v>
      </c>
      <c r="Q2938" s="74">
        <v>2011</v>
      </c>
      <c r="R2938" s="73" t="s">
        <v>135</v>
      </c>
      <c r="S2938" s="72"/>
      <c r="T2938" s="77" t="s">
        <v>34</v>
      </c>
      <c r="U2938" s="76" t="s">
        <v>35</v>
      </c>
      <c r="V2938" s="77" t="s">
        <v>36</v>
      </c>
      <c r="W2938" s="77" t="s">
        <v>36</v>
      </c>
      <c r="X2938" s="77" t="s">
        <v>37</v>
      </c>
      <c r="Y2938" s="78" t="s">
        <v>38</v>
      </c>
      <c r="Z2938" s="72"/>
      <c r="AA2938" s="77">
        <v>400</v>
      </c>
      <c r="AB2938" s="76" t="s">
        <v>50</v>
      </c>
      <c r="AC2938" s="77" t="s">
        <v>36</v>
      </c>
      <c r="AD2938" s="77" t="s">
        <v>36</v>
      </c>
      <c r="AE2938" s="77">
        <v>8</v>
      </c>
      <c r="AF2938" s="78" t="s">
        <v>96</v>
      </c>
      <c r="AG2938" s="72"/>
      <c r="AH2938" s="77">
        <v>4321812</v>
      </c>
      <c r="AI2938" s="76" t="s">
        <v>52</v>
      </c>
      <c r="AJ2938" s="76" t="s">
        <v>36</v>
      </c>
      <c r="AK2938" t="str">
        <f>_xlfn.CONCAT(PlayerList[[#This Row],[First Name]]," ",PlayerList[[#This Row],[Surname]])</f>
        <v>Annie Su</v>
      </c>
      <c r="AM2938" s="71">
        <f>PlayerList[[#This Row],[Code]]*1</f>
        <v>18810</v>
      </c>
      <c r="AN2938" s="71" t="str">
        <f>VLOOKUP(PlayerList[[#This Row],[NZCF ID]],$AP$2:$AQ$3850,2,FALSE)</f>
        <v>F</v>
      </c>
      <c r="AP2938" s="71">
        <v>15980</v>
      </c>
      <c r="AQ2938" s="71" t="s">
        <v>29</v>
      </c>
    </row>
    <row r="2939" spans="13:43" x14ac:dyDescent="0.3">
      <c r="M2939" s="75">
        <v>19611</v>
      </c>
      <c r="N2939" s="72" t="s">
        <v>3393</v>
      </c>
      <c r="O2939" s="72" t="s">
        <v>3394</v>
      </c>
      <c r="P2939" s="73" t="s">
        <v>74</v>
      </c>
      <c r="Q2939" s="74">
        <v>2013</v>
      </c>
      <c r="R2939" s="73" t="s">
        <v>135</v>
      </c>
      <c r="S2939" s="72"/>
      <c r="T2939" s="77">
        <v>907</v>
      </c>
      <c r="U2939" s="76" t="s">
        <v>50</v>
      </c>
      <c r="V2939" s="77" t="s">
        <v>36</v>
      </c>
      <c r="W2939" s="77" t="s">
        <v>36</v>
      </c>
      <c r="X2939" s="77">
        <v>15</v>
      </c>
      <c r="Y2939" s="78" t="s">
        <v>61</v>
      </c>
      <c r="Z2939" s="72"/>
      <c r="AA2939" s="77">
        <v>916</v>
      </c>
      <c r="AB2939" s="76" t="s">
        <v>35</v>
      </c>
      <c r="AC2939" s="77" t="s">
        <v>36</v>
      </c>
      <c r="AD2939" s="77" t="s">
        <v>36</v>
      </c>
      <c r="AE2939" s="77">
        <v>26</v>
      </c>
      <c r="AF2939" s="78" t="s">
        <v>60</v>
      </c>
      <c r="AG2939" s="72"/>
      <c r="AH2939" s="77">
        <v>4324790</v>
      </c>
      <c r="AI2939" s="76" t="s">
        <v>52</v>
      </c>
      <c r="AJ2939" s="76" t="s">
        <v>36</v>
      </c>
      <c r="AK2939" t="str">
        <f>_xlfn.CONCAT(PlayerList[[#This Row],[First Name]]," ",PlayerList[[#This Row],[Surname]])</f>
        <v>Claytin Su</v>
      </c>
      <c r="AM2939" s="71">
        <f>PlayerList[[#This Row],[Code]]*1</f>
        <v>19611</v>
      </c>
      <c r="AN2939" s="71" t="str">
        <f>VLOOKUP(PlayerList[[#This Row],[NZCF ID]],$AP$2:$AQ$3850,2,FALSE)</f>
        <v>M</v>
      </c>
      <c r="AP2939" s="71">
        <v>18294</v>
      </c>
      <c r="AQ2939" s="71" t="s">
        <v>29</v>
      </c>
    </row>
    <row r="2940" spans="13:43" x14ac:dyDescent="0.3">
      <c r="M2940" s="75">
        <v>15498</v>
      </c>
      <c r="N2940" s="72" t="s">
        <v>3393</v>
      </c>
      <c r="O2940" s="72" t="s">
        <v>3395</v>
      </c>
      <c r="P2940" s="73" t="s">
        <v>74</v>
      </c>
      <c r="Q2940" s="74">
        <v>2003</v>
      </c>
      <c r="R2940" s="73" t="s">
        <v>35</v>
      </c>
      <c r="S2940" s="72"/>
      <c r="T2940" s="77">
        <v>1067</v>
      </c>
      <c r="U2940" s="76" t="s">
        <v>35</v>
      </c>
      <c r="V2940" s="77" t="s">
        <v>36</v>
      </c>
      <c r="W2940" s="77" t="s">
        <v>36</v>
      </c>
      <c r="X2940" s="77">
        <v>126</v>
      </c>
      <c r="Y2940" s="78" t="s">
        <v>150</v>
      </c>
      <c r="Z2940" s="72"/>
      <c r="AA2940" s="77">
        <v>1123</v>
      </c>
      <c r="AB2940" s="76" t="s">
        <v>35</v>
      </c>
      <c r="AC2940" s="77" t="s">
        <v>36</v>
      </c>
      <c r="AD2940" s="77" t="s">
        <v>36</v>
      </c>
      <c r="AE2940" s="77">
        <v>87</v>
      </c>
      <c r="AF2940" s="78" t="s">
        <v>1855</v>
      </c>
      <c r="AG2940" s="72"/>
      <c r="AH2940" s="77">
        <v>4304527</v>
      </c>
      <c r="AI2940" s="76" t="s">
        <v>52</v>
      </c>
      <c r="AJ2940" s="76" t="s">
        <v>36</v>
      </c>
      <c r="AK2940" t="str">
        <f>_xlfn.CONCAT(PlayerList[[#This Row],[First Name]]," ",PlayerList[[#This Row],[Surname]])</f>
        <v>Danny Su</v>
      </c>
      <c r="AM2940" s="71">
        <f>PlayerList[[#This Row],[Code]]*1</f>
        <v>15498</v>
      </c>
      <c r="AN2940" s="71" t="str">
        <f>VLOOKUP(PlayerList[[#This Row],[NZCF ID]],$AP$2:$AQ$3850,2,FALSE)</f>
        <v>M</v>
      </c>
      <c r="AP2940" s="71">
        <v>18810</v>
      </c>
      <c r="AQ2940" s="71" t="s">
        <v>45</v>
      </c>
    </row>
    <row r="2941" spans="13:43" x14ac:dyDescent="0.3">
      <c r="M2941" s="75">
        <v>18809</v>
      </c>
      <c r="N2941" s="72" t="s">
        <v>3393</v>
      </c>
      <c r="O2941" s="72" t="s">
        <v>3396</v>
      </c>
      <c r="P2941" s="73" t="s">
        <v>33</v>
      </c>
      <c r="Q2941" s="74">
        <v>2013</v>
      </c>
      <c r="R2941" s="73" t="s">
        <v>135</v>
      </c>
      <c r="S2941" s="72"/>
      <c r="T2941" s="77" t="s">
        <v>34</v>
      </c>
      <c r="U2941" s="76" t="s">
        <v>35</v>
      </c>
      <c r="V2941" s="77" t="s">
        <v>36</v>
      </c>
      <c r="W2941" s="77" t="s">
        <v>36</v>
      </c>
      <c r="X2941" s="77" t="s">
        <v>37</v>
      </c>
      <c r="Y2941" s="78" t="s">
        <v>38</v>
      </c>
      <c r="Z2941" s="72"/>
      <c r="AA2941" s="77">
        <v>533</v>
      </c>
      <c r="AB2941" s="76" t="s">
        <v>50</v>
      </c>
      <c r="AC2941" s="77" t="s">
        <v>36</v>
      </c>
      <c r="AD2941" s="77" t="s">
        <v>36</v>
      </c>
      <c r="AE2941" s="77">
        <v>12</v>
      </c>
      <c r="AF2941" s="78" t="s">
        <v>96</v>
      </c>
      <c r="AG2941" s="72"/>
      <c r="AH2941" s="77">
        <v>4321820</v>
      </c>
      <c r="AI2941" s="76" t="s">
        <v>52</v>
      </c>
      <c r="AJ2941" s="76" t="s">
        <v>36</v>
      </c>
      <c r="AK2941" t="str">
        <f>_xlfn.CONCAT(PlayerList[[#This Row],[First Name]]," ",PlayerList[[#This Row],[Surname]])</f>
        <v>Edward Zuze Su</v>
      </c>
      <c r="AM2941" s="71">
        <f>PlayerList[[#This Row],[Code]]*1</f>
        <v>18809</v>
      </c>
      <c r="AN2941" s="71" t="str">
        <f>VLOOKUP(PlayerList[[#This Row],[NZCF ID]],$AP$2:$AQ$3850,2,FALSE)</f>
        <v>M</v>
      </c>
      <c r="AP2941" s="71">
        <v>19611</v>
      </c>
      <c r="AQ2941" s="71" t="s">
        <v>29</v>
      </c>
    </row>
    <row r="2942" spans="13:43" x14ac:dyDescent="0.3">
      <c r="M2942" s="75">
        <v>20651</v>
      </c>
      <c r="N2942" s="72" t="s">
        <v>3393</v>
      </c>
      <c r="O2942" s="72" t="s">
        <v>289</v>
      </c>
      <c r="P2942" s="73" t="s">
        <v>167</v>
      </c>
      <c r="Q2942" s="74">
        <v>2016</v>
      </c>
      <c r="R2942" s="73" t="s">
        <v>135</v>
      </c>
      <c r="S2942" s="72"/>
      <c r="T2942" s="77" t="s">
        <v>34</v>
      </c>
      <c r="U2942" s="76" t="s">
        <v>35</v>
      </c>
      <c r="V2942" s="77" t="s">
        <v>36</v>
      </c>
      <c r="W2942" s="77" t="s">
        <v>36</v>
      </c>
      <c r="X2942" s="77" t="s">
        <v>37</v>
      </c>
      <c r="Y2942" s="78" t="s">
        <v>38</v>
      </c>
      <c r="Z2942" s="72"/>
      <c r="AA2942" s="77">
        <v>400</v>
      </c>
      <c r="AB2942" s="76" t="s">
        <v>50</v>
      </c>
      <c r="AC2942" s="77">
        <v>1</v>
      </c>
      <c r="AD2942" s="77">
        <v>3</v>
      </c>
      <c r="AE2942" s="77">
        <v>10</v>
      </c>
      <c r="AF2942" s="78" t="s">
        <v>4167</v>
      </c>
      <c r="AG2942" s="72"/>
      <c r="AH2942" s="77" t="s">
        <v>69</v>
      </c>
      <c r="AI2942" s="76" t="s">
        <v>52</v>
      </c>
      <c r="AJ2942" s="76" t="s">
        <v>36</v>
      </c>
      <c r="AK2942" t="str">
        <f>_xlfn.CONCAT(PlayerList[[#This Row],[First Name]]," ",PlayerList[[#This Row],[Surname]])</f>
        <v>Mason Su</v>
      </c>
      <c r="AM2942" s="71">
        <f>PlayerList[[#This Row],[Code]]*1</f>
        <v>20651</v>
      </c>
      <c r="AN2942" s="71" t="str">
        <f>VLOOKUP(PlayerList[[#This Row],[NZCF ID]],$AP$2:$AQ$3850,2,FALSE)</f>
        <v>M</v>
      </c>
      <c r="AP2942" s="71">
        <v>15498</v>
      </c>
      <c r="AQ2942" s="71" t="s">
        <v>29</v>
      </c>
    </row>
    <row r="2943" spans="13:43" x14ac:dyDescent="0.3">
      <c r="M2943" s="75">
        <v>19182</v>
      </c>
      <c r="N2943" s="72" t="s">
        <v>3393</v>
      </c>
      <c r="O2943" s="72" t="s">
        <v>1224</v>
      </c>
      <c r="P2943" s="73" t="s">
        <v>33</v>
      </c>
      <c r="Q2943" s="74" t="s">
        <v>37</v>
      </c>
      <c r="R2943" s="73" t="s">
        <v>35</v>
      </c>
      <c r="S2943" s="72"/>
      <c r="T2943" s="77" t="s">
        <v>34</v>
      </c>
      <c r="U2943" s="76" t="s">
        <v>35</v>
      </c>
      <c r="V2943" s="77" t="s">
        <v>36</v>
      </c>
      <c r="W2943" s="77" t="s">
        <v>36</v>
      </c>
      <c r="X2943" s="77" t="s">
        <v>37</v>
      </c>
      <c r="Y2943" s="78" t="s">
        <v>38</v>
      </c>
      <c r="Z2943" s="72"/>
      <c r="AA2943" s="77">
        <v>614</v>
      </c>
      <c r="AB2943" s="76" t="s">
        <v>50</v>
      </c>
      <c r="AC2943" s="77" t="s">
        <v>36</v>
      </c>
      <c r="AD2943" s="77" t="s">
        <v>36</v>
      </c>
      <c r="AE2943" s="77">
        <v>5</v>
      </c>
      <c r="AF2943" s="78" t="s">
        <v>154</v>
      </c>
      <c r="AG2943" s="72"/>
      <c r="AH2943" s="77" t="s">
        <v>69</v>
      </c>
      <c r="AI2943" s="76" t="s">
        <v>52</v>
      </c>
      <c r="AJ2943" s="76" t="s">
        <v>36</v>
      </c>
      <c r="AK2943" t="str">
        <f>_xlfn.CONCAT(PlayerList[[#This Row],[First Name]]," ",PlayerList[[#This Row],[Surname]])</f>
        <v>Owen Su</v>
      </c>
      <c r="AM2943" s="71">
        <f>PlayerList[[#This Row],[Code]]*1</f>
        <v>19182</v>
      </c>
      <c r="AN2943" s="71" t="str">
        <f>VLOOKUP(PlayerList[[#This Row],[NZCF ID]],$AP$2:$AQ$3850,2,FALSE)</f>
        <v>M</v>
      </c>
      <c r="AP2943" s="71">
        <v>18809</v>
      </c>
      <c r="AQ2943" s="71" t="s">
        <v>29</v>
      </c>
    </row>
    <row r="2944" spans="13:43" x14ac:dyDescent="0.3">
      <c r="M2944" s="75">
        <v>17357</v>
      </c>
      <c r="N2944" s="72" t="s">
        <v>3393</v>
      </c>
      <c r="O2944" s="72" t="s">
        <v>3397</v>
      </c>
      <c r="P2944" s="73" t="s">
        <v>74</v>
      </c>
      <c r="Q2944" s="74">
        <v>2008</v>
      </c>
      <c r="R2944" s="73" t="s">
        <v>135</v>
      </c>
      <c r="S2944" s="72"/>
      <c r="T2944" s="77">
        <v>843</v>
      </c>
      <c r="U2944" s="76" t="s">
        <v>50</v>
      </c>
      <c r="V2944" s="77" t="s">
        <v>36</v>
      </c>
      <c r="W2944" s="77" t="s">
        <v>36</v>
      </c>
      <c r="X2944" s="77">
        <v>5</v>
      </c>
      <c r="Y2944" s="78" t="s">
        <v>209</v>
      </c>
      <c r="Z2944" s="72"/>
      <c r="AA2944" s="77">
        <v>945</v>
      </c>
      <c r="AB2944" s="76" t="s">
        <v>50</v>
      </c>
      <c r="AC2944" s="77" t="s">
        <v>36</v>
      </c>
      <c r="AD2944" s="77" t="s">
        <v>36</v>
      </c>
      <c r="AE2944" s="77">
        <v>14</v>
      </c>
      <c r="AF2944" s="78" t="s">
        <v>209</v>
      </c>
      <c r="AG2944" s="72"/>
      <c r="AH2944" s="77">
        <v>4313038</v>
      </c>
      <c r="AI2944" s="76" t="s">
        <v>52</v>
      </c>
      <c r="AJ2944" s="76" t="s">
        <v>36</v>
      </c>
      <c r="AK2944" t="str">
        <f>_xlfn.CONCAT(PlayerList[[#This Row],[First Name]]," ",PlayerList[[#This Row],[Surname]])</f>
        <v>Soraya Yiran Su</v>
      </c>
      <c r="AM2944" s="71">
        <f>PlayerList[[#This Row],[Code]]*1</f>
        <v>17357</v>
      </c>
      <c r="AN2944" s="71" t="str">
        <f>VLOOKUP(PlayerList[[#This Row],[NZCF ID]],$AP$2:$AQ$3850,2,FALSE)</f>
        <v>F</v>
      </c>
      <c r="AP2944" s="71">
        <v>20651</v>
      </c>
      <c r="AQ2944" s="71" t="s">
        <v>29</v>
      </c>
    </row>
    <row r="2945" spans="13:43" x14ac:dyDescent="0.3">
      <c r="M2945" s="75">
        <v>17094</v>
      </c>
      <c r="N2945" s="72" t="s">
        <v>3398</v>
      </c>
      <c r="O2945" s="72" t="s">
        <v>1167</v>
      </c>
      <c r="P2945" s="73" t="s">
        <v>115</v>
      </c>
      <c r="Q2945" s="74">
        <v>1987</v>
      </c>
      <c r="R2945" s="73" t="s">
        <v>35</v>
      </c>
      <c r="S2945" s="72"/>
      <c r="T2945" s="77">
        <v>1923</v>
      </c>
      <c r="U2945" s="76" t="s">
        <v>35</v>
      </c>
      <c r="V2945" s="77">
        <v>3</v>
      </c>
      <c r="W2945" s="77">
        <v>9</v>
      </c>
      <c r="X2945" s="77">
        <v>174</v>
      </c>
      <c r="Y2945" s="78" t="s">
        <v>4167</v>
      </c>
      <c r="Z2945" s="72"/>
      <c r="AA2945" s="77">
        <v>1796</v>
      </c>
      <c r="AB2945" s="76" t="s">
        <v>35</v>
      </c>
      <c r="AC2945" s="77" t="s">
        <v>36</v>
      </c>
      <c r="AD2945" s="77" t="s">
        <v>36</v>
      </c>
      <c r="AE2945" s="77">
        <v>172</v>
      </c>
      <c r="AF2945" s="78" t="s">
        <v>84</v>
      </c>
      <c r="AG2945" s="72"/>
      <c r="AH2945" s="77">
        <v>4312953</v>
      </c>
      <c r="AI2945" s="76" t="s">
        <v>52</v>
      </c>
      <c r="AJ2945" s="76" t="s">
        <v>36</v>
      </c>
      <c r="AK2945" t="str">
        <f>_xlfn.CONCAT(PlayerList[[#This Row],[First Name]]," ",PlayerList[[#This Row],[Surname]])</f>
        <v>Benedict Suazo</v>
      </c>
      <c r="AM2945" s="71">
        <f>PlayerList[[#This Row],[Code]]*1</f>
        <v>17094</v>
      </c>
      <c r="AN2945" s="71" t="str">
        <f>VLOOKUP(PlayerList[[#This Row],[NZCF ID]],$AP$2:$AQ$3850,2,FALSE)</f>
        <v>M</v>
      </c>
      <c r="AP2945" s="71">
        <v>19182</v>
      </c>
      <c r="AQ2945" s="71" t="s">
        <v>29</v>
      </c>
    </row>
    <row r="2946" spans="13:43" x14ac:dyDescent="0.3">
      <c r="M2946" s="75">
        <v>22850</v>
      </c>
      <c r="N2946" s="72" t="s">
        <v>4503</v>
      </c>
      <c r="O2946" s="72" t="s">
        <v>4504</v>
      </c>
      <c r="P2946" s="73" t="s">
        <v>33</v>
      </c>
      <c r="Q2946" s="74">
        <v>2015</v>
      </c>
      <c r="R2946" s="73" t="s">
        <v>135</v>
      </c>
      <c r="S2946" s="72"/>
      <c r="T2946" s="77" t="s">
        <v>34</v>
      </c>
      <c r="U2946" s="76" t="s">
        <v>35</v>
      </c>
      <c r="V2946" s="77" t="s">
        <v>36</v>
      </c>
      <c r="W2946" s="77" t="s">
        <v>36</v>
      </c>
      <c r="X2946" s="77" t="s">
        <v>37</v>
      </c>
      <c r="Y2946" s="78" t="s">
        <v>38</v>
      </c>
      <c r="Z2946" s="72"/>
      <c r="AA2946" s="77">
        <v>400</v>
      </c>
      <c r="AB2946" s="76" t="s">
        <v>50</v>
      </c>
      <c r="AC2946" s="77" t="s">
        <v>36</v>
      </c>
      <c r="AD2946" s="77" t="s">
        <v>36</v>
      </c>
      <c r="AE2946" s="77">
        <v>6</v>
      </c>
      <c r="AF2946" s="78" t="s">
        <v>84</v>
      </c>
      <c r="AG2946" s="72"/>
      <c r="AH2946" s="77" t="s">
        <v>69</v>
      </c>
      <c r="AI2946" s="76" t="s">
        <v>52</v>
      </c>
      <c r="AJ2946" s="76" t="s">
        <v>36</v>
      </c>
      <c r="AK2946" t="str">
        <f>_xlfn.CONCAT(PlayerList[[#This Row],[First Name]]," ",PlayerList[[#This Row],[Surname]])</f>
        <v>Darshi Subramanian</v>
      </c>
      <c r="AM2946" s="71">
        <f>PlayerList[[#This Row],[Code]]*1</f>
        <v>22850</v>
      </c>
      <c r="AN2946" s="71" t="str">
        <f>VLOOKUP(PlayerList[[#This Row],[NZCF ID]],$AP$2:$AQ$3850,2,FALSE)</f>
        <v>M</v>
      </c>
      <c r="AP2946" s="71">
        <v>17357</v>
      </c>
      <c r="AQ2946" s="71" t="s">
        <v>45</v>
      </c>
    </row>
    <row r="2947" spans="13:43" x14ac:dyDescent="0.3">
      <c r="M2947" s="75">
        <v>20820</v>
      </c>
      <c r="N2947" s="72" t="s">
        <v>4503</v>
      </c>
      <c r="O2947" s="72" t="s">
        <v>899</v>
      </c>
      <c r="P2947" s="73" t="s">
        <v>33</v>
      </c>
      <c r="Q2947" s="74">
        <v>2019</v>
      </c>
      <c r="R2947" s="73" t="s">
        <v>135</v>
      </c>
      <c r="S2947" s="72"/>
      <c r="T2947" s="77" t="s">
        <v>34</v>
      </c>
      <c r="U2947" s="76" t="s">
        <v>35</v>
      </c>
      <c r="V2947" s="77" t="s">
        <v>36</v>
      </c>
      <c r="W2947" s="77" t="s">
        <v>36</v>
      </c>
      <c r="X2947" s="77" t="s">
        <v>37</v>
      </c>
      <c r="Y2947" s="78" t="s">
        <v>38</v>
      </c>
      <c r="Z2947" s="72"/>
      <c r="AA2947" s="77">
        <v>563</v>
      </c>
      <c r="AB2947" s="76" t="s">
        <v>50</v>
      </c>
      <c r="AC2947" s="77" t="s">
        <v>36</v>
      </c>
      <c r="AD2947" s="77" t="s">
        <v>36</v>
      </c>
      <c r="AE2947" s="77">
        <v>6</v>
      </c>
      <c r="AF2947" s="78" t="s">
        <v>84</v>
      </c>
      <c r="AG2947" s="72"/>
      <c r="AH2947" s="77" t="s">
        <v>69</v>
      </c>
      <c r="AI2947" s="76" t="s">
        <v>52</v>
      </c>
      <c r="AJ2947" s="76" t="s">
        <v>36</v>
      </c>
      <c r="AK2947" t="str">
        <f>_xlfn.CONCAT(PlayerList[[#This Row],[First Name]]," ",PlayerList[[#This Row],[Surname]])</f>
        <v>Jai Subramanian</v>
      </c>
      <c r="AM2947" s="71">
        <f>PlayerList[[#This Row],[Code]]*1</f>
        <v>20820</v>
      </c>
      <c r="AN2947" s="71" t="str">
        <f>VLOOKUP(PlayerList[[#This Row],[NZCF ID]],$AP$2:$AQ$3850,2,FALSE)</f>
        <v>M</v>
      </c>
      <c r="AP2947" s="71">
        <v>17094</v>
      </c>
      <c r="AQ2947" s="71" t="s">
        <v>29</v>
      </c>
    </row>
    <row r="2948" spans="13:43" x14ac:dyDescent="0.3">
      <c r="M2948" s="75">
        <v>17516</v>
      </c>
      <c r="N2948" s="72" t="s">
        <v>3399</v>
      </c>
      <c r="O2948" s="72" t="s">
        <v>3400</v>
      </c>
      <c r="P2948" s="73" t="s">
        <v>115</v>
      </c>
      <c r="Q2948" s="74">
        <v>2005</v>
      </c>
      <c r="R2948" s="73" t="s">
        <v>135</v>
      </c>
      <c r="S2948" s="72"/>
      <c r="T2948" s="77">
        <v>1871</v>
      </c>
      <c r="U2948" s="76" t="s">
        <v>35</v>
      </c>
      <c r="V2948" s="77" t="s">
        <v>36</v>
      </c>
      <c r="W2948" s="77" t="s">
        <v>36</v>
      </c>
      <c r="X2948" s="77">
        <v>80</v>
      </c>
      <c r="Y2948" s="78" t="s">
        <v>173</v>
      </c>
      <c r="Z2948" s="72"/>
      <c r="AA2948" s="77">
        <v>1781</v>
      </c>
      <c r="AB2948" s="76" t="s">
        <v>35</v>
      </c>
      <c r="AC2948" s="77" t="s">
        <v>36</v>
      </c>
      <c r="AD2948" s="77" t="s">
        <v>36</v>
      </c>
      <c r="AE2948" s="77">
        <v>87</v>
      </c>
      <c r="AF2948" s="78" t="s">
        <v>96</v>
      </c>
      <c r="AG2948" s="72"/>
      <c r="AH2948" s="77">
        <v>4313534</v>
      </c>
      <c r="AI2948" s="76" t="s">
        <v>52</v>
      </c>
      <c r="AJ2948" s="76" t="s">
        <v>36</v>
      </c>
      <c r="AK2948" t="str">
        <f>_xlfn.CONCAT(PlayerList[[#This Row],[First Name]]," ",PlayerList[[#This Row],[Surname]])</f>
        <v>Romero Suggate</v>
      </c>
      <c r="AM2948" s="71">
        <f>PlayerList[[#This Row],[Code]]*1</f>
        <v>17516</v>
      </c>
      <c r="AN2948" s="71" t="str">
        <f>VLOOKUP(PlayerList[[#This Row],[NZCF ID]],$AP$2:$AQ$3850,2,FALSE)</f>
        <v>M</v>
      </c>
      <c r="AP2948" s="71">
        <v>22850</v>
      </c>
      <c r="AQ2948" s="71" t="s">
        <v>29</v>
      </c>
    </row>
    <row r="2949" spans="13:43" x14ac:dyDescent="0.3">
      <c r="M2949" s="75">
        <v>16256</v>
      </c>
      <c r="N2949" s="72" t="s">
        <v>3401</v>
      </c>
      <c r="O2949" s="72" t="s">
        <v>421</v>
      </c>
      <c r="P2949" s="73" t="s">
        <v>161</v>
      </c>
      <c r="Q2949" s="74">
        <v>1993</v>
      </c>
      <c r="R2949" s="73" t="s">
        <v>35</v>
      </c>
      <c r="S2949" s="72"/>
      <c r="T2949" s="77">
        <v>1760</v>
      </c>
      <c r="U2949" s="76" t="s">
        <v>35</v>
      </c>
      <c r="V2949" s="77" t="s">
        <v>36</v>
      </c>
      <c r="W2949" s="77" t="s">
        <v>36</v>
      </c>
      <c r="X2949" s="77">
        <v>36</v>
      </c>
      <c r="Y2949" s="78" t="s">
        <v>530</v>
      </c>
      <c r="Z2949" s="72"/>
      <c r="AA2949" s="77" t="s">
        <v>37</v>
      </c>
      <c r="AB2949" s="76" t="s">
        <v>35</v>
      </c>
      <c r="AC2949" s="77" t="s">
        <v>36</v>
      </c>
      <c r="AD2949" s="77" t="s">
        <v>36</v>
      </c>
      <c r="AE2949" s="77" t="s">
        <v>37</v>
      </c>
      <c r="AF2949" s="78" t="s">
        <v>38</v>
      </c>
      <c r="AG2949" s="72"/>
      <c r="AH2949" s="77">
        <v>4307518</v>
      </c>
      <c r="AI2949" s="76" t="s">
        <v>52</v>
      </c>
      <c r="AJ2949" s="76" t="s">
        <v>36</v>
      </c>
      <c r="AK2949" t="str">
        <f>_xlfn.CONCAT(PlayerList[[#This Row],[First Name]]," ",PlayerList[[#This Row],[Surname]])</f>
        <v>Daniel Suh</v>
      </c>
      <c r="AM2949" s="71">
        <f>PlayerList[[#This Row],[Code]]*1</f>
        <v>16256</v>
      </c>
      <c r="AN2949" s="71" t="str">
        <f>VLOOKUP(PlayerList[[#This Row],[NZCF ID]],$AP$2:$AQ$3850,2,FALSE)</f>
        <v>M</v>
      </c>
      <c r="AP2949" s="71">
        <v>20820</v>
      </c>
      <c r="AQ2949" s="71" t="s">
        <v>29</v>
      </c>
    </row>
    <row r="2950" spans="13:43" x14ac:dyDescent="0.3">
      <c r="M2950" s="75">
        <v>20585</v>
      </c>
      <c r="N2950" s="72" t="s">
        <v>3402</v>
      </c>
      <c r="O2950" s="72" t="s">
        <v>3403</v>
      </c>
      <c r="P2950" s="73" t="s">
        <v>33</v>
      </c>
      <c r="Q2950" s="74">
        <v>2016</v>
      </c>
      <c r="R2950" s="73" t="s">
        <v>135</v>
      </c>
      <c r="S2950" s="72"/>
      <c r="T2950" s="77" t="s">
        <v>34</v>
      </c>
      <c r="U2950" s="76" t="s">
        <v>35</v>
      </c>
      <c r="V2950" s="77" t="s">
        <v>36</v>
      </c>
      <c r="W2950" s="77" t="s">
        <v>36</v>
      </c>
      <c r="X2950" s="77" t="s">
        <v>37</v>
      </c>
      <c r="Y2950" s="78" t="s">
        <v>38</v>
      </c>
      <c r="Z2950" s="72"/>
      <c r="AA2950" s="77">
        <v>400</v>
      </c>
      <c r="AB2950" s="76" t="s">
        <v>50</v>
      </c>
      <c r="AC2950" s="77" t="s">
        <v>36</v>
      </c>
      <c r="AD2950" s="77" t="s">
        <v>36</v>
      </c>
      <c r="AE2950" s="77">
        <v>5</v>
      </c>
      <c r="AF2950" s="78" t="s">
        <v>61</v>
      </c>
      <c r="AG2950" s="72"/>
      <c r="AH2950" s="77">
        <v>4329619</v>
      </c>
      <c r="AI2950" s="76" t="s">
        <v>52</v>
      </c>
      <c r="AJ2950" s="76" t="s">
        <v>36</v>
      </c>
      <c r="AK2950" t="str">
        <f>_xlfn.CONCAT(PlayerList[[#This Row],[First Name]]," ",PlayerList[[#This Row],[Surname]])</f>
        <v>Austin Zhu Sui</v>
      </c>
      <c r="AM2950" s="71">
        <f>PlayerList[[#This Row],[Code]]*1</f>
        <v>20585</v>
      </c>
      <c r="AN2950" s="71" t="str">
        <f>VLOOKUP(PlayerList[[#This Row],[NZCF ID]],$AP$2:$AQ$3850,2,FALSE)</f>
        <v>M</v>
      </c>
      <c r="AP2950" s="71">
        <v>17516</v>
      </c>
      <c r="AQ2950" s="71" t="s">
        <v>29</v>
      </c>
    </row>
    <row r="2951" spans="13:43" x14ac:dyDescent="0.3">
      <c r="M2951" s="75">
        <v>19917</v>
      </c>
      <c r="N2951" s="72" t="s">
        <v>3404</v>
      </c>
      <c r="O2951" s="72" t="s">
        <v>3405</v>
      </c>
      <c r="P2951" s="73" t="s">
        <v>33</v>
      </c>
      <c r="Q2951" s="74">
        <v>2015</v>
      </c>
      <c r="R2951" s="73" t="s">
        <v>135</v>
      </c>
      <c r="S2951" s="72"/>
      <c r="T2951" s="77" t="s">
        <v>34</v>
      </c>
      <c r="U2951" s="76" t="s">
        <v>35</v>
      </c>
      <c r="V2951" s="77" t="s">
        <v>36</v>
      </c>
      <c r="W2951" s="77" t="s">
        <v>36</v>
      </c>
      <c r="X2951" s="77" t="s">
        <v>37</v>
      </c>
      <c r="Y2951" s="78" t="s">
        <v>38</v>
      </c>
      <c r="Z2951" s="72"/>
      <c r="AA2951" s="77">
        <v>629</v>
      </c>
      <c r="AB2951" s="76" t="s">
        <v>50</v>
      </c>
      <c r="AC2951" s="77" t="s">
        <v>36</v>
      </c>
      <c r="AD2951" s="77" t="s">
        <v>36</v>
      </c>
      <c r="AE2951" s="77">
        <v>6</v>
      </c>
      <c r="AF2951" s="78" t="s">
        <v>281</v>
      </c>
      <c r="AG2951" s="72"/>
      <c r="AH2951" s="77" t="s">
        <v>69</v>
      </c>
      <c r="AI2951" s="76" t="s">
        <v>52</v>
      </c>
      <c r="AJ2951" s="76" t="s">
        <v>36</v>
      </c>
      <c r="AK2951" t="str">
        <f>_xlfn.CONCAT(PlayerList[[#This Row],[First Name]]," ",PlayerList[[#This Row],[Surname]])</f>
        <v>Matvey Sukhovey</v>
      </c>
      <c r="AM2951" s="71">
        <f>PlayerList[[#This Row],[Code]]*1</f>
        <v>19917</v>
      </c>
      <c r="AN2951" s="71" t="str">
        <f>VLOOKUP(PlayerList[[#This Row],[NZCF ID]],$AP$2:$AQ$3850,2,FALSE)</f>
        <v>M</v>
      </c>
      <c r="AP2951" s="71">
        <v>16256</v>
      </c>
      <c r="AQ2951" s="71" t="s">
        <v>29</v>
      </c>
    </row>
    <row r="2952" spans="13:43" x14ac:dyDescent="0.3">
      <c r="M2952" s="75">
        <v>21036</v>
      </c>
      <c r="N2952" s="72" t="s">
        <v>3406</v>
      </c>
      <c r="O2952" s="72" t="s">
        <v>3407</v>
      </c>
      <c r="P2952" s="73" t="s">
        <v>33</v>
      </c>
      <c r="Q2952" s="74">
        <v>1998</v>
      </c>
      <c r="R2952" s="73" t="s">
        <v>35</v>
      </c>
      <c r="S2952" s="72"/>
      <c r="T2952" s="77">
        <v>942</v>
      </c>
      <c r="U2952" s="76" t="s">
        <v>50</v>
      </c>
      <c r="V2952" s="77" t="s">
        <v>36</v>
      </c>
      <c r="W2952" s="77" t="s">
        <v>36</v>
      </c>
      <c r="X2952" s="77">
        <v>6</v>
      </c>
      <c r="Y2952" s="78" t="s">
        <v>84</v>
      </c>
      <c r="Z2952" s="72"/>
      <c r="AA2952" s="77" t="s">
        <v>37</v>
      </c>
      <c r="AB2952" s="76" t="s">
        <v>35</v>
      </c>
      <c r="AC2952" s="77" t="s">
        <v>36</v>
      </c>
      <c r="AD2952" s="77" t="s">
        <v>36</v>
      </c>
      <c r="AE2952" s="77" t="s">
        <v>37</v>
      </c>
      <c r="AF2952" s="78" t="s">
        <v>38</v>
      </c>
      <c r="AG2952" s="72"/>
      <c r="AH2952" s="77">
        <v>4331737</v>
      </c>
      <c r="AI2952" s="76" t="s">
        <v>52</v>
      </c>
      <c r="AJ2952" s="76" t="s">
        <v>36</v>
      </c>
      <c r="AK2952" t="str">
        <f>_xlfn.CONCAT(PlayerList[[#This Row],[First Name]]," ",PlayerList[[#This Row],[Surname]])</f>
        <v>Asif Farhan Sulaiman Basha</v>
      </c>
      <c r="AM2952" s="71">
        <f>PlayerList[[#This Row],[Code]]*1</f>
        <v>21036</v>
      </c>
      <c r="AN2952" s="71" t="str">
        <f>VLOOKUP(PlayerList[[#This Row],[NZCF ID]],$AP$2:$AQ$3850,2,FALSE)</f>
        <v>M</v>
      </c>
      <c r="AP2952" s="71">
        <v>20585</v>
      </c>
      <c r="AQ2952" s="71" t="s">
        <v>29</v>
      </c>
    </row>
    <row r="2953" spans="13:43" x14ac:dyDescent="0.3">
      <c r="M2953" s="75">
        <v>10772</v>
      </c>
      <c r="N2953" s="72" t="s">
        <v>3408</v>
      </c>
      <c r="O2953" s="72" t="s">
        <v>3409</v>
      </c>
      <c r="P2953" s="73" t="s">
        <v>121</v>
      </c>
      <c r="Q2953" s="74">
        <v>1967</v>
      </c>
      <c r="R2953" s="73" t="s">
        <v>124</v>
      </c>
      <c r="S2953" s="72"/>
      <c r="T2953" s="77">
        <v>1235</v>
      </c>
      <c r="U2953" s="76" t="s">
        <v>35</v>
      </c>
      <c r="V2953" s="77" t="s">
        <v>36</v>
      </c>
      <c r="W2953" s="77" t="s">
        <v>36</v>
      </c>
      <c r="X2953" s="77">
        <v>204</v>
      </c>
      <c r="Y2953" s="78" t="s">
        <v>84</v>
      </c>
      <c r="Z2953" s="72"/>
      <c r="AA2953" s="77">
        <v>1169</v>
      </c>
      <c r="AB2953" s="76" t="s">
        <v>35</v>
      </c>
      <c r="AC2953" s="77" t="s">
        <v>36</v>
      </c>
      <c r="AD2953" s="77" t="s">
        <v>36</v>
      </c>
      <c r="AE2953" s="77">
        <v>74</v>
      </c>
      <c r="AF2953" s="78" t="s">
        <v>60</v>
      </c>
      <c r="AG2953" s="72"/>
      <c r="AH2953" s="77" t="s">
        <v>69</v>
      </c>
      <c r="AI2953" s="76" t="s">
        <v>52</v>
      </c>
      <c r="AJ2953" s="76" t="s">
        <v>36</v>
      </c>
      <c r="AK2953" t="str">
        <f>_xlfn.CONCAT(PlayerList[[#This Row],[First Name]]," ",PlayerList[[#This Row],[Surname]])</f>
        <v>Glen J Sullivan</v>
      </c>
      <c r="AM2953" s="71">
        <f>PlayerList[[#This Row],[Code]]*1</f>
        <v>10772</v>
      </c>
      <c r="AN2953" s="71" t="str">
        <f>VLOOKUP(PlayerList[[#This Row],[NZCF ID]],$AP$2:$AQ$3850,2,FALSE)</f>
        <v>M</v>
      </c>
      <c r="AP2953" s="71">
        <v>19917</v>
      </c>
      <c r="AQ2953" s="71" t="s">
        <v>29</v>
      </c>
    </row>
    <row r="2954" spans="13:43" x14ac:dyDescent="0.3">
      <c r="M2954" s="75">
        <v>18684</v>
      </c>
      <c r="N2954" s="72" t="s">
        <v>3408</v>
      </c>
      <c r="O2954" s="72" t="s">
        <v>589</v>
      </c>
      <c r="P2954" s="73" t="s">
        <v>33</v>
      </c>
      <c r="Q2954" s="74">
        <v>1967</v>
      </c>
      <c r="R2954" s="73" t="s">
        <v>124</v>
      </c>
      <c r="S2954" s="72"/>
      <c r="T2954" s="77" t="s">
        <v>34</v>
      </c>
      <c r="U2954" s="76" t="s">
        <v>35</v>
      </c>
      <c r="V2954" s="77" t="s">
        <v>36</v>
      </c>
      <c r="W2954" s="77" t="s">
        <v>36</v>
      </c>
      <c r="X2954" s="77" t="s">
        <v>37</v>
      </c>
      <c r="Y2954" s="78" t="s">
        <v>38</v>
      </c>
      <c r="Z2954" s="72"/>
      <c r="AA2954" s="77">
        <v>1259</v>
      </c>
      <c r="AB2954" s="76" t="s">
        <v>50</v>
      </c>
      <c r="AC2954" s="77" t="s">
        <v>36</v>
      </c>
      <c r="AD2954" s="77" t="s">
        <v>36</v>
      </c>
      <c r="AE2954" s="77">
        <v>5</v>
      </c>
      <c r="AF2954" s="78" t="s">
        <v>51</v>
      </c>
      <c r="AG2954" s="72"/>
      <c r="AH2954" s="77" t="s">
        <v>69</v>
      </c>
      <c r="AI2954" s="76" t="s">
        <v>52</v>
      </c>
      <c r="AJ2954" s="76" t="s">
        <v>36</v>
      </c>
      <c r="AK2954" t="str">
        <f>_xlfn.CONCAT(PlayerList[[#This Row],[First Name]]," ",PlayerList[[#This Row],[Surname]])</f>
        <v>Robert Sullivan</v>
      </c>
      <c r="AM2954" s="71">
        <f>PlayerList[[#This Row],[Code]]*1</f>
        <v>18684</v>
      </c>
      <c r="AN2954" s="71" t="str">
        <f>VLOOKUP(PlayerList[[#This Row],[NZCF ID]],$AP$2:$AQ$3850,2,FALSE)</f>
        <v>M</v>
      </c>
      <c r="AP2954" s="71">
        <v>21036</v>
      </c>
      <c r="AQ2954" s="71" t="s">
        <v>29</v>
      </c>
    </row>
    <row r="2955" spans="13:43" x14ac:dyDescent="0.3">
      <c r="M2955" s="75">
        <v>20546</v>
      </c>
      <c r="N2955" s="72" t="s">
        <v>3410</v>
      </c>
      <c r="O2955" s="72" t="s">
        <v>3411</v>
      </c>
      <c r="P2955" s="73" t="s">
        <v>33</v>
      </c>
      <c r="Q2955" s="74">
        <v>2016</v>
      </c>
      <c r="R2955" s="73" t="s">
        <v>135</v>
      </c>
      <c r="S2955" s="72"/>
      <c r="T2955" s="77" t="s">
        <v>34</v>
      </c>
      <c r="U2955" s="76" t="s">
        <v>35</v>
      </c>
      <c r="V2955" s="77" t="s">
        <v>36</v>
      </c>
      <c r="W2955" s="77" t="s">
        <v>36</v>
      </c>
      <c r="X2955" s="77" t="s">
        <v>37</v>
      </c>
      <c r="Y2955" s="78" t="s">
        <v>38</v>
      </c>
      <c r="Z2955" s="72"/>
      <c r="AA2955" s="77">
        <v>328</v>
      </c>
      <c r="AB2955" s="76" t="s">
        <v>35</v>
      </c>
      <c r="AC2955" s="77">
        <v>1</v>
      </c>
      <c r="AD2955" s="77">
        <v>6</v>
      </c>
      <c r="AE2955" s="77">
        <v>64</v>
      </c>
      <c r="AF2955" s="78" t="s">
        <v>4167</v>
      </c>
      <c r="AG2955" s="72"/>
      <c r="AH2955" s="77" t="s">
        <v>69</v>
      </c>
      <c r="AI2955" s="76" t="s">
        <v>52</v>
      </c>
      <c r="AJ2955" s="76" t="s">
        <v>36</v>
      </c>
      <c r="AK2955" t="str">
        <f>_xlfn.CONCAT(PlayerList[[#This Row],[First Name]]," ",PlayerList[[#This Row],[Surname]])</f>
        <v>Keith Man Kit Sum</v>
      </c>
      <c r="AM2955" s="71">
        <f>PlayerList[[#This Row],[Code]]*1</f>
        <v>20546</v>
      </c>
      <c r="AN2955" s="71" t="str">
        <f>VLOOKUP(PlayerList[[#This Row],[NZCF ID]],$AP$2:$AQ$3850,2,FALSE)</f>
        <v>M</v>
      </c>
      <c r="AP2955" s="71">
        <v>10772</v>
      </c>
      <c r="AQ2955" s="71" t="s">
        <v>29</v>
      </c>
    </row>
    <row r="2956" spans="13:43" x14ac:dyDescent="0.3">
      <c r="M2956" s="75">
        <v>16309</v>
      </c>
      <c r="N2956" s="72" t="s">
        <v>3412</v>
      </c>
      <c r="O2956" s="72" t="s">
        <v>599</v>
      </c>
      <c r="P2956" s="73" t="s">
        <v>426</v>
      </c>
      <c r="Q2956" s="74">
        <v>2007</v>
      </c>
      <c r="R2956" s="73" t="s">
        <v>135</v>
      </c>
      <c r="S2956" s="72"/>
      <c r="T2956" s="77">
        <v>1181</v>
      </c>
      <c r="U2956" s="76" t="s">
        <v>35</v>
      </c>
      <c r="V2956" s="77" t="s">
        <v>36</v>
      </c>
      <c r="W2956" s="77" t="s">
        <v>36</v>
      </c>
      <c r="X2956" s="77">
        <v>43</v>
      </c>
      <c r="Y2956" s="78" t="s">
        <v>212</v>
      </c>
      <c r="Z2956" s="72"/>
      <c r="AA2956" s="77">
        <v>1244</v>
      </c>
      <c r="AB2956" s="76" t="s">
        <v>35</v>
      </c>
      <c r="AC2956" s="77" t="s">
        <v>36</v>
      </c>
      <c r="AD2956" s="77" t="s">
        <v>36</v>
      </c>
      <c r="AE2956" s="77">
        <v>44</v>
      </c>
      <c r="AF2956" s="78" t="s">
        <v>902</v>
      </c>
      <c r="AG2956" s="72"/>
      <c r="AH2956" s="77" t="s">
        <v>69</v>
      </c>
      <c r="AI2956" s="76" t="s">
        <v>52</v>
      </c>
      <c r="AJ2956" s="76" t="s">
        <v>36</v>
      </c>
      <c r="AK2956" t="str">
        <f>_xlfn.CONCAT(PlayerList[[#This Row],[First Name]]," ",PlayerList[[#This Row],[Surname]])</f>
        <v>Mark Summers</v>
      </c>
      <c r="AM2956" s="71">
        <f>PlayerList[[#This Row],[Code]]*1</f>
        <v>16309</v>
      </c>
      <c r="AN2956" s="71" t="str">
        <f>VLOOKUP(PlayerList[[#This Row],[NZCF ID]],$AP$2:$AQ$3850,2,FALSE)</f>
        <v>M</v>
      </c>
      <c r="AP2956" s="71">
        <v>18684</v>
      </c>
      <c r="AQ2956" s="71" t="s">
        <v>29</v>
      </c>
    </row>
    <row r="2957" spans="13:43" x14ac:dyDescent="0.3">
      <c r="M2957" s="75">
        <v>16491</v>
      </c>
      <c r="N2957" s="72" t="s">
        <v>3412</v>
      </c>
      <c r="O2957" s="72" t="s">
        <v>3413</v>
      </c>
      <c r="P2957" s="73" t="s">
        <v>33</v>
      </c>
      <c r="Q2957" s="74">
        <v>1957</v>
      </c>
      <c r="R2957" s="73" t="s">
        <v>119</v>
      </c>
      <c r="S2957" s="72"/>
      <c r="T2957" s="77">
        <v>1654</v>
      </c>
      <c r="U2957" s="76" t="s">
        <v>35</v>
      </c>
      <c r="V2957" s="77" t="s">
        <v>36</v>
      </c>
      <c r="W2957" s="77" t="s">
        <v>36</v>
      </c>
      <c r="X2957" s="77">
        <v>21</v>
      </c>
      <c r="Y2957" s="78" t="s">
        <v>39</v>
      </c>
      <c r="Z2957" s="72"/>
      <c r="AA2957" s="77">
        <v>1778</v>
      </c>
      <c r="AB2957" s="76" t="s">
        <v>35</v>
      </c>
      <c r="AC2957" s="77" t="s">
        <v>36</v>
      </c>
      <c r="AD2957" s="77" t="s">
        <v>36</v>
      </c>
      <c r="AE2957" s="77">
        <v>42</v>
      </c>
      <c r="AF2957" s="78" t="s">
        <v>39</v>
      </c>
      <c r="AG2957" s="72"/>
      <c r="AH2957" s="77">
        <v>3232883</v>
      </c>
      <c r="AI2957" s="76" t="s">
        <v>1309</v>
      </c>
      <c r="AJ2957" s="76" t="s">
        <v>36</v>
      </c>
      <c r="AK2957" t="str">
        <f>_xlfn.CONCAT(PlayerList[[#This Row],[First Name]]," ",PlayerList[[#This Row],[Surname]])</f>
        <v>Paul G Summers</v>
      </c>
      <c r="AM2957" s="71">
        <f>PlayerList[[#This Row],[Code]]*1</f>
        <v>16491</v>
      </c>
      <c r="AN2957" s="71" t="str">
        <f>VLOOKUP(PlayerList[[#This Row],[NZCF ID]],$AP$2:$AQ$3850,2,FALSE)</f>
        <v>M</v>
      </c>
      <c r="AP2957" s="71">
        <v>20546</v>
      </c>
      <c r="AQ2957" s="71" t="s">
        <v>29</v>
      </c>
    </row>
    <row r="2958" spans="13:43" x14ac:dyDescent="0.3">
      <c r="M2958" s="75">
        <v>19355</v>
      </c>
      <c r="N2958" s="72" t="s">
        <v>1911</v>
      </c>
      <c r="O2958" s="72" t="s">
        <v>508</v>
      </c>
      <c r="P2958" s="73" t="s">
        <v>33</v>
      </c>
      <c r="Q2958" s="74">
        <v>2009</v>
      </c>
      <c r="R2958" s="73" t="s">
        <v>135</v>
      </c>
      <c r="S2958" s="72"/>
      <c r="T2958" s="77" t="s">
        <v>34</v>
      </c>
      <c r="U2958" s="76" t="s">
        <v>35</v>
      </c>
      <c r="V2958" s="77" t="s">
        <v>36</v>
      </c>
      <c r="W2958" s="77" t="s">
        <v>36</v>
      </c>
      <c r="X2958" s="77" t="s">
        <v>37</v>
      </c>
      <c r="Y2958" s="78" t="s">
        <v>38</v>
      </c>
      <c r="Z2958" s="72"/>
      <c r="AA2958" s="77">
        <v>873</v>
      </c>
      <c r="AB2958" s="76" t="s">
        <v>50</v>
      </c>
      <c r="AC2958" s="77" t="s">
        <v>36</v>
      </c>
      <c r="AD2958" s="77" t="s">
        <v>36</v>
      </c>
      <c r="AE2958" s="77">
        <v>6</v>
      </c>
      <c r="AF2958" s="78" t="s">
        <v>96</v>
      </c>
      <c r="AG2958" s="72"/>
      <c r="AH2958" s="77" t="s">
        <v>69</v>
      </c>
      <c r="AI2958" s="76" t="s">
        <v>52</v>
      </c>
      <c r="AJ2958" s="76" t="s">
        <v>36</v>
      </c>
      <c r="AK2958" t="str">
        <f>_xlfn.CONCAT(PlayerList[[#This Row],[First Name]]," ",PlayerList[[#This Row],[Surname]])</f>
        <v>Alex Sun</v>
      </c>
      <c r="AM2958" s="71">
        <f>PlayerList[[#This Row],[Code]]*1</f>
        <v>19355</v>
      </c>
      <c r="AN2958" s="71" t="str">
        <f>VLOOKUP(PlayerList[[#This Row],[NZCF ID]],$AP$2:$AQ$3850,2,FALSE)</f>
        <v>M</v>
      </c>
      <c r="AP2958" s="71">
        <v>16309</v>
      </c>
      <c r="AQ2958" s="71" t="s">
        <v>29</v>
      </c>
    </row>
    <row r="2959" spans="13:43" x14ac:dyDescent="0.3">
      <c r="M2959" s="75">
        <v>17861</v>
      </c>
      <c r="N2959" s="72" t="s">
        <v>1911</v>
      </c>
      <c r="O2959" s="72" t="s">
        <v>208</v>
      </c>
      <c r="P2959" s="73" t="s">
        <v>115</v>
      </c>
      <c r="Q2959" s="74">
        <v>2006</v>
      </c>
      <c r="R2959" s="73" t="s">
        <v>135</v>
      </c>
      <c r="S2959" s="72"/>
      <c r="T2959" s="77">
        <v>1869</v>
      </c>
      <c r="U2959" s="76" t="s">
        <v>35</v>
      </c>
      <c r="V2959" s="77">
        <v>1</v>
      </c>
      <c r="W2959" s="77">
        <v>1</v>
      </c>
      <c r="X2959" s="77">
        <v>33</v>
      </c>
      <c r="Y2959" s="78" t="s">
        <v>4167</v>
      </c>
      <c r="Z2959" s="72"/>
      <c r="AA2959" s="77">
        <v>1697</v>
      </c>
      <c r="AB2959" s="76" t="s">
        <v>35</v>
      </c>
      <c r="AC2959" s="77" t="s">
        <v>36</v>
      </c>
      <c r="AD2959" s="77" t="s">
        <v>36</v>
      </c>
      <c r="AE2959" s="77">
        <v>71</v>
      </c>
      <c r="AF2959" s="78" t="s">
        <v>84</v>
      </c>
      <c r="AG2959" s="72"/>
      <c r="AH2959" s="77">
        <v>4325397</v>
      </c>
      <c r="AI2959" s="76" t="s">
        <v>52</v>
      </c>
      <c r="AJ2959" s="76" t="s">
        <v>36</v>
      </c>
      <c r="AK2959" t="str">
        <f>_xlfn.CONCAT(PlayerList[[#This Row],[First Name]]," ",PlayerList[[#This Row],[Surname]])</f>
        <v>Alexander Sun</v>
      </c>
      <c r="AM2959" s="71">
        <f>PlayerList[[#This Row],[Code]]*1</f>
        <v>17861</v>
      </c>
      <c r="AN2959" s="71" t="str">
        <f>VLOOKUP(PlayerList[[#This Row],[NZCF ID]],$AP$2:$AQ$3850,2,FALSE)</f>
        <v>M</v>
      </c>
      <c r="AP2959" s="71">
        <v>16491</v>
      </c>
      <c r="AQ2959" s="71" t="s">
        <v>29</v>
      </c>
    </row>
    <row r="2960" spans="13:43" x14ac:dyDescent="0.3">
      <c r="M2960" s="75">
        <v>17476</v>
      </c>
      <c r="N2960" s="72" t="s">
        <v>1911</v>
      </c>
      <c r="O2960" s="72" t="s">
        <v>1052</v>
      </c>
      <c r="P2960" s="73" t="s">
        <v>167</v>
      </c>
      <c r="Q2960" s="74">
        <v>2013</v>
      </c>
      <c r="R2960" s="73" t="s">
        <v>135</v>
      </c>
      <c r="S2960" s="72"/>
      <c r="T2960" s="77" t="s">
        <v>34</v>
      </c>
      <c r="U2960" s="76" t="s">
        <v>35</v>
      </c>
      <c r="V2960" s="77" t="s">
        <v>36</v>
      </c>
      <c r="W2960" s="77" t="s">
        <v>36</v>
      </c>
      <c r="X2960" s="77" t="s">
        <v>37</v>
      </c>
      <c r="Y2960" s="78" t="s">
        <v>38</v>
      </c>
      <c r="Z2960" s="72"/>
      <c r="AA2960" s="77">
        <v>560</v>
      </c>
      <c r="AB2960" s="76" t="s">
        <v>35</v>
      </c>
      <c r="AC2960" s="77" t="s">
        <v>36</v>
      </c>
      <c r="AD2960" s="77" t="s">
        <v>36</v>
      </c>
      <c r="AE2960" s="77">
        <v>24</v>
      </c>
      <c r="AF2960" s="78" t="s">
        <v>61</v>
      </c>
      <c r="AG2960" s="72"/>
      <c r="AH2960" s="77">
        <v>4329201</v>
      </c>
      <c r="AI2960" s="76" t="s">
        <v>52</v>
      </c>
      <c r="AJ2960" s="76" t="s">
        <v>36</v>
      </c>
      <c r="AK2960" t="str">
        <f>_xlfn.CONCAT(PlayerList[[#This Row],[First Name]]," ",PlayerList[[#This Row],[Surname]])</f>
        <v>Austin Sun</v>
      </c>
      <c r="AM2960" s="71">
        <f>PlayerList[[#This Row],[Code]]*1</f>
        <v>17476</v>
      </c>
      <c r="AN2960" s="71" t="str">
        <f>VLOOKUP(PlayerList[[#This Row],[NZCF ID]],$AP$2:$AQ$3850,2,FALSE)</f>
        <v>M</v>
      </c>
      <c r="AP2960" s="71">
        <v>19355</v>
      </c>
      <c r="AQ2960" s="71" t="s">
        <v>29</v>
      </c>
    </row>
    <row r="2961" spans="13:43" x14ac:dyDescent="0.3">
      <c r="M2961" s="75">
        <v>20121</v>
      </c>
      <c r="N2961" s="72" t="s">
        <v>1911</v>
      </c>
      <c r="O2961" s="72" t="s">
        <v>3414</v>
      </c>
      <c r="P2961" s="73" t="s">
        <v>74</v>
      </c>
      <c r="Q2961" s="74">
        <v>2013</v>
      </c>
      <c r="R2961" s="73" t="s">
        <v>135</v>
      </c>
      <c r="S2961" s="72"/>
      <c r="T2961" s="77">
        <v>806</v>
      </c>
      <c r="U2961" s="76" t="s">
        <v>35</v>
      </c>
      <c r="V2961" s="77" t="s">
        <v>36</v>
      </c>
      <c r="W2961" s="77" t="s">
        <v>36</v>
      </c>
      <c r="X2961" s="77">
        <v>41</v>
      </c>
      <c r="Y2961" s="78" t="s">
        <v>84</v>
      </c>
      <c r="Z2961" s="72"/>
      <c r="AA2961" s="77">
        <v>772</v>
      </c>
      <c r="AB2961" s="76" t="s">
        <v>50</v>
      </c>
      <c r="AC2961" s="77" t="s">
        <v>36</v>
      </c>
      <c r="AD2961" s="77" t="s">
        <v>36</v>
      </c>
      <c r="AE2961" s="77">
        <v>9</v>
      </c>
      <c r="AF2961" s="78" t="s">
        <v>150</v>
      </c>
      <c r="AG2961" s="72"/>
      <c r="AH2961" s="77">
        <v>4326717</v>
      </c>
      <c r="AI2961" s="76" t="s">
        <v>52</v>
      </c>
      <c r="AJ2961" s="76" t="s">
        <v>36</v>
      </c>
      <c r="AK2961" t="str">
        <f>_xlfn.CONCAT(PlayerList[[#This Row],[First Name]]," ",PlayerList[[#This Row],[Surname]])</f>
        <v>Brooklyn Sun</v>
      </c>
      <c r="AM2961" s="71">
        <f>PlayerList[[#This Row],[Code]]*1</f>
        <v>20121</v>
      </c>
      <c r="AN2961" s="71" t="str">
        <f>VLOOKUP(PlayerList[[#This Row],[NZCF ID]],$AP$2:$AQ$3850,2,FALSE)</f>
        <v>M</v>
      </c>
      <c r="AP2961" s="71">
        <v>17861</v>
      </c>
      <c r="AQ2961" s="71" t="s">
        <v>29</v>
      </c>
    </row>
    <row r="2962" spans="13:43" x14ac:dyDescent="0.3">
      <c r="M2962" s="75">
        <v>20562</v>
      </c>
      <c r="N2962" s="72" t="s">
        <v>1911</v>
      </c>
      <c r="O2962" s="72" t="s">
        <v>1398</v>
      </c>
      <c r="P2962" s="73" t="s">
        <v>74</v>
      </c>
      <c r="Q2962" s="74">
        <v>2012</v>
      </c>
      <c r="R2962" s="73" t="s">
        <v>135</v>
      </c>
      <c r="S2962" s="72"/>
      <c r="T2962" s="77" t="s">
        <v>34</v>
      </c>
      <c r="U2962" s="76" t="s">
        <v>35</v>
      </c>
      <c r="V2962" s="77" t="s">
        <v>36</v>
      </c>
      <c r="W2962" s="77" t="s">
        <v>36</v>
      </c>
      <c r="X2962" s="77" t="s">
        <v>37</v>
      </c>
      <c r="Y2962" s="78" t="s">
        <v>38</v>
      </c>
      <c r="Z2962" s="72"/>
      <c r="AA2962" s="77">
        <v>1167</v>
      </c>
      <c r="AB2962" s="76" t="s">
        <v>35</v>
      </c>
      <c r="AC2962" s="77">
        <v>3</v>
      </c>
      <c r="AD2962" s="77">
        <v>17</v>
      </c>
      <c r="AE2962" s="77">
        <v>63</v>
      </c>
      <c r="AF2962" s="78" t="s">
        <v>4167</v>
      </c>
      <c r="AG2962" s="72"/>
      <c r="AH2962" s="77">
        <v>4331630</v>
      </c>
      <c r="AI2962" s="76" t="s">
        <v>52</v>
      </c>
      <c r="AJ2962" s="76" t="s">
        <v>36</v>
      </c>
      <c r="AK2962" t="str">
        <f>_xlfn.CONCAT(PlayerList[[#This Row],[First Name]]," ",PlayerList[[#This Row],[Surname]])</f>
        <v>Dylan Sun</v>
      </c>
      <c r="AM2962" s="71">
        <f>PlayerList[[#This Row],[Code]]*1</f>
        <v>20562</v>
      </c>
      <c r="AN2962" s="71" t="str">
        <f>VLOOKUP(PlayerList[[#This Row],[NZCF ID]],$AP$2:$AQ$3850,2,FALSE)</f>
        <v>M</v>
      </c>
      <c r="AP2962" s="71">
        <v>17476</v>
      </c>
      <c r="AQ2962" s="71" t="s">
        <v>29</v>
      </c>
    </row>
    <row r="2963" spans="13:43" x14ac:dyDescent="0.3">
      <c r="M2963" s="75">
        <v>20621</v>
      </c>
      <c r="N2963" s="72" t="s">
        <v>1911</v>
      </c>
      <c r="O2963" s="72" t="s">
        <v>2219</v>
      </c>
      <c r="P2963" s="73" t="s">
        <v>354</v>
      </c>
      <c r="Q2963" s="74">
        <v>2014</v>
      </c>
      <c r="R2963" s="73" t="s">
        <v>135</v>
      </c>
      <c r="S2963" s="72"/>
      <c r="T2963" s="77">
        <v>599</v>
      </c>
      <c r="U2963" s="76" t="s">
        <v>50</v>
      </c>
      <c r="V2963" s="77" t="s">
        <v>36</v>
      </c>
      <c r="W2963" s="77" t="s">
        <v>36</v>
      </c>
      <c r="X2963" s="77">
        <v>8</v>
      </c>
      <c r="Y2963" s="78" t="s">
        <v>61</v>
      </c>
      <c r="Z2963" s="72"/>
      <c r="AA2963" s="77" t="s">
        <v>37</v>
      </c>
      <c r="AB2963" s="76" t="s">
        <v>35</v>
      </c>
      <c r="AC2963" s="77" t="s">
        <v>36</v>
      </c>
      <c r="AD2963" s="77" t="s">
        <v>36</v>
      </c>
      <c r="AE2963" s="77" t="s">
        <v>37</v>
      </c>
      <c r="AF2963" s="78" t="s">
        <v>38</v>
      </c>
      <c r="AG2963" s="72"/>
      <c r="AH2963" s="77" t="s">
        <v>69</v>
      </c>
      <c r="AI2963" s="76" t="s">
        <v>52</v>
      </c>
      <c r="AJ2963" s="76" t="s">
        <v>36</v>
      </c>
      <c r="AK2963" t="str">
        <f>_xlfn.CONCAT(PlayerList[[#This Row],[First Name]]," ",PlayerList[[#This Row],[Surname]])</f>
        <v>Eva Sun</v>
      </c>
      <c r="AM2963" s="71">
        <f>PlayerList[[#This Row],[Code]]*1</f>
        <v>20621</v>
      </c>
      <c r="AN2963" s="71" t="str">
        <f>VLOOKUP(PlayerList[[#This Row],[NZCF ID]],$AP$2:$AQ$3850,2,FALSE)</f>
        <v>F</v>
      </c>
      <c r="AP2963" s="71">
        <v>20121</v>
      </c>
      <c r="AQ2963" s="71" t="s">
        <v>29</v>
      </c>
    </row>
    <row r="2964" spans="13:43" x14ac:dyDescent="0.3">
      <c r="M2964" s="75">
        <v>20115</v>
      </c>
      <c r="N2964" s="72" t="s">
        <v>1911</v>
      </c>
      <c r="O2964" s="72" t="s">
        <v>3415</v>
      </c>
      <c r="P2964" s="73" t="s">
        <v>115</v>
      </c>
      <c r="Q2964" s="74">
        <v>1962</v>
      </c>
      <c r="R2964" s="73" t="s">
        <v>124</v>
      </c>
      <c r="S2964" s="72"/>
      <c r="T2964" s="77">
        <v>1310</v>
      </c>
      <c r="U2964" s="76" t="s">
        <v>50</v>
      </c>
      <c r="V2964" s="77" t="s">
        <v>36</v>
      </c>
      <c r="W2964" s="77" t="s">
        <v>36</v>
      </c>
      <c r="X2964" s="77">
        <v>11</v>
      </c>
      <c r="Y2964" s="78" t="s">
        <v>84</v>
      </c>
      <c r="Z2964" s="72"/>
      <c r="AA2964" s="77">
        <v>1314</v>
      </c>
      <c r="AB2964" s="76" t="s">
        <v>50</v>
      </c>
      <c r="AC2964" s="77" t="s">
        <v>36</v>
      </c>
      <c r="AD2964" s="77" t="s">
        <v>36</v>
      </c>
      <c r="AE2964" s="77">
        <v>14</v>
      </c>
      <c r="AF2964" s="78" t="s">
        <v>84</v>
      </c>
      <c r="AG2964" s="72"/>
      <c r="AH2964" s="77">
        <v>4332326</v>
      </c>
      <c r="AI2964" s="76" t="s">
        <v>52</v>
      </c>
      <c r="AJ2964" s="76" t="s">
        <v>36</v>
      </c>
      <c r="AK2964" t="str">
        <f>_xlfn.CONCAT(PlayerList[[#This Row],[First Name]]," ",PlayerList[[#This Row],[Surname]])</f>
        <v>Fu Qiang Sun</v>
      </c>
      <c r="AM2964" s="71">
        <f>PlayerList[[#This Row],[Code]]*1</f>
        <v>20115</v>
      </c>
      <c r="AN2964" s="71" t="str">
        <f>VLOOKUP(PlayerList[[#This Row],[NZCF ID]],$AP$2:$AQ$3850,2,FALSE)</f>
        <v>M</v>
      </c>
      <c r="AP2964" s="71">
        <v>20562</v>
      </c>
      <c r="AQ2964" s="71" t="s">
        <v>29</v>
      </c>
    </row>
    <row r="2965" spans="13:43" x14ac:dyDescent="0.3">
      <c r="M2965" s="75">
        <v>19505</v>
      </c>
      <c r="N2965" s="72" t="s">
        <v>1911</v>
      </c>
      <c r="O2965" s="72" t="s">
        <v>3416</v>
      </c>
      <c r="P2965" s="73" t="s">
        <v>33</v>
      </c>
      <c r="Q2965" s="74">
        <v>2013</v>
      </c>
      <c r="R2965" s="73" t="s">
        <v>135</v>
      </c>
      <c r="S2965" s="72"/>
      <c r="T2965" s="77" t="s">
        <v>34</v>
      </c>
      <c r="U2965" s="76" t="s">
        <v>35</v>
      </c>
      <c r="V2965" s="77" t="s">
        <v>36</v>
      </c>
      <c r="W2965" s="77" t="s">
        <v>36</v>
      </c>
      <c r="X2965" s="77" t="s">
        <v>37</v>
      </c>
      <c r="Y2965" s="78" t="s">
        <v>38</v>
      </c>
      <c r="Z2965" s="72"/>
      <c r="AA2965" s="77">
        <v>478</v>
      </c>
      <c r="AB2965" s="76" t="s">
        <v>50</v>
      </c>
      <c r="AC2965" s="77" t="s">
        <v>36</v>
      </c>
      <c r="AD2965" s="77" t="s">
        <v>36</v>
      </c>
      <c r="AE2965" s="77">
        <v>7</v>
      </c>
      <c r="AF2965" s="78" t="s">
        <v>96</v>
      </c>
      <c r="AG2965" s="72"/>
      <c r="AH2965" s="77" t="s">
        <v>69</v>
      </c>
      <c r="AI2965" s="76" t="s">
        <v>52</v>
      </c>
      <c r="AJ2965" s="76" t="s">
        <v>36</v>
      </c>
      <c r="AK2965" t="str">
        <f>_xlfn.CONCAT(PlayerList[[#This Row],[First Name]]," ",PlayerList[[#This Row],[Surname]])</f>
        <v>Justin Jiayan Sun</v>
      </c>
      <c r="AM2965" s="71">
        <f>PlayerList[[#This Row],[Code]]*1</f>
        <v>19505</v>
      </c>
      <c r="AN2965" s="71" t="str">
        <f>VLOOKUP(PlayerList[[#This Row],[NZCF ID]],$AP$2:$AQ$3850,2,FALSE)</f>
        <v>M</v>
      </c>
      <c r="AP2965" s="71">
        <v>20621</v>
      </c>
      <c r="AQ2965" s="71" t="s">
        <v>45</v>
      </c>
    </row>
    <row r="2966" spans="13:43" x14ac:dyDescent="0.3">
      <c r="M2966" s="75">
        <v>19018</v>
      </c>
      <c r="N2966" s="72" t="s">
        <v>1911</v>
      </c>
      <c r="O2966" s="72" t="s">
        <v>3417</v>
      </c>
      <c r="P2966" s="73" t="s">
        <v>33</v>
      </c>
      <c r="Q2966" s="74">
        <v>2013</v>
      </c>
      <c r="R2966" s="73" t="s">
        <v>135</v>
      </c>
      <c r="S2966" s="72"/>
      <c r="T2966" s="77" t="s">
        <v>34</v>
      </c>
      <c r="U2966" s="76" t="s">
        <v>35</v>
      </c>
      <c r="V2966" s="77" t="s">
        <v>36</v>
      </c>
      <c r="W2966" s="77" t="s">
        <v>36</v>
      </c>
      <c r="X2966" s="77" t="s">
        <v>37</v>
      </c>
      <c r="Y2966" s="78" t="s">
        <v>38</v>
      </c>
      <c r="Z2966" s="72"/>
      <c r="AA2966" s="77">
        <v>400</v>
      </c>
      <c r="AB2966" s="76" t="s">
        <v>50</v>
      </c>
      <c r="AC2966" s="77" t="s">
        <v>36</v>
      </c>
      <c r="AD2966" s="77" t="s">
        <v>36</v>
      </c>
      <c r="AE2966" s="77">
        <v>6</v>
      </c>
      <c r="AF2966" s="78" t="s">
        <v>169</v>
      </c>
      <c r="AG2966" s="72"/>
      <c r="AH2966" s="77" t="s">
        <v>69</v>
      </c>
      <c r="AI2966" s="76" t="s">
        <v>52</v>
      </c>
      <c r="AJ2966" s="76" t="s">
        <v>36</v>
      </c>
      <c r="AK2966" t="str">
        <f>_xlfn.CONCAT(PlayerList[[#This Row],[First Name]]," ",PlayerList[[#This Row],[Surname]])</f>
        <v>Kathlyn Qixin Sun</v>
      </c>
      <c r="AM2966" s="71">
        <f>PlayerList[[#This Row],[Code]]*1</f>
        <v>19018</v>
      </c>
      <c r="AN2966" s="71" t="str">
        <f>VLOOKUP(PlayerList[[#This Row],[NZCF ID]],$AP$2:$AQ$3850,2,FALSE)</f>
        <v>F</v>
      </c>
      <c r="AP2966" s="71">
        <v>20115</v>
      </c>
      <c r="AQ2966" s="71" t="s">
        <v>29</v>
      </c>
    </row>
    <row r="2967" spans="13:43" x14ac:dyDescent="0.3">
      <c r="M2967" s="75">
        <v>18172</v>
      </c>
      <c r="N2967" s="72" t="s">
        <v>1911</v>
      </c>
      <c r="O2967" s="72" t="s">
        <v>3418</v>
      </c>
      <c r="P2967" s="73" t="s">
        <v>33</v>
      </c>
      <c r="Q2967" s="74">
        <v>2010</v>
      </c>
      <c r="R2967" s="73" t="s">
        <v>135</v>
      </c>
      <c r="S2967" s="72"/>
      <c r="T2967" s="77" t="s">
        <v>34</v>
      </c>
      <c r="U2967" s="76" t="s">
        <v>35</v>
      </c>
      <c r="V2967" s="77" t="s">
        <v>36</v>
      </c>
      <c r="W2967" s="77" t="s">
        <v>36</v>
      </c>
      <c r="X2967" s="77" t="s">
        <v>37</v>
      </c>
      <c r="Y2967" s="78" t="s">
        <v>38</v>
      </c>
      <c r="Z2967" s="72"/>
      <c r="AA2967" s="77">
        <v>547</v>
      </c>
      <c r="AB2967" s="76" t="s">
        <v>50</v>
      </c>
      <c r="AC2967" s="77" t="s">
        <v>36</v>
      </c>
      <c r="AD2967" s="77" t="s">
        <v>36</v>
      </c>
      <c r="AE2967" s="77">
        <v>5</v>
      </c>
      <c r="AF2967" s="78" t="s">
        <v>219</v>
      </c>
      <c r="AG2967" s="72"/>
      <c r="AH2967" s="77">
        <v>4317602</v>
      </c>
      <c r="AI2967" s="76" t="s">
        <v>52</v>
      </c>
      <c r="AJ2967" s="76" t="s">
        <v>36</v>
      </c>
      <c r="AK2967" t="str">
        <f>_xlfn.CONCAT(PlayerList[[#This Row],[First Name]]," ",PlayerList[[#This Row],[Surname]])</f>
        <v>Matthew Aoxuan Sun</v>
      </c>
      <c r="AM2967" s="71">
        <f>PlayerList[[#This Row],[Code]]*1</f>
        <v>18172</v>
      </c>
      <c r="AN2967" s="71" t="str">
        <f>VLOOKUP(PlayerList[[#This Row],[NZCF ID]],$AP$2:$AQ$3850,2,FALSE)</f>
        <v>M</v>
      </c>
      <c r="AP2967" s="71">
        <v>19505</v>
      </c>
      <c r="AQ2967" s="71" t="s">
        <v>29</v>
      </c>
    </row>
    <row r="2968" spans="13:43" x14ac:dyDescent="0.3">
      <c r="M2968" s="75">
        <v>20634</v>
      </c>
      <c r="N2968" s="72" t="s">
        <v>1911</v>
      </c>
      <c r="O2968" s="72" t="s">
        <v>3419</v>
      </c>
      <c r="P2968" s="73" t="s">
        <v>354</v>
      </c>
      <c r="Q2968" s="74">
        <v>2012</v>
      </c>
      <c r="R2968" s="73" t="s">
        <v>135</v>
      </c>
      <c r="S2968" s="72"/>
      <c r="T2968" s="77">
        <v>740</v>
      </c>
      <c r="U2968" s="76" t="s">
        <v>50</v>
      </c>
      <c r="V2968" s="77" t="s">
        <v>36</v>
      </c>
      <c r="W2968" s="77" t="s">
        <v>36</v>
      </c>
      <c r="X2968" s="77">
        <v>6</v>
      </c>
      <c r="Y2968" s="78" t="s">
        <v>150</v>
      </c>
      <c r="Z2968" s="72"/>
      <c r="AA2968" s="77" t="s">
        <v>37</v>
      </c>
      <c r="AB2968" s="76" t="s">
        <v>35</v>
      </c>
      <c r="AC2968" s="77" t="s">
        <v>36</v>
      </c>
      <c r="AD2968" s="77" t="s">
        <v>36</v>
      </c>
      <c r="AE2968" s="77" t="s">
        <v>37</v>
      </c>
      <c r="AF2968" s="78" t="s">
        <v>38</v>
      </c>
      <c r="AG2968" s="72"/>
      <c r="AH2968" s="77" t="s">
        <v>69</v>
      </c>
      <c r="AI2968" s="76" t="s">
        <v>52</v>
      </c>
      <c r="AJ2968" s="76" t="s">
        <v>36</v>
      </c>
      <c r="AK2968" t="str">
        <f>_xlfn.CONCAT(PlayerList[[#This Row],[First Name]]," ",PlayerList[[#This Row],[Surname]])</f>
        <v>Mingchen Sun</v>
      </c>
      <c r="AM2968" s="71">
        <f>PlayerList[[#This Row],[Code]]*1</f>
        <v>20634</v>
      </c>
      <c r="AN2968" s="71" t="str">
        <f>VLOOKUP(PlayerList[[#This Row],[NZCF ID]],$AP$2:$AQ$3850,2,FALSE)</f>
        <v>M</v>
      </c>
      <c r="AP2968" s="71">
        <v>19018</v>
      </c>
      <c r="AQ2968" s="71" t="s">
        <v>45</v>
      </c>
    </row>
    <row r="2969" spans="13:43" x14ac:dyDescent="0.3">
      <c r="M2969" s="75">
        <v>18190</v>
      </c>
      <c r="N2969" s="72" t="s">
        <v>1911</v>
      </c>
      <c r="O2969" s="72" t="s">
        <v>3420</v>
      </c>
      <c r="P2969" s="73" t="s">
        <v>258</v>
      </c>
      <c r="Q2969" s="74">
        <v>2010</v>
      </c>
      <c r="R2969" s="73" t="s">
        <v>135</v>
      </c>
      <c r="S2969" s="72"/>
      <c r="T2969" s="77">
        <v>1202</v>
      </c>
      <c r="U2969" s="76" t="s">
        <v>35</v>
      </c>
      <c r="V2969" s="77">
        <v>2</v>
      </c>
      <c r="W2969" s="77">
        <v>8</v>
      </c>
      <c r="X2969" s="77">
        <v>164</v>
      </c>
      <c r="Y2969" s="78" t="s">
        <v>4167</v>
      </c>
      <c r="Z2969" s="72"/>
      <c r="AA2969" s="77">
        <v>981</v>
      </c>
      <c r="AB2969" s="76" t="s">
        <v>35</v>
      </c>
      <c r="AC2969" s="77" t="s">
        <v>36</v>
      </c>
      <c r="AD2969" s="77" t="s">
        <v>36</v>
      </c>
      <c r="AE2969" s="77">
        <v>153</v>
      </c>
      <c r="AF2969" s="78" t="s">
        <v>84</v>
      </c>
      <c r="AG2969" s="72"/>
      <c r="AH2969" s="77">
        <v>4322258</v>
      </c>
      <c r="AI2969" s="76" t="s">
        <v>52</v>
      </c>
      <c r="AJ2969" s="76" t="s">
        <v>36</v>
      </c>
      <c r="AK2969" t="str">
        <f>_xlfn.CONCAT(PlayerList[[#This Row],[First Name]]," ",PlayerList[[#This Row],[Surname]])</f>
        <v>Mingjun Elvin Sun</v>
      </c>
      <c r="AM2969" s="71">
        <f>PlayerList[[#This Row],[Code]]*1</f>
        <v>18190</v>
      </c>
      <c r="AN2969" s="71" t="str">
        <f>VLOOKUP(PlayerList[[#This Row],[NZCF ID]],$AP$2:$AQ$3850,2,FALSE)</f>
        <v>M</v>
      </c>
      <c r="AP2969" s="71">
        <v>18172</v>
      </c>
      <c r="AQ2969" s="71" t="s">
        <v>29</v>
      </c>
    </row>
    <row r="2970" spans="13:43" x14ac:dyDescent="0.3">
      <c r="M2970" s="75">
        <v>20394</v>
      </c>
      <c r="N2970" s="72" t="s">
        <v>1911</v>
      </c>
      <c r="O2970" s="72" t="s">
        <v>3421</v>
      </c>
      <c r="P2970" s="73" t="s">
        <v>33</v>
      </c>
      <c r="Q2970" s="74">
        <v>2015</v>
      </c>
      <c r="R2970" s="73" t="s">
        <v>135</v>
      </c>
      <c r="S2970" s="72"/>
      <c r="T2970" s="77" t="s">
        <v>34</v>
      </c>
      <c r="U2970" s="76" t="s">
        <v>35</v>
      </c>
      <c r="V2970" s="77" t="s">
        <v>36</v>
      </c>
      <c r="W2970" s="77" t="s">
        <v>36</v>
      </c>
      <c r="X2970" s="77" t="s">
        <v>37</v>
      </c>
      <c r="Y2970" s="78" t="s">
        <v>38</v>
      </c>
      <c r="Z2970" s="72"/>
      <c r="AA2970" s="77">
        <v>627</v>
      </c>
      <c r="AB2970" s="76" t="s">
        <v>50</v>
      </c>
      <c r="AC2970" s="77" t="s">
        <v>36</v>
      </c>
      <c r="AD2970" s="77" t="s">
        <v>36</v>
      </c>
      <c r="AE2970" s="77">
        <v>6</v>
      </c>
      <c r="AF2970" s="78" t="s">
        <v>150</v>
      </c>
      <c r="AG2970" s="72"/>
      <c r="AH2970" s="77" t="s">
        <v>69</v>
      </c>
      <c r="AI2970" s="76" t="s">
        <v>52</v>
      </c>
      <c r="AJ2970" s="76" t="s">
        <v>36</v>
      </c>
      <c r="AK2970" t="str">
        <f>_xlfn.CONCAT(PlayerList[[#This Row],[First Name]]," ",PlayerList[[#This Row],[Surname]])</f>
        <v>Moqi (Sean) Sun</v>
      </c>
      <c r="AM2970" s="71">
        <f>PlayerList[[#This Row],[Code]]*1</f>
        <v>20394</v>
      </c>
      <c r="AN2970" s="71" t="str">
        <f>VLOOKUP(PlayerList[[#This Row],[NZCF ID]],$AP$2:$AQ$3850,2,FALSE)</f>
        <v>M</v>
      </c>
      <c r="AP2970" s="71">
        <v>20634</v>
      </c>
      <c r="AQ2970" s="71" t="s">
        <v>29</v>
      </c>
    </row>
    <row r="2971" spans="13:43" x14ac:dyDescent="0.3">
      <c r="M2971" s="75">
        <v>17807</v>
      </c>
      <c r="N2971" s="72" t="s">
        <v>1911</v>
      </c>
      <c r="O2971" s="72" t="s">
        <v>504</v>
      </c>
      <c r="P2971" s="73" t="s">
        <v>442</v>
      </c>
      <c r="Q2971" s="74">
        <v>2010</v>
      </c>
      <c r="R2971" s="73" t="s">
        <v>135</v>
      </c>
      <c r="S2971" s="72"/>
      <c r="T2971" s="77">
        <v>1643</v>
      </c>
      <c r="U2971" s="76" t="s">
        <v>35</v>
      </c>
      <c r="V2971" s="77" t="s">
        <v>36</v>
      </c>
      <c r="W2971" s="77" t="s">
        <v>36</v>
      </c>
      <c r="X2971" s="77">
        <v>22</v>
      </c>
      <c r="Y2971" s="78" t="s">
        <v>60</v>
      </c>
      <c r="Z2971" s="72"/>
      <c r="AA2971" s="77">
        <v>1673</v>
      </c>
      <c r="AB2971" s="76" t="s">
        <v>35</v>
      </c>
      <c r="AC2971" s="77">
        <v>1</v>
      </c>
      <c r="AD2971" s="77">
        <v>6</v>
      </c>
      <c r="AE2971" s="77">
        <v>118</v>
      </c>
      <c r="AF2971" s="78" t="s">
        <v>4167</v>
      </c>
      <c r="AG2971" s="72"/>
      <c r="AH2971" s="77">
        <v>4315332</v>
      </c>
      <c r="AI2971" s="76" t="s">
        <v>52</v>
      </c>
      <c r="AJ2971" s="76" t="s">
        <v>36</v>
      </c>
      <c r="AK2971" t="str">
        <f>_xlfn.CONCAT(PlayerList[[#This Row],[First Name]]," ",PlayerList[[#This Row],[Surname]])</f>
        <v>Nathan Sun</v>
      </c>
      <c r="AM2971" s="71">
        <f>PlayerList[[#This Row],[Code]]*1</f>
        <v>17807</v>
      </c>
      <c r="AN2971" s="71" t="str">
        <f>VLOOKUP(PlayerList[[#This Row],[NZCF ID]],$AP$2:$AQ$3850,2,FALSE)</f>
        <v>M</v>
      </c>
      <c r="AP2971" s="71">
        <v>18190</v>
      </c>
      <c r="AQ2971" s="71" t="s">
        <v>29</v>
      </c>
    </row>
    <row r="2972" spans="13:43" x14ac:dyDescent="0.3">
      <c r="M2972" s="75">
        <v>19326</v>
      </c>
      <c r="N2972" s="72" t="s">
        <v>1911</v>
      </c>
      <c r="O2972" s="72" t="s">
        <v>826</v>
      </c>
      <c r="P2972" s="73" t="s">
        <v>258</v>
      </c>
      <c r="Q2972" s="74">
        <v>2013</v>
      </c>
      <c r="R2972" s="73" t="s">
        <v>135</v>
      </c>
      <c r="S2972" s="72"/>
      <c r="T2972" s="77">
        <v>1604</v>
      </c>
      <c r="U2972" s="76" t="s">
        <v>35</v>
      </c>
      <c r="V2972" s="77">
        <v>4</v>
      </c>
      <c r="W2972" s="77">
        <v>22</v>
      </c>
      <c r="X2972" s="77">
        <v>194</v>
      </c>
      <c r="Y2972" s="78" t="s">
        <v>4167</v>
      </c>
      <c r="Z2972" s="72"/>
      <c r="AA2972" s="77">
        <v>1619</v>
      </c>
      <c r="AB2972" s="76" t="s">
        <v>35</v>
      </c>
      <c r="AC2972" s="77">
        <v>5</v>
      </c>
      <c r="AD2972" s="77">
        <v>29</v>
      </c>
      <c r="AE2972" s="77">
        <v>235</v>
      </c>
      <c r="AF2972" s="78" t="s">
        <v>4167</v>
      </c>
      <c r="AG2972" s="72"/>
      <c r="AH2972" s="77">
        <v>4325184</v>
      </c>
      <c r="AI2972" s="76" t="s">
        <v>52</v>
      </c>
      <c r="AJ2972" s="76" t="s">
        <v>36</v>
      </c>
      <c r="AK2972" t="str">
        <f>_xlfn.CONCAT(PlayerList[[#This Row],[First Name]]," ",PlayerList[[#This Row],[Surname]])</f>
        <v>Oliver Sun</v>
      </c>
      <c r="AM2972" s="71">
        <f>PlayerList[[#This Row],[Code]]*1</f>
        <v>19326</v>
      </c>
      <c r="AN2972" s="71" t="str">
        <f>VLOOKUP(PlayerList[[#This Row],[NZCF ID]],$AP$2:$AQ$3850,2,FALSE)</f>
        <v>M</v>
      </c>
      <c r="AP2972" s="71">
        <v>20394</v>
      </c>
      <c r="AQ2972" s="71" t="s">
        <v>29</v>
      </c>
    </row>
    <row r="2973" spans="13:43" x14ac:dyDescent="0.3">
      <c r="M2973" s="75">
        <v>18191</v>
      </c>
      <c r="N2973" s="72" t="s">
        <v>1911</v>
      </c>
      <c r="O2973" s="72" t="s">
        <v>3422</v>
      </c>
      <c r="P2973" s="73" t="s">
        <v>167</v>
      </c>
      <c r="Q2973" s="74">
        <v>2014</v>
      </c>
      <c r="R2973" s="73" t="s">
        <v>135</v>
      </c>
      <c r="S2973" s="72"/>
      <c r="T2973" s="77" t="s">
        <v>34</v>
      </c>
      <c r="U2973" s="76" t="s">
        <v>35</v>
      </c>
      <c r="V2973" s="77" t="s">
        <v>36</v>
      </c>
      <c r="W2973" s="77" t="s">
        <v>36</v>
      </c>
      <c r="X2973" s="77" t="s">
        <v>37</v>
      </c>
      <c r="Y2973" s="78" t="s">
        <v>38</v>
      </c>
      <c r="Z2973" s="72"/>
      <c r="AA2973" s="77">
        <v>529</v>
      </c>
      <c r="AB2973" s="76" t="s">
        <v>35</v>
      </c>
      <c r="AC2973" s="77" t="s">
        <v>36</v>
      </c>
      <c r="AD2973" s="77" t="s">
        <v>36</v>
      </c>
      <c r="AE2973" s="77">
        <v>36</v>
      </c>
      <c r="AF2973" s="78" t="s">
        <v>61</v>
      </c>
      <c r="AG2973" s="72"/>
      <c r="AH2973" s="77" t="s">
        <v>69</v>
      </c>
      <c r="AI2973" s="76" t="s">
        <v>52</v>
      </c>
      <c r="AJ2973" s="76" t="s">
        <v>36</v>
      </c>
      <c r="AK2973" t="str">
        <f>_xlfn.CONCAT(PlayerList[[#This Row],[First Name]]," ",PlayerList[[#This Row],[Surname]])</f>
        <v>Patrick Aohua Sun</v>
      </c>
      <c r="AM2973" s="71">
        <f>PlayerList[[#This Row],[Code]]*1</f>
        <v>18191</v>
      </c>
      <c r="AN2973" s="71" t="str">
        <f>VLOOKUP(PlayerList[[#This Row],[NZCF ID]],$AP$2:$AQ$3850,2,FALSE)</f>
        <v>M</v>
      </c>
      <c r="AP2973" s="71">
        <v>17807</v>
      </c>
      <c r="AQ2973" s="71" t="s">
        <v>29</v>
      </c>
    </row>
    <row r="2974" spans="13:43" x14ac:dyDescent="0.3">
      <c r="M2974" s="75">
        <v>17661</v>
      </c>
      <c r="N2974" s="72" t="s">
        <v>1911</v>
      </c>
      <c r="O2974" s="72" t="s">
        <v>3423</v>
      </c>
      <c r="P2974" s="73" t="s">
        <v>33</v>
      </c>
      <c r="Q2974" s="74">
        <v>2008</v>
      </c>
      <c r="R2974" s="73" t="s">
        <v>135</v>
      </c>
      <c r="S2974" s="72"/>
      <c r="T2974" s="77" t="s">
        <v>34</v>
      </c>
      <c r="U2974" s="76" t="s">
        <v>35</v>
      </c>
      <c r="V2974" s="77" t="s">
        <v>36</v>
      </c>
      <c r="W2974" s="77" t="s">
        <v>36</v>
      </c>
      <c r="X2974" s="77" t="s">
        <v>37</v>
      </c>
      <c r="Y2974" s="78" t="s">
        <v>38</v>
      </c>
      <c r="Z2974" s="72"/>
      <c r="AA2974" s="77">
        <v>668</v>
      </c>
      <c r="AB2974" s="76" t="s">
        <v>35</v>
      </c>
      <c r="AC2974" s="77" t="s">
        <v>36</v>
      </c>
      <c r="AD2974" s="77" t="s">
        <v>36</v>
      </c>
      <c r="AE2974" s="77">
        <v>40</v>
      </c>
      <c r="AF2974" s="78" t="s">
        <v>90</v>
      </c>
      <c r="AG2974" s="72"/>
      <c r="AH2974" s="77">
        <v>4313860</v>
      </c>
      <c r="AI2974" s="76" t="s">
        <v>52</v>
      </c>
      <c r="AJ2974" s="76" t="s">
        <v>36</v>
      </c>
      <c r="AK2974" t="str">
        <f>_xlfn.CONCAT(PlayerList[[#This Row],[First Name]]," ",PlayerList[[#This Row],[Surname]])</f>
        <v>Ruofan (Eric) Sun</v>
      </c>
      <c r="AM2974" s="71">
        <f>PlayerList[[#This Row],[Code]]*1</f>
        <v>17661</v>
      </c>
      <c r="AN2974" s="71" t="str">
        <f>VLOOKUP(PlayerList[[#This Row],[NZCF ID]],$AP$2:$AQ$3850,2,FALSE)</f>
        <v>M</v>
      </c>
      <c r="AP2974" s="71">
        <v>19326</v>
      </c>
      <c r="AQ2974" s="71" t="s">
        <v>29</v>
      </c>
    </row>
    <row r="2975" spans="13:43" x14ac:dyDescent="0.3">
      <c r="M2975" s="75">
        <v>17428</v>
      </c>
      <c r="N2975" s="72" t="s">
        <v>1911</v>
      </c>
      <c r="O2975" s="72" t="s">
        <v>3424</v>
      </c>
      <c r="P2975" s="73" t="s">
        <v>167</v>
      </c>
      <c r="Q2975" s="74">
        <v>2011</v>
      </c>
      <c r="R2975" s="73" t="s">
        <v>135</v>
      </c>
      <c r="S2975" s="72"/>
      <c r="T2975" s="77">
        <v>1324</v>
      </c>
      <c r="U2975" s="76" t="s">
        <v>35</v>
      </c>
      <c r="V2975" s="77" t="s">
        <v>36</v>
      </c>
      <c r="W2975" s="77" t="s">
        <v>36</v>
      </c>
      <c r="X2975" s="77">
        <v>111</v>
      </c>
      <c r="Y2975" s="78" t="s">
        <v>75</v>
      </c>
      <c r="Z2975" s="72"/>
      <c r="AA2975" s="77">
        <v>1028</v>
      </c>
      <c r="AB2975" s="76" t="s">
        <v>35</v>
      </c>
      <c r="AC2975" s="77" t="s">
        <v>36</v>
      </c>
      <c r="AD2975" s="77" t="s">
        <v>36</v>
      </c>
      <c r="AE2975" s="77">
        <v>201</v>
      </c>
      <c r="AF2975" s="78" t="s">
        <v>75</v>
      </c>
      <c r="AG2975" s="72"/>
      <c r="AH2975" s="77">
        <v>4313879</v>
      </c>
      <c r="AI2975" s="76" t="s">
        <v>52</v>
      </c>
      <c r="AJ2975" s="76" t="s">
        <v>36</v>
      </c>
      <c r="AK2975" t="str">
        <f>_xlfn.CONCAT(PlayerList[[#This Row],[First Name]]," ",PlayerList[[#This Row],[Surname]])</f>
        <v>Taoran Ethan Sun</v>
      </c>
      <c r="AM2975" s="71">
        <f>PlayerList[[#This Row],[Code]]*1</f>
        <v>17428</v>
      </c>
      <c r="AN2975" s="71" t="str">
        <f>VLOOKUP(PlayerList[[#This Row],[NZCF ID]],$AP$2:$AQ$3850,2,FALSE)</f>
        <v>M</v>
      </c>
      <c r="AP2975" s="71">
        <v>18191</v>
      </c>
      <c r="AQ2975" s="71" t="s">
        <v>29</v>
      </c>
    </row>
    <row r="2976" spans="13:43" x14ac:dyDescent="0.3">
      <c r="M2976" s="75">
        <v>17427</v>
      </c>
      <c r="N2976" s="72" t="s">
        <v>1911</v>
      </c>
      <c r="O2976" s="72" t="s">
        <v>3425</v>
      </c>
      <c r="P2976" s="73" t="s">
        <v>167</v>
      </c>
      <c r="Q2976" s="74">
        <v>2009</v>
      </c>
      <c r="R2976" s="73" t="s">
        <v>135</v>
      </c>
      <c r="S2976" s="72"/>
      <c r="T2976" s="77">
        <v>1770</v>
      </c>
      <c r="U2976" s="76" t="s">
        <v>35</v>
      </c>
      <c r="V2976" s="77">
        <v>3</v>
      </c>
      <c r="W2976" s="77">
        <v>17</v>
      </c>
      <c r="X2976" s="77">
        <v>235</v>
      </c>
      <c r="Y2976" s="78" t="s">
        <v>4167</v>
      </c>
      <c r="Z2976" s="72"/>
      <c r="AA2976" s="77">
        <v>1549</v>
      </c>
      <c r="AB2976" s="76" t="s">
        <v>35</v>
      </c>
      <c r="AC2976" s="77">
        <v>3</v>
      </c>
      <c r="AD2976" s="77">
        <v>18</v>
      </c>
      <c r="AE2976" s="77">
        <v>244</v>
      </c>
      <c r="AF2976" s="78" t="s">
        <v>4167</v>
      </c>
      <c r="AG2976" s="72"/>
      <c r="AH2976" s="77">
        <v>4313887</v>
      </c>
      <c r="AI2976" s="76" t="s">
        <v>52</v>
      </c>
      <c r="AJ2976" s="76" t="s">
        <v>1199</v>
      </c>
      <c r="AK2976" t="str">
        <f>_xlfn.CONCAT(PlayerList[[#This Row],[First Name]]," ",PlayerList[[#This Row],[Surname]])</f>
        <v>Wanyao Sarah Sun</v>
      </c>
      <c r="AM2976" s="71">
        <f>PlayerList[[#This Row],[Code]]*1</f>
        <v>17427</v>
      </c>
      <c r="AN2976" s="71" t="str">
        <f>VLOOKUP(PlayerList[[#This Row],[NZCF ID]],$AP$2:$AQ$3850,2,FALSE)</f>
        <v>F</v>
      </c>
      <c r="AP2976" s="71">
        <v>17661</v>
      </c>
      <c r="AQ2976" s="71" t="s">
        <v>29</v>
      </c>
    </row>
    <row r="2977" spans="13:43" x14ac:dyDescent="0.3">
      <c r="M2977" s="75">
        <v>20154</v>
      </c>
      <c r="N2977" s="72" t="s">
        <v>1911</v>
      </c>
      <c r="O2977" s="72" t="s">
        <v>89</v>
      </c>
      <c r="P2977" s="73" t="s">
        <v>83</v>
      </c>
      <c r="Q2977" s="74">
        <v>2015</v>
      </c>
      <c r="R2977" s="73" t="s">
        <v>135</v>
      </c>
      <c r="S2977" s="72"/>
      <c r="T2977" s="77">
        <v>1204</v>
      </c>
      <c r="U2977" s="76" t="s">
        <v>35</v>
      </c>
      <c r="V2977" s="77">
        <v>2</v>
      </c>
      <c r="W2977" s="77">
        <v>16</v>
      </c>
      <c r="X2977" s="77">
        <v>58</v>
      </c>
      <c r="Y2977" s="78" t="s">
        <v>4167</v>
      </c>
      <c r="Z2977" s="72"/>
      <c r="AA2977" s="77">
        <v>1226</v>
      </c>
      <c r="AB2977" s="76" t="s">
        <v>35</v>
      </c>
      <c r="AC2977" s="77">
        <v>1</v>
      </c>
      <c r="AD2977" s="77">
        <v>6</v>
      </c>
      <c r="AE2977" s="77">
        <v>36</v>
      </c>
      <c r="AF2977" s="78" t="s">
        <v>4167</v>
      </c>
      <c r="AG2977" s="72"/>
      <c r="AH2977" s="77">
        <v>4326784</v>
      </c>
      <c r="AI2977" s="76" t="s">
        <v>52</v>
      </c>
      <c r="AJ2977" s="76" t="s">
        <v>36</v>
      </c>
      <c r="AK2977" t="str">
        <f>_xlfn.CONCAT(PlayerList[[#This Row],[First Name]]," ",PlayerList[[#This Row],[Surname]])</f>
        <v>William Sun</v>
      </c>
      <c r="AM2977" s="71">
        <f>PlayerList[[#This Row],[Code]]*1</f>
        <v>20154</v>
      </c>
      <c r="AN2977" s="71" t="str">
        <f>VLOOKUP(PlayerList[[#This Row],[NZCF ID]],$AP$2:$AQ$3850,2,FALSE)</f>
        <v>M</v>
      </c>
      <c r="AP2977" s="71">
        <v>17428</v>
      </c>
      <c r="AQ2977" s="71" t="s">
        <v>29</v>
      </c>
    </row>
    <row r="2978" spans="13:43" x14ac:dyDescent="0.3">
      <c r="M2978" s="75">
        <v>18705</v>
      </c>
      <c r="N2978" s="72" t="s">
        <v>1911</v>
      </c>
      <c r="O2978" s="72" t="s">
        <v>3426</v>
      </c>
      <c r="P2978" s="73" t="s">
        <v>33</v>
      </c>
      <c r="Q2978" s="74">
        <v>2012</v>
      </c>
      <c r="R2978" s="73" t="s">
        <v>135</v>
      </c>
      <c r="S2978" s="72"/>
      <c r="T2978" s="77" t="s">
        <v>34</v>
      </c>
      <c r="U2978" s="76" t="s">
        <v>35</v>
      </c>
      <c r="V2978" s="77" t="s">
        <v>36</v>
      </c>
      <c r="W2978" s="77" t="s">
        <v>36</v>
      </c>
      <c r="X2978" s="77" t="s">
        <v>37</v>
      </c>
      <c r="Y2978" s="78" t="s">
        <v>38</v>
      </c>
      <c r="Z2978" s="72"/>
      <c r="AA2978" s="77">
        <v>471</v>
      </c>
      <c r="AB2978" s="76" t="s">
        <v>50</v>
      </c>
      <c r="AC2978" s="77" t="s">
        <v>36</v>
      </c>
      <c r="AD2978" s="77" t="s">
        <v>36</v>
      </c>
      <c r="AE2978" s="77">
        <v>6</v>
      </c>
      <c r="AF2978" s="78" t="s">
        <v>51</v>
      </c>
      <c r="AG2978" s="72"/>
      <c r="AH2978" s="77" t="s">
        <v>69</v>
      </c>
      <c r="AI2978" s="76" t="s">
        <v>52</v>
      </c>
      <c r="AJ2978" s="76" t="s">
        <v>36</v>
      </c>
      <c r="AK2978" t="str">
        <f>_xlfn.CONCAT(PlayerList[[#This Row],[First Name]]," ",PlayerList[[#This Row],[Surname]])</f>
        <v>Zhixuan (Jeremy) Sun</v>
      </c>
      <c r="AM2978" s="71">
        <f>PlayerList[[#This Row],[Code]]*1</f>
        <v>18705</v>
      </c>
      <c r="AN2978" s="71" t="str">
        <f>VLOOKUP(PlayerList[[#This Row],[NZCF ID]],$AP$2:$AQ$3850,2,FALSE)</f>
        <v>M</v>
      </c>
      <c r="AP2978" s="71">
        <v>17427</v>
      </c>
      <c r="AQ2978" s="71" t="s">
        <v>45</v>
      </c>
    </row>
    <row r="2979" spans="13:43" x14ac:dyDescent="0.3">
      <c r="M2979" s="75">
        <v>16896</v>
      </c>
      <c r="N2979" s="72" t="s">
        <v>3427</v>
      </c>
      <c r="O2979" s="72" t="s">
        <v>3195</v>
      </c>
      <c r="P2979" s="73" t="s">
        <v>167</v>
      </c>
      <c r="Q2979" s="74">
        <v>1979</v>
      </c>
      <c r="R2979" s="73" t="s">
        <v>35</v>
      </c>
      <c r="S2979" s="72"/>
      <c r="T2979" s="77">
        <v>1239</v>
      </c>
      <c r="U2979" s="76" t="s">
        <v>50</v>
      </c>
      <c r="V2979" s="77" t="s">
        <v>36</v>
      </c>
      <c r="W2979" s="77" t="s">
        <v>36</v>
      </c>
      <c r="X2979" s="77">
        <v>18</v>
      </c>
      <c r="Y2979" s="78" t="s">
        <v>39</v>
      </c>
      <c r="Z2979" s="72"/>
      <c r="AA2979" s="77">
        <v>1146</v>
      </c>
      <c r="AB2979" s="76" t="s">
        <v>35</v>
      </c>
      <c r="AC2979" s="77" t="s">
        <v>36</v>
      </c>
      <c r="AD2979" s="77" t="s">
        <v>36</v>
      </c>
      <c r="AE2979" s="77">
        <v>34</v>
      </c>
      <c r="AF2979" s="78" t="s">
        <v>60</v>
      </c>
      <c r="AG2979" s="72"/>
      <c r="AH2979" s="77">
        <v>4310918</v>
      </c>
      <c r="AI2979" s="76" t="s">
        <v>52</v>
      </c>
      <c r="AJ2979" s="76" t="s">
        <v>36</v>
      </c>
      <c r="AK2979" t="str">
        <f>_xlfn.CONCAT(PlayerList[[#This Row],[First Name]]," ",PlayerList[[#This Row],[Surname]])</f>
        <v>Shan Sundararaj</v>
      </c>
      <c r="AM2979" s="71">
        <f>PlayerList[[#This Row],[Code]]*1</f>
        <v>16896</v>
      </c>
      <c r="AN2979" s="71" t="str">
        <f>VLOOKUP(PlayerList[[#This Row],[NZCF ID]],$AP$2:$AQ$3850,2,FALSE)</f>
        <v>M</v>
      </c>
      <c r="AP2979" s="71">
        <v>20154</v>
      </c>
      <c r="AQ2979" s="71" t="s">
        <v>29</v>
      </c>
    </row>
    <row r="2980" spans="13:43" x14ac:dyDescent="0.3">
      <c r="M2980" s="75">
        <v>21144</v>
      </c>
      <c r="N2980" s="72" t="s">
        <v>3428</v>
      </c>
      <c r="O2980" s="72" t="s">
        <v>2363</v>
      </c>
      <c r="P2980" s="73" t="s">
        <v>83</v>
      </c>
      <c r="Q2980" s="74">
        <v>2014</v>
      </c>
      <c r="R2980" s="73" t="s">
        <v>135</v>
      </c>
      <c r="S2980" s="72"/>
      <c r="T2980" s="77">
        <v>624</v>
      </c>
      <c r="U2980" s="76" t="s">
        <v>50</v>
      </c>
      <c r="V2980" s="77" t="s">
        <v>36</v>
      </c>
      <c r="W2980" s="77" t="s">
        <v>36</v>
      </c>
      <c r="X2980" s="77">
        <v>8</v>
      </c>
      <c r="Y2980" s="78" t="s">
        <v>84</v>
      </c>
      <c r="Z2980" s="72"/>
      <c r="AA2980" s="77" t="s">
        <v>37</v>
      </c>
      <c r="AB2980" s="76" t="s">
        <v>35</v>
      </c>
      <c r="AC2980" s="77" t="s">
        <v>36</v>
      </c>
      <c r="AD2980" s="77" t="s">
        <v>36</v>
      </c>
      <c r="AE2980" s="77" t="s">
        <v>37</v>
      </c>
      <c r="AF2980" s="78" t="s">
        <v>38</v>
      </c>
      <c r="AG2980" s="72"/>
      <c r="AH2980" s="77" t="s">
        <v>69</v>
      </c>
      <c r="AI2980" s="76" t="s">
        <v>52</v>
      </c>
      <c r="AJ2980" s="76" t="s">
        <v>36</v>
      </c>
      <c r="AK2980" t="str">
        <f>_xlfn.CONCAT(PlayerList[[#This Row],[First Name]]," ",PlayerList[[#This Row],[Surname]])</f>
        <v>Manu Susilo</v>
      </c>
      <c r="AM2980" s="71">
        <f>PlayerList[[#This Row],[Code]]*1</f>
        <v>21144</v>
      </c>
      <c r="AN2980" s="71" t="str">
        <f>VLOOKUP(PlayerList[[#This Row],[NZCF ID]],$AP$2:$AQ$3850,2,FALSE)</f>
        <v>M</v>
      </c>
      <c r="AP2980" s="71">
        <v>18705</v>
      </c>
      <c r="AQ2980" s="71" t="s">
        <v>29</v>
      </c>
    </row>
    <row r="2981" spans="13:43" x14ac:dyDescent="0.3">
      <c r="M2981" s="75">
        <v>18242</v>
      </c>
      <c r="N2981" s="72" t="s">
        <v>3429</v>
      </c>
      <c r="O2981" s="72" t="s">
        <v>3430</v>
      </c>
      <c r="P2981" s="73" t="s">
        <v>167</v>
      </c>
      <c r="Q2981" s="74">
        <v>1997</v>
      </c>
      <c r="R2981" s="73" t="s">
        <v>35</v>
      </c>
      <c r="S2981" s="72"/>
      <c r="T2981" s="77">
        <v>1448</v>
      </c>
      <c r="U2981" s="76" t="s">
        <v>35</v>
      </c>
      <c r="V2981" s="77">
        <v>2</v>
      </c>
      <c r="W2981" s="77">
        <v>9</v>
      </c>
      <c r="X2981" s="77">
        <v>165</v>
      </c>
      <c r="Y2981" s="78" t="s">
        <v>4167</v>
      </c>
      <c r="Z2981" s="72"/>
      <c r="AA2981" s="77">
        <v>1247</v>
      </c>
      <c r="AB2981" s="76" t="s">
        <v>35</v>
      </c>
      <c r="AC2981" s="77">
        <v>2</v>
      </c>
      <c r="AD2981" s="77">
        <v>8</v>
      </c>
      <c r="AE2981" s="77">
        <v>89</v>
      </c>
      <c r="AF2981" s="78" t="s">
        <v>4167</v>
      </c>
      <c r="AG2981" s="72"/>
      <c r="AH2981" s="77">
        <v>4317874</v>
      </c>
      <c r="AI2981" s="76" t="s">
        <v>52</v>
      </c>
      <c r="AJ2981" s="76" t="s">
        <v>36</v>
      </c>
      <c r="AK2981" t="str">
        <f>_xlfn.CONCAT(PlayerList[[#This Row],[First Name]]," ",PlayerList[[#This Row],[Surname]])</f>
        <v>Taylor Sussex</v>
      </c>
      <c r="AM2981" s="71">
        <f>PlayerList[[#This Row],[Code]]*1</f>
        <v>18242</v>
      </c>
      <c r="AN2981" s="71" t="str">
        <f>VLOOKUP(PlayerList[[#This Row],[NZCF ID]],$AP$2:$AQ$3850,2,FALSE)</f>
        <v>M</v>
      </c>
      <c r="AP2981" s="71">
        <v>16896</v>
      </c>
      <c r="AQ2981" s="71" t="s">
        <v>29</v>
      </c>
    </row>
    <row r="2982" spans="13:43" x14ac:dyDescent="0.3">
      <c r="M2982" s="75">
        <v>17614</v>
      </c>
      <c r="N2982" s="72" t="s">
        <v>3431</v>
      </c>
      <c r="O2982" s="72" t="s">
        <v>1868</v>
      </c>
      <c r="P2982" s="73" t="s">
        <v>167</v>
      </c>
      <c r="Q2982" s="74">
        <v>2000</v>
      </c>
      <c r="R2982" s="73" t="s">
        <v>35</v>
      </c>
      <c r="S2982" s="72"/>
      <c r="T2982" s="77">
        <v>988</v>
      </c>
      <c r="U2982" s="76" t="s">
        <v>50</v>
      </c>
      <c r="V2982" s="77" t="s">
        <v>36</v>
      </c>
      <c r="W2982" s="77" t="s">
        <v>36</v>
      </c>
      <c r="X2982" s="77">
        <v>8</v>
      </c>
      <c r="Y2982" s="78" t="s">
        <v>105</v>
      </c>
      <c r="Z2982" s="72"/>
      <c r="AA2982" s="77" t="s">
        <v>37</v>
      </c>
      <c r="AB2982" s="76" t="s">
        <v>35</v>
      </c>
      <c r="AC2982" s="77" t="s">
        <v>36</v>
      </c>
      <c r="AD2982" s="77" t="s">
        <v>36</v>
      </c>
      <c r="AE2982" s="77" t="s">
        <v>37</v>
      </c>
      <c r="AF2982" s="78" t="s">
        <v>38</v>
      </c>
      <c r="AG2982" s="72"/>
      <c r="AH2982" s="77">
        <v>4314778</v>
      </c>
      <c r="AI2982" s="76" t="s">
        <v>52</v>
      </c>
      <c r="AJ2982" s="76" t="s">
        <v>36</v>
      </c>
      <c r="AK2982" t="str">
        <f>_xlfn.CONCAT(PlayerList[[#This Row],[First Name]]," ",PlayerList[[#This Row],[Surname]])</f>
        <v>Conor Sutton</v>
      </c>
      <c r="AM2982" s="71">
        <f>PlayerList[[#This Row],[Code]]*1</f>
        <v>17614</v>
      </c>
      <c r="AN2982" s="71" t="str">
        <f>VLOOKUP(PlayerList[[#This Row],[NZCF ID]],$AP$2:$AQ$3850,2,FALSE)</f>
        <v>M</v>
      </c>
      <c r="AP2982" s="71">
        <v>21144</v>
      </c>
      <c r="AQ2982" s="71" t="s">
        <v>29</v>
      </c>
    </row>
    <row r="2983" spans="13:43" x14ac:dyDescent="0.3">
      <c r="M2983" s="75">
        <v>19490</v>
      </c>
      <c r="N2983" s="72" t="s">
        <v>3432</v>
      </c>
      <c r="O2983" s="72" t="s">
        <v>3433</v>
      </c>
      <c r="P2983" s="73" t="s">
        <v>127</v>
      </c>
      <c r="Q2983" s="74">
        <v>2010</v>
      </c>
      <c r="R2983" s="73" t="s">
        <v>135</v>
      </c>
      <c r="S2983" s="72"/>
      <c r="T2983" s="77" t="s">
        <v>34</v>
      </c>
      <c r="U2983" s="76" t="s">
        <v>35</v>
      </c>
      <c r="V2983" s="77" t="s">
        <v>36</v>
      </c>
      <c r="W2983" s="77" t="s">
        <v>36</v>
      </c>
      <c r="X2983" s="77" t="s">
        <v>37</v>
      </c>
      <c r="Y2983" s="78" t="s">
        <v>38</v>
      </c>
      <c r="Z2983" s="72"/>
      <c r="AA2983" s="77">
        <v>486</v>
      </c>
      <c r="AB2983" s="76" t="s">
        <v>50</v>
      </c>
      <c r="AC2983" s="77" t="s">
        <v>36</v>
      </c>
      <c r="AD2983" s="77" t="s">
        <v>36</v>
      </c>
      <c r="AE2983" s="77">
        <v>5</v>
      </c>
      <c r="AF2983" s="78" t="s">
        <v>281</v>
      </c>
      <c r="AG2983" s="72"/>
      <c r="AH2983" s="77">
        <v>4324749</v>
      </c>
      <c r="AI2983" s="76" t="s">
        <v>52</v>
      </c>
      <c r="AJ2983" s="76" t="s">
        <v>36</v>
      </c>
      <c r="AK2983" t="str">
        <f>_xlfn.CONCAT(PlayerList[[#This Row],[First Name]]," ",PlayerList[[#This Row],[Surname]])</f>
        <v>Kshipra Swamy</v>
      </c>
      <c r="AM2983" s="71">
        <f>PlayerList[[#This Row],[Code]]*1</f>
        <v>19490</v>
      </c>
      <c r="AN2983" s="71" t="str">
        <f>VLOOKUP(PlayerList[[#This Row],[NZCF ID]],$AP$2:$AQ$3850,2,FALSE)</f>
        <v>F</v>
      </c>
      <c r="AP2983" s="71">
        <v>18242</v>
      </c>
      <c r="AQ2983" s="71" t="s">
        <v>29</v>
      </c>
    </row>
    <row r="2984" spans="13:43" x14ac:dyDescent="0.3">
      <c r="M2984" s="75">
        <v>20469</v>
      </c>
      <c r="N2984" s="72" t="s">
        <v>3434</v>
      </c>
      <c r="O2984" s="72" t="s">
        <v>755</v>
      </c>
      <c r="P2984" s="73" t="s">
        <v>74</v>
      </c>
      <c r="Q2984" s="74">
        <v>2012</v>
      </c>
      <c r="R2984" s="73" t="s">
        <v>135</v>
      </c>
      <c r="S2984" s="72"/>
      <c r="T2984" s="77">
        <v>745</v>
      </c>
      <c r="U2984" s="76" t="s">
        <v>50</v>
      </c>
      <c r="V2984" s="77" t="s">
        <v>36</v>
      </c>
      <c r="W2984" s="77" t="s">
        <v>36</v>
      </c>
      <c r="X2984" s="77">
        <v>5</v>
      </c>
      <c r="Y2984" s="78" t="s">
        <v>39</v>
      </c>
      <c r="Z2984" s="72"/>
      <c r="AA2984" s="77">
        <v>775</v>
      </c>
      <c r="AB2984" s="76" t="s">
        <v>50</v>
      </c>
      <c r="AC2984" s="77" t="s">
        <v>36</v>
      </c>
      <c r="AD2984" s="77" t="s">
        <v>36</v>
      </c>
      <c r="AE2984" s="77">
        <v>6</v>
      </c>
      <c r="AF2984" s="78" t="s">
        <v>61</v>
      </c>
      <c r="AG2984" s="72"/>
      <c r="AH2984" s="77">
        <v>4330439</v>
      </c>
      <c r="AI2984" s="76" t="s">
        <v>52</v>
      </c>
      <c r="AJ2984" s="76" t="s">
        <v>36</v>
      </c>
      <c r="AK2984" t="str">
        <f>_xlfn.CONCAT(PlayerList[[#This Row],[First Name]]," ",PlayerList[[#This Row],[Surname]])</f>
        <v>Leo Swash</v>
      </c>
      <c r="AM2984" s="71">
        <f>PlayerList[[#This Row],[Code]]*1</f>
        <v>20469</v>
      </c>
      <c r="AN2984" s="71" t="str">
        <f>VLOOKUP(PlayerList[[#This Row],[NZCF ID]],$AP$2:$AQ$3850,2,FALSE)</f>
        <v>M</v>
      </c>
      <c r="AP2984" s="71">
        <v>17614</v>
      </c>
      <c r="AQ2984" s="71" t="s">
        <v>29</v>
      </c>
    </row>
    <row r="2985" spans="13:43" x14ac:dyDescent="0.3">
      <c r="M2985" s="75">
        <v>20181</v>
      </c>
      <c r="N2985" s="72" t="s">
        <v>3435</v>
      </c>
      <c r="O2985" s="72" t="s">
        <v>3436</v>
      </c>
      <c r="P2985" s="73" t="s">
        <v>121</v>
      </c>
      <c r="Q2985" s="74">
        <v>2003</v>
      </c>
      <c r="R2985" s="73" t="s">
        <v>35</v>
      </c>
      <c r="S2985" s="72"/>
      <c r="T2985" s="77">
        <v>1265</v>
      </c>
      <c r="U2985" s="76" t="s">
        <v>35</v>
      </c>
      <c r="V2985" s="77">
        <v>2</v>
      </c>
      <c r="W2985" s="77">
        <v>12</v>
      </c>
      <c r="X2985" s="77">
        <v>35</v>
      </c>
      <c r="Y2985" s="78" t="s">
        <v>4167</v>
      </c>
      <c r="Z2985" s="72"/>
      <c r="AA2985" s="77">
        <v>1303</v>
      </c>
      <c r="AB2985" s="76" t="s">
        <v>50</v>
      </c>
      <c r="AC2985" s="77" t="s">
        <v>36</v>
      </c>
      <c r="AD2985" s="77" t="s">
        <v>36</v>
      </c>
      <c r="AE2985" s="77">
        <v>17</v>
      </c>
      <c r="AF2985" s="78" t="s">
        <v>60</v>
      </c>
      <c r="AG2985" s="72"/>
      <c r="AH2985" s="77">
        <v>4330960</v>
      </c>
      <c r="AI2985" s="76" t="s">
        <v>52</v>
      </c>
      <c r="AJ2985" s="76" t="s">
        <v>36</v>
      </c>
      <c r="AK2985" t="str">
        <f>_xlfn.CONCAT(PlayerList[[#This Row],[First Name]]," ",PlayerList[[#This Row],[Surname]])</f>
        <v>McKenzie (Zion) Swinburne</v>
      </c>
      <c r="AM2985" s="71">
        <f>PlayerList[[#This Row],[Code]]*1</f>
        <v>20181</v>
      </c>
      <c r="AN2985" s="71" t="str">
        <f>VLOOKUP(PlayerList[[#This Row],[NZCF ID]],$AP$2:$AQ$3850,2,FALSE)</f>
        <v>F</v>
      </c>
      <c r="AP2985" s="71">
        <v>19490</v>
      </c>
      <c r="AQ2985" s="71" t="s">
        <v>45</v>
      </c>
    </row>
    <row r="2986" spans="13:43" x14ac:dyDescent="0.3">
      <c r="M2986" s="75">
        <v>19390</v>
      </c>
      <c r="N2986" s="72" t="s">
        <v>1539</v>
      </c>
      <c r="O2986" s="72" t="s">
        <v>3437</v>
      </c>
      <c r="P2986" s="73" t="s">
        <v>33</v>
      </c>
      <c r="Q2986" s="74">
        <v>2010</v>
      </c>
      <c r="R2986" s="73" t="s">
        <v>135</v>
      </c>
      <c r="S2986" s="72"/>
      <c r="T2986" s="77" t="s">
        <v>34</v>
      </c>
      <c r="U2986" s="76" t="s">
        <v>35</v>
      </c>
      <c r="V2986" s="77" t="s">
        <v>36</v>
      </c>
      <c r="W2986" s="77" t="s">
        <v>36</v>
      </c>
      <c r="X2986" s="77" t="s">
        <v>37</v>
      </c>
      <c r="Y2986" s="78" t="s">
        <v>38</v>
      </c>
      <c r="Z2986" s="72"/>
      <c r="AA2986" s="77">
        <v>779</v>
      </c>
      <c r="AB2986" s="76" t="s">
        <v>50</v>
      </c>
      <c r="AC2986" s="77" t="s">
        <v>36</v>
      </c>
      <c r="AD2986" s="77" t="s">
        <v>36</v>
      </c>
      <c r="AE2986" s="77">
        <v>4</v>
      </c>
      <c r="AF2986" s="78" t="s">
        <v>96</v>
      </c>
      <c r="AG2986" s="72"/>
      <c r="AH2986" s="77" t="s">
        <v>69</v>
      </c>
      <c r="AI2986" s="76" t="s">
        <v>52</v>
      </c>
      <c r="AJ2986" s="76" t="s">
        <v>36</v>
      </c>
      <c r="AK2986" t="str">
        <f>_xlfn.CONCAT(PlayerList[[#This Row],[First Name]]," ",PlayerList[[#This Row],[Surname]])</f>
        <v>Arhaam Syed</v>
      </c>
      <c r="AM2986" s="71">
        <f>PlayerList[[#This Row],[Code]]*1</f>
        <v>19390</v>
      </c>
      <c r="AN2986" s="71" t="str">
        <f>VLOOKUP(PlayerList[[#This Row],[NZCF ID]],$AP$2:$AQ$3850,2,FALSE)</f>
        <v>M</v>
      </c>
      <c r="AP2986" s="71">
        <v>20469</v>
      </c>
      <c r="AQ2986" s="71" t="s">
        <v>29</v>
      </c>
    </row>
    <row r="2987" spans="13:43" x14ac:dyDescent="0.3">
      <c r="M2987" s="75">
        <v>11682</v>
      </c>
      <c r="N2987" s="72" t="s">
        <v>3438</v>
      </c>
      <c r="O2987" s="72" t="s">
        <v>3439</v>
      </c>
      <c r="P2987" s="73" t="s">
        <v>335</v>
      </c>
      <c r="Q2987" s="74">
        <v>1972</v>
      </c>
      <c r="R2987" s="73" t="s">
        <v>124</v>
      </c>
      <c r="S2987" s="72"/>
      <c r="T2987" s="77">
        <v>1472</v>
      </c>
      <c r="U2987" s="76" t="s">
        <v>35</v>
      </c>
      <c r="V2987" s="77" t="s">
        <v>36</v>
      </c>
      <c r="W2987" s="77" t="s">
        <v>36</v>
      </c>
      <c r="X2987" s="77">
        <v>78</v>
      </c>
      <c r="Y2987" s="78" t="s">
        <v>1855</v>
      </c>
      <c r="Z2987" s="72"/>
      <c r="AA2987" s="77">
        <v>1376</v>
      </c>
      <c r="AB2987" s="76" t="s">
        <v>35</v>
      </c>
      <c r="AC2987" s="77" t="s">
        <v>36</v>
      </c>
      <c r="AD2987" s="77" t="s">
        <v>36</v>
      </c>
      <c r="AE2987" s="77">
        <v>25</v>
      </c>
      <c r="AF2987" s="78" t="s">
        <v>51</v>
      </c>
      <c r="AG2987" s="72"/>
      <c r="AH2987" s="77" t="s">
        <v>69</v>
      </c>
      <c r="AI2987" s="76" t="s">
        <v>52</v>
      </c>
      <c r="AJ2987" s="76" t="s">
        <v>36</v>
      </c>
      <c r="AK2987" t="str">
        <f>_xlfn.CONCAT(PlayerList[[#This Row],[First Name]]," ",PlayerList[[#This Row],[Surname]])</f>
        <v>Jacob J Sykes</v>
      </c>
      <c r="AM2987" s="71">
        <f>PlayerList[[#This Row],[Code]]*1</f>
        <v>11682</v>
      </c>
      <c r="AN2987" s="71" t="str">
        <f>VLOOKUP(PlayerList[[#This Row],[NZCF ID]],$AP$2:$AQ$3850,2,FALSE)</f>
        <v>M</v>
      </c>
      <c r="AP2987" s="71">
        <v>20181</v>
      </c>
      <c r="AQ2987" s="71" t="s">
        <v>45</v>
      </c>
    </row>
    <row r="2988" spans="13:43" x14ac:dyDescent="0.3">
      <c r="M2988" s="75">
        <v>15168</v>
      </c>
      <c r="N2988" s="72" t="s">
        <v>3440</v>
      </c>
      <c r="O2988" s="72" t="s">
        <v>1587</v>
      </c>
      <c r="P2988" s="73" t="s">
        <v>83</v>
      </c>
      <c r="Q2988" s="74">
        <v>1997</v>
      </c>
      <c r="R2988" s="73" t="s">
        <v>35</v>
      </c>
      <c r="S2988" s="72"/>
      <c r="T2988" s="77">
        <v>1619</v>
      </c>
      <c r="U2988" s="76" t="s">
        <v>35</v>
      </c>
      <c r="V2988" s="77" t="s">
        <v>36</v>
      </c>
      <c r="W2988" s="77" t="s">
        <v>36</v>
      </c>
      <c r="X2988" s="77">
        <v>63</v>
      </c>
      <c r="Y2988" s="78" t="s">
        <v>169</v>
      </c>
      <c r="Z2988" s="72"/>
      <c r="AA2988" s="77">
        <v>1597</v>
      </c>
      <c r="AB2988" s="76" t="s">
        <v>35</v>
      </c>
      <c r="AC2988" s="77" t="s">
        <v>36</v>
      </c>
      <c r="AD2988" s="77" t="s">
        <v>36</v>
      </c>
      <c r="AE2988" s="77">
        <v>60</v>
      </c>
      <c r="AF2988" s="78" t="s">
        <v>75</v>
      </c>
      <c r="AG2988" s="72"/>
      <c r="AH2988" s="77">
        <v>4304390</v>
      </c>
      <c r="AI2988" s="76" t="s">
        <v>52</v>
      </c>
      <c r="AJ2988" s="76" t="s">
        <v>36</v>
      </c>
      <c r="AK2988" t="str">
        <f>_xlfn.CONCAT(PlayerList[[#This Row],[First Name]]," ",PlayerList[[#This Row],[Surname]])</f>
        <v>Christopher Symon</v>
      </c>
      <c r="AM2988" s="71">
        <f>PlayerList[[#This Row],[Code]]*1</f>
        <v>15168</v>
      </c>
      <c r="AN2988" s="71" t="str">
        <f>VLOOKUP(PlayerList[[#This Row],[NZCF ID]],$AP$2:$AQ$3850,2,FALSE)</f>
        <v>M</v>
      </c>
      <c r="AP2988" s="71">
        <v>19390</v>
      </c>
      <c r="AQ2988" s="71" t="s">
        <v>29</v>
      </c>
    </row>
    <row r="2989" spans="13:43" x14ac:dyDescent="0.3">
      <c r="M2989" s="75">
        <v>20193</v>
      </c>
      <c r="N2989" s="72" t="s">
        <v>3441</v>
      </c>
      <c r="O2989" s="72" t="s">
        <v>3442</v>
      </c>
      <c r="P2989" s="73" t="s">
        <v>161</v>
      </c>
      <c r="Q2989" s="74">
        <v>1986</v>
      </c>
      <c r="R2989" s="73" t="s">
        <v>35</v>
      </c>
      <c r="S2989" s="72"/>
      <c r="T2989" s="77">
        <v>1271</v>
      </c>
      <c r="U2989" s="76" t="s">
        <v>50</v>
      </c>
      <c r="V2989" s="77" t="s">
        <v>36</v>
      </c>
      <c r="W2989" s="77" t="s">
        <v>36</v>
      </c>
      <c r="X2989" s="77">
        <v>7</v>
      </c>
      <c r="Y2989" s="78" t="s">
        <v>150</v>
      </c>
      <c r="Z2989" s="72"/>
      <c r="AA2989" s="77" t="s">
        <v>37</v>
      </c>
      <c r="AB2989" s="76" t="s">
        <v>35</v>
      </c>
      <c r="AC2989" s="77" t="s">
        <v>36</v>
      </c>
      <c r="AD2989" s="77" t="s">
        <v>36</v>
      </c>
      <c r="AE2989" s="77" t="s">
        <v>37</v>
      </c>
      <c r="AF2989" s="78" t="s">
        <v>38</v>
      </c>
      <c r="AG2989" s="72"/>
      <c r="AH2989" s="77">
        <v>4328191</v>
      </c>
      <c r="AI2989" s="76" t="s">
        <v>52</v>
      </c>
      <c r="AJ2989" s="76" t="s">
        <v>36</v>
      </c>
      <c r="AK2989" t="str">
        <f>_xlfn.CONCAT(PlayerList[[#This Row],[First Name]]," ",PlayerList[[#This Row],[Surname]])</f>
        <v>Ievgenii Syvachenko</v>
      </c>
      <c r="AM2989" s="71">
        <f>PlayerList[[#This Row],[Code]]*1</f>
        <v>20193</v>
      </c>
      <c r="AN2989" s="71" t="str">
        <f>VLOOKUP(PlayerList[[#This Row],[NZCF ID]],$AP$2:$AQ$3850,2,FALSE)</f>
        <v>M</v>
      </c>
      <c r="AP2989" s="71">
        <v>11682</v>
      </c>
      <c r="AQ2989" s="71" t="s">
        <v>29</v>
      </c>
    </row>
    <row r="2990" spans="13:43" x14ac:dyDescent="0.3">
      <c r="M2990" s="75">
        <v>16281</v>
      </c>
      <c r="N2990" s="72" t="s">
        <v>3443</v>
      </c>
      <c r="O2990" s="72" t="s">
        <v>3444</v>
      </c>
      <c r="P2990" s="73" t="s">
        <v>161</v>
      </c>
      <c r="Q2990" s="74">
        <v>1970</v>
      </c>
      <c r="R2990" s="73" t="s">
        <v>124</v>
      </c>
      <c r="S2990" s="72"/>
      <c r="T2990" s="77">
        <v>1555</v>
      </c>
      <c r="U2990" s="76" t="s">
        <v>35</v>
      </c>
      <c r="V2990" s="77" t="s">
        <v>36</v>
      </c>
      <c r="W2990" s="77" t="s">
        <v>36</v>
      </c>
      <c r="X2990" s="77">
        <v>77</v>
      </c>
      <c r="Y2990" s="78" t="s">
        <v>150</v>
      </c>
      <c r="Z2990" s="72"/>
      <c r="AA2990" s="77">
        <v>1376</v>
      </c>
      <c r="AB2990" s="76" t="s">
        <v>35</v>
      </c>
      <c r="AC2990" s="77" t="s">
        <v>36</v>
      </c>
      <c r="AD2990" s="77" t="s">
        <v>36</v>
      </c>
      <c r="AE2990" s="77">
        <v>58</v>
      </c>
      <c r="AF2990" s="78" t="s">
        <v>530</v>
      </c>
      <c r="AG2990" s="72"/>
      <c r="AH2990" s="77">
        <v>4308220</v>
      </c>
      <c r="AI2990" s="76" t="s">
        <v>52</v>
      </c>
      <c r="AJ2990" s="76" t="s">
        <v>36</v>
      </c>
      <c r="AK2990" t="str">
        <f>_xlfn.CONCAT(PlayerList[[#This Row],[First Name]]," ",PlayerList[[#This Row],[Surname]])</f>
        <v>Bernardo Tagos</v>
      </c>
      <c r="AM2990" s="71">
        <f>PlayerList[[#This Row],[Code]]*1</f>
        <v>16281</v>
      </c>
      <c r="AN2990" s="71" t="str">
        <f>VLOOKUP(PlayerList[[#This Row],[NZCF ID]],$AP$2:$AQ$3850,2,FALSE)</f>
        <v>M</v>
      </c>
      <c r="AP2990" s="71">
        <v>15168</v>
      </c>
      <c r="AQ2990" s="71" t="s">
        <v>29</v>
      </c>
    </row>
    <row r="2991" spans="13:43" x14ac:dyDescent="0.3">
      <c r="M2991" s="75">
        <v>17576</v>
      </c>
      <c r="N2991" s="72" t="s">
        <v>3445</v>
      </c>
      <c r="O2991" s="72" t="s">
        <v>3446</v>
      </c>
      <c r="P2991" s="73" t="s">
        <v>74</v>
      </c>
      <c r="Q2991" s="74">
        <v>1987</v>
      </c>
      <c r="R2991" s="73" t="s">
        <v>35</v>
      </c>
      <c r="S2991" s="72"/>
      <c r="T2991" s="77">
        <v>897</v>
      </c>
      <c r="U2991" s="76" t="s">
        <v>50</v>
      </c>
      <c r="V2991" s="77" t="s">
        <v>36</v>
      </c>
      <c r="W2991" s="77" t="s">
        <v>36</v>
      </c>
      <c r="X2991" s="77">
        <v>6</v>
      </c>
      <c r="Y2991" s="78" t="s">
        <v>232</v>
      </c>
      <c r="Z2991" s="72"/>
      <c r="AA2991" s="77">
        <v>1058</v>
      </c>
      <c r="AB2991" s="76" t="s">
        <v>50</v>
      </c>
      <c r="AC2991" s="77" t="s">
        <v>36</v>
      </c>
      <c r="AD2991" s="77" t="s">
        <v>36</v>
      </c>
      <c r="AE2991" s="77">
        <v>6</v>
      </c>
      <c r="AF2991" s="78" t="s">
        <v>219</v>
      </c>
      <c r="AG2991" s="72"/>
      <c r="AH2991" s="77">
        <v>4314697</v>
      </c>
      <c r="AI2991" s="76" t="s">
        <v>52</v>
      </c>
      <c r="AJ2991" s="76" t="s">
        <v>36</v>
      </c>
      <c r="AK2991" t="str">
        <f>_xlfn.CONCAT(PlayerList[[#This Row],[First Name]]," ",PlayerList[[#This Row],[Surname]])</f>
        <v>Shereif Taha</v>
      </c>
      <c r="AM2991" s="71">
        <f>PlayerList[[#This Row],[Code]]*1</f>
        <v>17576</v>
      </c>
      <c r="AN2991" s="71" t="str">
        <f>VLOOKUP(PlayerList[[#This Row],[NZCF ID]],$AP$2:$AQ$3850,2,FALSE)</f>
        <v>M</v>
      </c>
      <c r="AP2991" s="71">
        <v>20193</v>
      </c>
      <c r="AQ2991" s="71" t="s">
        <v>29</v>
      </c>
    </row>
    <row r="2992" spans="13:43" x14ac:dyDescent="0.3">
      <c r="M2992" s="75">
        <v>17739</v>
      </c>
      <c r="N2992" s="72" t="s">
        <v>3447</v>
      </c>
      <c r="O2992" s="72" t="s">
        <v>3448</v>
      </c>
      <c r="P2992" s="73" t="s">
        <v>33</v>
      </c>
      <c r="Q2992" s="74">
        <v>1993</v>
      </c>
      <c r="R2992" s="73" t="s">
        <v>35</v>
      </c>
      <c r="S2992" s="72"/>
      <c r="T2992" s="77" t="s">
        <v>34</v>
      </c>
      <c r="U2992" s="76" t="s">
        <v>35</v>
      </c>
      <c r="V2992" s="77" t="s">
        <v>36</v>
      </c>
      <c r="W2992" s="77" t="s">
        <v>36</v>
      </c>
      <c r="X2992" s="77" t="s">
        <v>37</v>
      </c>
      <c r="Y2992" s="78" t="s">
        <v>38</v>
      </c>
      <c r="Z2992" s="72"/>
      <c r="AA2992" s="77">
        <v>1200</v>
      </c>
      <c r="AB2992" s="76" t="s">
        <v>50</v>
      </c>
      <c r="AC2992" s="77" t="s">
        <v>36</v>
      </c>
      <c r="AD2992" s="77" t="s">
        <v>36</v>
      </c>
      <c r="AE2992" s="77">
        <v>12</v>
      </c>
      <c r="AF2992" s="78" t="s">
        <v>169</v>
      </c>
      <c r="AG2992" s="72"/>
      <c r="AH2992" s="77">
        <v>4315219</v>
      </c>
      <c r="AI2992" s="76" t="s">
        <v>52</v>
      </c>
      <c r="AJ2992" s="76" t="s">
        <v>36</v>
      </c>
      <c r="AK2992" t="str">
        <f>_xlfn.CONCAT(PlayerList[[#This Row],[First Name]]," ",PlayerList[[#This Row],[Surname]])</f>
        <v>Kieran Tahir</v>
      </c>
      <c r="AM2992" s="71">
        <f>PlayerList[[#This Row],[Code]]*1</f>
        <v>17739</v>
      </c>
      <c r="AN2992" s="71" t="str">
        <f>VLOOKUP(PlayerList[[#This Row],[NZCF ID]],$AP$2:$AQ$3850,2,FALSE)</f>
        <v>M</v>
      </c>
      <c r="AP2992" s="71">
        <v>16281</v>
      </c>
      <c r="AQ2992" s="71" t="s">
        <v>29</v>
      </c>
    </row>
    <row r="2993" spans="13:43" x14ac:dyDescent="0.3">
      <c r="M2993" s="75">
        <v>17707</v>
      </c>
      <c r="N2993" s="72" t="s">
        <v>1324</v>
      </c>
      <c r="O2993" s="72" t="s">
        <v>197</v>
      </c>
      <c r="P2993" s="73" t="s">
        <v>74</v>
      </c>
      <c r="Q2993" s="74">
        <v>2012</v>
      </c>
      <c r="R2993" s="73" t="s">
        <v>135</v>
      </c>
      <c r="S2993" s="72"/>
      <c r="T2993" s="77">
        <v>1427</v>
      </c>
      <c r="U2993" s="76" t="s">
        <v>35</v>
      </c>
      <c r="V2993" s="77" t="s">
        <v>36</v>
      </c>
      <c r="W2993" s="77" t="s">
        <v>36</v>
      </c>
      <c r="X2993" s="77">
        <v>160</v>
      </c>
      <c r="Y2993" s="78" t="s">
        <v>84</v>
      </c>
      <c r="Z2993" s="72"/>
      <c r="AA2993" s="77">
        <v>1297</v>
      </c>
      <c r="AB2993" s="76" t="s">
        <v>35</v>
      </c>
      <c r="AC2993" s="77" t="s">
        <v>36</v>
      </c>
      <c r="AD2993" s="77" t="s">
        <v>36</v>
      </c>
      <c r="AE2993" s="77">
        <v>183</v>
      </c>
      <c r="AF2993" s="78" t="s">
        <v>84</v>
      </c>
      <c r="AG2993" s="72"/>
      <c r="AH2993" s="77">
        <v>4315260</v>
      </c>
      <c r="AI2993" s="76" t="s">
        <v>52</v>
      </c>
      <c r="AJ2993" s="76" t="s">
        <v>36</v>
      </c>
      <c r="AK2993" t="str">
        <f>_xlfn.CONCAT(PlayerList[[#This Row],[First Name]]," ",PlayerList[[#This Row],[Surname]])</f>
        <v>Ethan Tai</v>
      </c>
      <c r="AM2993" s="71">
        <f>PlayerList[[#This Row],[Code]]*1</f>
        <v>17707</v>
      </c>
      <c r="AN2993" s="71" t="str">
        <f>VLOOKUP(PlayerList[[#This Row],[NZCF ID]],$AP$2:$AQ$3850,2,FALSE)</f>
        <v>M</v>
      </c>
      <c r="AP2993" s="71">
        <v>17576</v>
      </c>
      <c r="AQ2993" s="71" t="s">
        <v>29</v>
      </c>
    </row>
    <row r="2994" spans="13:43" x14ac:dyDescent="0.3">
      <c r="M2994" s="75">
        <v>18542</v>
      </c>
      <c r="N2994" s="72" t="s">
        <v>3449</v>
      </c>
      <c r="O2994" s="72" t="s">
        <v>3450</v>
      </c>
      <c r="P2994" s="73" t="s">
        <v>74</v>
      </c>
      <c r="Q2994" s="74">
        <v>2008</v>
      </c>
      <c r="R2994" s="73" t="s">
        <v>135</v>
      </c>
      <c r="S2994" s="72"/>
      <c r="T2994" s="77">
        <v>1263</v>
      </c>
      <c r="U2994" s="76" t="s">
        <v>35</v>
      </c>
      <c r="V2994" s="77" t="s">
        <v>36</v>
      </c>
      <c r="W2994" s="77" t="s">
        <v>36</v>
      </c>
      <c r="X2994" s="77">
        <v>44</v>
      </c>
      <c r="Y2994" s="78" t="s">
        <v>75</v>
      </c>
      <c r="Z2994" s="72"/>
      <c r="AA2994" s="77">
        <v>1176</v>
      </c>
      <c r="AB2994" s="76" t="s">
        <v>50</v>
      </c>
      <c r="AC2994" s="77" t="s">
        <v>36</v>
      </c>
      <c r="AD2994" s="77" t="s">
        <v>36</v>
      </c>
      <c r="AE2994" s="77">
        <v>10</v>
      </c>
      <c r="AF2994" s="78" t="s">
        <v>154</v>
      </c>
      <c r="AG2994" s="72"/>
      <c r="AH2994" s="77">
        <v>4319753</v>
      </c>
      <c r="AI2994" s="76" t="s">
        <v>52</v>
      </c>
      <c r="AJ2994" s="76" t="s">
        <v>36</v>
      </c>
      <c r="AK2994" t="str">
        <f>_xlfn.CONCAT(PlayerList[[#This Row],[First Name]]," ",PlayerList[[#This Row],[Surname]])</f>
        <v>Harveer Talwar</v>
      </c>
      <c r="AM2994" s="71">
        <f>PlayerList[[#This Row],[Code]]*1</f>
        <v>18542</v>
      </c>
      <c r="AN2994" s="71" t="str">
        <f>VLOOKUP(PlayerList[[#This Row],[NZCF ID]],$AP$2:$AQ$3850,2,FALSE)</f>
        <v>M</v>
      </c>
      <c r="AP2994" s="71">
        <v>17739</v>
      </c>
      <c r="AQ2994" s="71" t="s">
        <v>29</v>
      </c>
    </row>
    <row r="2995" spans="13:43" x14ac:dyDescent="0.3">
      <c r="M2995" s="75">
        <v>15322</v>
      </c>
      <c r="N2995" s="72" t="s">
        <v>3451</v>
      </c>
      <c r="O2995" s="72" t="s">
        <v>3452</v>
      </c>
      <c r="P2995" s="73" t="s">
        <v>115</v>
      </c>
      <c r="Q2995" s="74">
        <v>1998</v>
      </c>
      <c r="R2995" s="73" t="s">
        <v>35</v>
      </c>
      <c r="S2995" s="72"/>
      <c r="T2995" s="77">
        <v>1747</v>
      </c>
      <c r="U2995" s="76" t="s">
        <v>35</v>
      </c>
      <c r="V2995" s="77" t="s">
        <v>36</v>
      </c>
      <c r="W2995" s="77" t="s">
        <v>36</v>
      </c>
      <c r="X2995" s="77">
        <v>54</v>
      </c>
      <c r="Y2995" s="78" t="s">
        <v>154</v>
      </c>
      <c r="Z2995" s="72"/>
      <c r="AA2995" s="77">
        <v>1615</v>
      </c>
      <c r="AB2995" s="76" t="s">
        <v>35</v>
      </c>
      <c r="AC2995" s="77" t="s">
        <v>36</v>
      </c>
      <c r="AD2995" s="77" t="s">
        <v>36</v>
      </c>
      <c r="AE2995" s="77">
        <v>106</v>
      </c>
      <c r="AF2995" s="78" t="s">
        <v>96</v>
      </c>
      <c r="AG2995" s="72"/>
      <c r="AH2995" s="77">
        <v>4306503</v>
      </c>
      <c r="AI2995" s="76" t="s">
        <v>52</v>
      </c>
      <c r="AJ2995" s="76" t="s">
        <v>36</v>
      </c>
      <c r="AK2995" t="str">
        <f>_xlfn.CONCAT(PlayerList[[#This Row],[First Name]]," ",PlayerList[[#This Row],[Surname]])</f>
        <v>Naser Tamimi</v>
      </c>
      <c r="AM2995" s="71">
        <f>PlayerList[[#This Row],[Code]]*1</f>
        <v>15322</v>
      </c>
      <c r="AN2995" s="71" t="str">
        <f>VLOOKUP(PlayerList[[#This Row],[NZCF ID]],$AP$2:$AQ$3850,2,FALSE)</f>
        <v>M</v>
      </c>
      <c r="AP2995" s="71">
        <v>17707</v>
      </c>
      <c r="AQ2995" s="71" t="s">
        <v>29</v>
      </c>
    </row>
    <row r="2996" spans="13:43" x14ac:dyDescent="0.3">
      <c r="M2996" s="75">
        <v>18573</v>
      </c>
      <c r="N2996" s="72" t="s">
        <v>3453</v>
      </c>
      <c r="O2996" s="72" t="s">
        <v>1827</v>
      </c>
      <c r="P2996" s="73" t="s">
        <v>33</v>
      </c>
      <c r="Q2996" s="74">
        <v>2009</v>
      </c>
      <c r="R2996" s="73" t="s">
        <v>135</v>
      </c>
      <c r="S2996" s="72"/>
      <c r="T2996" s="77" t="s">
        <v>34</v>
      </c>
      <c r="U2996" s="76" t="s">
        <v>35</v>
      </c>
      <c r="V2996" s="77" t="s">
        <v>36</v>
      </c>
      <c r="W2996" s="77" t="s">
        <v>36</v>
      </c>
      <c r="X2996" s="77" t="s">
        <v>37</v>
      </c>
      <c r="Y2996" s="78" t="s">
        <v>38</v>
      </c>
      <c r="Z2996" s="72"/>
      <c r="AA2996" s="77">
        <v>758</v>
      </c>
      <c r="AB2996" s="76" t="s">
        <v>50</v>
      </c>
      <c r="AC2996" s="77" t="s">
        <v>36</v>
      </c>
      <c r="AD2996" s="77" t="s">
        <v>36</v>
      </c>
      <c r="AE2996" s="77">
        <v>6</v>
      </c>
      <c r="AF2996" s="78" t="s">
        <v>51</v>
      </c>
      <c r="AG2996" s="72"/>
      <c r="AH2996" s="77" t="s">
        <v>69</v>
      </c>
      <c r="AI2996" s="76" t="s">
        <v>52</v>
      </c>
      <c r="AJ2996" s="76" t="s">
        <v>36</v>
      </c>
      <c r="AK2996" t="str">
        <f>_xlfn.CONCAT(PlayerList[[#This Row],[First Name]]," ",PlayerList[[#This Row],[Surname]])</f>
        <v>Rocco Tammet</v>
      </c>
      <c r="AM2996" s="71">
        <f>PlayerList[[#This Row],[Code]]*1</f>
        <v>18573</v>
      </c>
      <c r="AN2996" s="71" t="str">
        <f>VLOOKUP(PlayerList[[#This Row],[NZCF ID]],$AP$2:$AQ$3850,2,FALSE)</f>
        <v>M</v>
      </c>
      <c r="AP2996" s="71">
        <v>18542</v>
      </c>
      <c r="AQ2996" s="71" t="s">
        <v>29</v>
      </c>
    </row>
    <row r="2997" spans="13:43" x14ac:dyDescent="0.3">
      <c r="M2997" s="75">
        <v>21033</v>
      </c>
      <c r="N2997" s="72" t="s">
        <v>3454</v>
      </c>
      <c r="O2997" s="72" t="s">
        <v>3455</v>
      </c>
      <c r="P2997" s="73" t="s">
        <v>167</v>
      </c>
      <c r="Q2997" s="74">
        <v>1998</v>
      </c>
      <c r="R2997" s="73" t="s">
        <v>35</v>
      </c>
      <c r="S2997" s="72"/>
      <c r="T2997" s="77">
        <v>1422</v>
      </c>
      <c r="U2997" s="76" t="s">
        <v>50</v>
      </c>
      <c r="V2997" s="77" t="s">
        <v>36</v>
      </c>
      <c r="W2997" s="77" t="s">
        <v>36</v>
      </c>
      <c r="X2997" s="77">
        <v>8</v>
      </c>
      <c r="Y2997" s="78" t="s">
        <v>84</v>
      </c>
      <c r="Z2997" s="72"/>
      <c r="AA2997" s="77" t="s">
        <v>37</v>
      </c>
      <c r="AB2997" s="76" t="s">
        <v>35</v>
      </c>
      <c r="AC2997" s="77" t="s">
        <v>36</v>
      </c>
      <c r="AD2997" s="77" t="s">
        <v>36</v>
      </c>
      <c r="AE2997" s="77" t="s">
        <v>37</v>
      </c>
      <c r="AF2997" s="78" t="s">
        <v>38</v>
      </c>
      <c r="AG2997" s="72"/>
      <c r="AH2997" s="77">
        <v>5852684</v>
      </c>
      <c r="AI2997" s="76" t="s">
        <v>3456</v>
      </c>
      <c r="AJ2997" s="76" t="s">
        <v>36</v>
      </c>
      <c r="AK2997" t="str">
        <f>_xlfn.CONCAT(PlayerList[[#This Row],[First Name]]," ",PlayerList[[#This Row],[Surname]])</f>
        <v>Ashriel Jia En Tan</v>
      </c>
      <c r="AM2997" s="71">
        <f>PlayerList[[#This Row],[Code]]*1</f>
        <v>21033</v>
      </c>
      <c r="AN2997" s="71" t="str">
        <f>VLOOKUP(PlayerList[[#This Row],[NZCF ID]],$AP$2:$AQ$3850,2,FALSE)</f>
        <v>M</v>
      </c>
      <c r="AP2997" s="71">
        <v>15322</v>
      </c>
      <c r="AQ2997" s="71" t="s">
        <v>29</v>
      </c>
    </row>
    <row r="2998" spans="13:43" x14ac:dyDescent="0.3">
      <c r="M2998" s="75">
        <v>15603</v>
      </c>
      <c r="N2998" s="72" t="s">
        <v>3454</v>
      </c>
      <c r="O2998" s="72" t="s">
        <v>1627</v>
      </c>
      <c r="P2998" s="73" t="s">
        <v>354</v>
      </c>
      <c r="Q2998" s="74">
        <v>1999</v>
      </c>
      <c r="R2998" s="73" t="s">
        <v>35</v>
      </c>
      <c r="S2998" s="72"/>
      <c r="T2998" s="77">
        <v>1082</v>
      </c>
      <c r="U2998" s="76" t="s">
        <v>35</v>
      </c>
      <c r="V2998" s="77" t="s">
        <v>36</v>
      </c>
      <c r="W2998" s="77" t="s">
        <v>36</v>
      </c>
      <c r="X2998" s="77">
        <v>81</v>
      </c>
      <c r="Y2998" s="78" t="s">
        <v>1045</v>
      </c>
      <c r="Z2998" s="72"/>
      <c r="AA2998" s="77">
        <v>1106</v>
      </c>
      <c r="AB2998" s="76" t="s">
        <v>35</v>
      </c>
      <c r="AC2998" s="77" t="s">
        <v>36</v>
      </c>
      <c r="AD2998" s="77" t="s">
        <v>36</v>
      </c>
      <c r="AE2998" s="77">
        <v>79</v>
      </c>
      <c r="AF2998" s="78" t="s">
        <v>1045</v>
      </c>
      <c r="AG2998" s="72"/>
      <c r="AH2998" s="77" t="s">
        <v>69</v>
      </c>
      <c r="AI2998" s="76" t="s">
        <v>52</v>
      </c>
      <c r="AJ2998" s="76" t="s">
        <v>36</v>
      </c>
      <c r="AK2998" t="str">
        <f>_xlfn.CONCAT(PlayerList[[#This Row],[First Name]]," ",PlayerList[[#This Row],[Surname]])</f>
        <v>Eddy Tan</v>
      </c>
      <c r="AM2998" s="71">
        <f>PlayerList[[#This Row],[Code]]*1</f>
        <v>15603</v>
      </c>
      <c r="AN2998" s="71" t="str">
        <f>VLOOKUP(PlayerList[[#This Row],[NZCF ID]],$AP$2:$AQ$3850,2,FALSE)</f>
        <v>M</v>
      </c>
      <c r="AP2998" s="71">
        <v>18573</v>
      </c>
      <c r="AQ2998" s="71" t="s">
        <v>29</v>
      </c>
    </row>
    <row r="2999" spans="13:43" x14ac:dyDescent="0.3">
      <c r="M2999" s="75">
        <v>18926</v>
      </c>
      <c r="N2999" s="72" t="s">
        <v>3454</v>
      </c>
      <c r="O2999" s="72" t="s">
        <v>798</v>
      </c>
      <c r="P2999" s="73" t="s">
        <v>83</v>
      </c>
      <c r="Q2999" s="74">
        <v>2012</v>
      </c>
      <c r="R2999" s="73" t="s">
        <v>135</v>
      </c>
      <c r="S2999" s="72"/>
      <c r="T2999" s="77">
        <v>1572</v>
      </c>
      <c r="U2999" s="76" t="s">
        <v>35</v>
      </c>
      <c r="V2999" s="77">
        <v>1</v>
      </c>
      <c r="W2999" s="77">
        <v>10</v>
      </c>
      <c r="X2999" s="77">
        <v>104</v>
      </c>
      <c r="Y2999" s="78" t="s">
        <v>4167</v>
      </c>
      <c r="Z2999" s="72"/>
      <c r="AA2999" s="77">
        <v>1354</v>
      </c>
      <c r="AB2999" s="76" t="s">
        <v>35</v>
      </c>
      <c r="AC2999" s="77">
        <v>2</v>
      </c>
      <c r="AD2999" s="77">
        <v>12</v>
      </c>
      <c r="AE2999" s="77">
        <v>66</v>
      </c>
      <c r="AF2999" s="78" t="s">
        <v>4167</v>
      </c>
      <c r="AG2999" s="72"/>
      <c r="AH2999" s="77">
        <v>4320972</v>
      </c>
      <c r="AI2999" s="76" t="s">
        <v>52</v>
      </c>
      <c r="AJ2999" s="76" t="s">
        <v>36</v>
      </c>
      <c r="AK2999" t="str">
        <f>_xlfn.CONCAT(PlayerList[[#This Row],[First Name]]," ",PlayerList[[#This Row],[Surname]])</f>
        <v>Jin Tan</v>
      </c>
      <c r="AM2999" s="71">
        <f>PlayerList[[#This Row],[Code]]*1</f>
        <v>18926</v>
      </c>
      <c r="AN2999" s="71" t="str">
        <f>VLOOKUP(PlayerList[[#This Row],[NZCF ID]],$AP$2:$AQ$3850,2,FALSE)</f>
        <v>M</v>
      </c>
      <c r="AP2999" s="71">
        <v>21033</v>
      </c>
      <c r="AQ2999" s="71" t="s">
        <v>29</v>
      </c>
    </row>
    <row r="3000" spans="13:43" x14ac:dyDescent="0.3">
      <c r="M3000" s="75">
        <v>20374</v>
      </c>
      <c r="N3000" s="72" t="s">
        <v>3454</v>
      </c>
      <c r="O3000" s="72" t="s">
        <v>3457</v>
      </c>
      <c r="P3000" s="73" t="s">
        <v>33</v>
      </c>
      <c r="Q3000" s="74">
        <v>1958</v>
      </c>
      <c r="R3000" s="73" t="s">
        <v>119</v>
      </c>
      <c r="S3000" s="72"/>
      <c r="T3000" s="77">
        <v>1312</v>
      </c>
      <c r="U3000" s="76" t="s">
        <v>35</v>
      </c>
      <c r="V3000" s="77">
        <v>1</v>
      </c>
      <c r="W3000" s="77">
        <v>6</v>
      </c>
      <c r="X3000" s="77">
        <v>39</v>
      </c>
      <c r="Y3000" s="78" t="s">
        <v>4167</v>
      </c>
      <c r="Z3000" s="72"/>
      <c r="AA3000" s="77">
        <v>1125</v>
      </c>
      <c r="AB3000" s="76" t="s">
        <v>50</v>
      </c>
      <c r="AC3000" s="77">
        <v>1</v>
      </c>
      <c r="AD3000" s="77">
        <v>6</v>
      </c>
      <c r="AE3000" s="77">
        <v>12</v>
      </c>
      <c r="AF3000" s="78" t="s">
        <v>4167</v>
      </c>
      <c r="AG3000" s="72"/>
      <c r="AH3000" s="77">
        <v>4328817</v>
      </c>
      <c r="AI3000" s="76" t="s">
        <v>52</v>
      </c>
      <c r="AJ3000" s="76" t="s">
        <v>36</v>
      </c>
      <c r="AK3000" t="str">
        <f>_xlfn.CONCAT(PlayerList[[#This Row],[First Name]]," ",PlayerList[[#This Row],[Surname]])</f>
        <v>Khim Tee Tan</v>
      </c>
      <c r="AM3000" s="71">
        <f>PlayerList[[#This Row],[Code]]*1</f>
        <v>20374</v>
      </c>
      <c r="AN3000" s="71" t="str">
        <f>VLOOKUP(PlayerList[[#This Row],[NZCF ID]],$AP$2:$AQ$3850,2,FALSE)</f>
        <v>M</v>
      </c>
      <c r="AP3000" s="71">
        <v>15603</v>
      </c>
      <c r="AQ3000" s="71" t="s">
        <v>29</v>
      </c>
    </row>
    <row r="3001" spans="13:43" x14ac:dyDescent="0.3">
      <c r="M3001" s="75">
        <v>20356</v>
      </c>
      <c r="N3001" s="72" t="s">
        <v>3454</v>
      </c>
      <c r="O3001" s="72" t="s">
        <v>257</v>
      </c>
      <c r="P3001" s="73" t="s">
        <v>74</v>
      </c>
      <c r="Q3001" s="74">
        <v>2016</v>
      </c>
      <c r="R3001" s="73" t="s">
        <v>135</v>
      </c>
      <c r="S3001" s="72"/>
      <c r="T3001" s="77" t="s">
        <v>34</v>
      </c>
      <c r="U3001" s="76" t="s">
        <v>35</v>
      </c>
      <c r="V3001" s="77" t="s">
        <v>36</v>
      </c>
      <c r="W3001" s="77" t="s">
        <v>36</v>
      </c>
      <c r="X3001" s="77" t="s">
        <v>37</v>
      </c>
      <c r="Y3001" s="78" t="s">
        <v>38</v>
      </c>
      <c r="Z3001" s="72"/>
      <c r="AA3001" s="77">
        <v>414</v>
      </c>
      <c r="AB3001" s="76" t="s">
        <v>35</v>
      </c>
      <c r="AC3001" s="77">
        <v>1</v>
      </c>
      <c r="AD3001" s="77">
        <v>3</v>
      </c>
      <c r="AE3001" s="77">
        <v>30</v>
      </c>
      <c r="AF3001" s="78" t="s">
        <v>4167</v>
      </c>
      <c r="AG3001" s="72"/>
      <c r="AH3001" s="77" t="s">
        <v>69</v>
      </c>
      <c r="AI3001" s="76" t="s">
        <v>52</v>
      </c>
      <c r="AJ3001" s="76" t="s">
        <v>36</v>
      </c>
      <c r="AK3001" t="str">
        <f>_xlfn.CONCAT(PlayerList[[#This Row],[First Name]]," ",PlayerList[[#This Row],[Surname]])</f>
        <v>Vincent Tan</v>
      </c>
      <c r="AM3001" s="71">
        <f>PlayerList[[#This Row],[Code]]*1</f>
        <v>20356</v>
      </c>
      <c r="AN3001" s="71" t="str">
        <f>VLOOKUP(PlayerList[[#This Row],[NZCF ID]],$AP$2:$AQ$3850,2,FALSE)</f>
        <v>M</v>
      </c>
      <c r="AP3001" s="71">
        <v>18926</v>
      </c>
      <c r="AQ3001" s="71" t="s">
        <v>29</v>
      </c>
    </row>
    <row r="3002" spans="13:43" x14ac:dyDescent="0.3">
      <c r="M3002" s="75">
        <v>22932</v>
      </c>
      <c r="N3002" s="72" t="s">
        <v>4505</v>
      </c>
      <c r="O3002" s="72" t="s">
        <v>4506</v>
      </c>
      <c r="P3002" s="73" t="s">
        <v>33</v>
      </c>
      <c r="Q3002" s="74">
        <v>2008</v>
      </c>
      <c r="R3002" s="73" t="s">
        <v>135</v>
      </c>
      <c r="S3002" s="72"/>
      <c r="T3002" s="77" t="s">
        <v>34</v>
      </c>
      <c r="U3002" s="76" t="s">
        <v>35</v>
      </c>
      <c r="V3002" s="77" t="s">
        <v>36</v>
      </c>
      <c r="W3002" s="77" t="s">
        <v>36</v>
      </c>
      <c r="X3002" s="77" t="s">
        <v>37</v>
      </c>
      <c r="Y3002" s="78" t="s">
        <v>38</v>
      </c>
      <c r="Z3002" s="72"/>
      <c r="AA3002" s="77">
        <v>918</v>
      </c>
      <c r="AB3002" s="76" t="s">
        <v>50</v>
      </c>
      <c r="AC3002" s="77">
        <v>1</v>
      </c>
      <c r="AD3002" s="77">
        <v>6</v>
      </c>
      <c r="AE3002" s="77">
        <v>6</v>
      </c>
      <c r="AF3002" s="78" t="s">
        <v>4167</v>
      </c>
      <c r="AG3002" s="72"/>
      <c r="AH3002" s="77">
        <v>4333462</v>
      </c>
      <c r="AI3002" s="76" t="s">
        <v>52</v>
      </c>
      <c r="AJ3002" s="76" t="s">
        <v>36</v>
      </c>
      <c r="AK3002" t="str">
        <f>_xlfn.CONCAT(PlayerList[[#This Row],[First Name]]," ",PlayerList[[#This Row],[Surname]])</f>
        <v>Tainui Tana-Kopa</v>
      </c>
      <c r="AM3002" s="71">
        <f>PlayerList[[#This Row],[Code]]*1</f>
        <v>22932</v>
      </c>
      <c r="AN3002" s="71" t="str">
        <f>VLOOKUP(PlayerList[[#This Row],[NZCF ID]],$AP$2:$AQ$3850,2,FALSE)</f>
        <v>M</v>
      </c>
      <c r="AP3002" s="71">
        <v>20374</v>
      </c>
      <c r="AQ3002" s="71" t="s">
        <v>29</v>
      </c>
    </row>
    <row r="3003" spans="13:43" x14ac:dyDescent="0.3">
      <c r="M3003" s="75">
        <v>20203</v>
      </c>
      <c r="N3003" s="72" t="s">
        <v>3458</v>
      </c>
      <c r="O3003" s="72" t="s">
        <v>3459</v>
      </c>
      <c r="P3003" s="73" t="s">
        <v>167</v>
      </c>
      <c r="Q3003" s="74">
        <v>2008</v>
      </c>
      <c r="R3003" s="73" t="s">
        <v>135</v>
      </c>
      <c r="S3003" s="72"/>
      <c r="T3003" s="77">
        <v>1126</v>
      </c>
      <c r="U3003" s="76" t="s">
        <v>50</v>
      </c>
      <c r="V3003" s="77" t="s">
        <v>36</v>
      </c>
      <c r="W3003" s="77" t="s">
        <v>36</v>
      </c>
      <c r="X3003" s="77">
        <v>6</v>
      </c>
      <c r="Y3003" s="78" t="s">
        <v>60</v>
      </c>
      <c r="Z3003" s="72"/>
      <c r="AA3003" s="77">
        <v>1014</v>
      </c>
      <c r="AB3003" s="76" t="s">
        <v>50</v>
      </c>
      <c r="AC3003" s="77">
        <v>1</v>
      </c>
      <c r="AD3003" s="77">
        <v>5</v>
      </c>
      <c r="AE3003" s="77">
        <v>10</v>
      </c>
      <c r="AF3003" s="78" t="s">
        <v>4167</v>
      </c>
      <c r="AG3003" s="72"/>
      <c r="AH3003" s="77">
        <v>4328027</v>
      </c>
      <c r="AI3003" s="76" t="s">
        <v>52</v>
      </c>
      <c r="AJ3003" s="76" t="s">
        <v>36</v>
      </c>
      <c r="AK3003" t="str">
        <f>_xlfn.CONCAT(PlayerList[[#This Row],[First Name]]," ",PlayerList[[#This Row],[Surname]])</f>
        <v>Baani Tandoan</v>
      </c>
      <c r="AM3003" s="71">
        <f>PlayerList[[#This Row],[Code]]*1</f>
        <v>20203</v>
      </c>
      <c r="AN3003" s="71" t="str">
        <f>VLOOKUP(PlayerList[[#This Row],[NZCF ID]],$AP$2:$AQ$3850,2,FALSE)</f>
        <v>F</v>
      </c>
      <c r="AP3003" s="71">
        <v>20356</v>
      </c>
      <c r="AQ3003" s="71" t="s">
        <v>29</v>
      </c>
    </row>
    <row r="3004" spans="13:43" x14ac:dyDescent="0.3">
      <c r="M3004" s="75">
        <v>22903</v>
      </c>
      <c r="N3004" s="72" t="s">
        <v>3460</v>
      </c>
      <c r="O3004" s="72" t="s">
        <v>492</v>
      </c>
      <c r="P3004" s="73" t="s">
        <v>33</v>
      </c>
      <c r="Q3004" s="74">
        <v>2018</v>
      </c>
      <c r="R3004" s="73" t="s">
        <v>135</v>
      </c>
      <c r="S3004" s="72"/>
      <c r="T3004" s="77" t="s">
        <v>34</v>
      </c>
      <c r="U3004" s="76" t="s">
        <v>35</v>
      </c>
      <c r="V3004" s="77" t="s">
        <v>36</v>
      </c>
      <c r="W3004" s="77" t="s">
        <v>36</v>
      </c>
      <c r="X3004" s="77" t="s">
        <v>37</v>
      </c>
      <c r="Y3004" s="78" t="s">
        <v>38</v>
      </c>
      <c r="Z3004" s="72"/>
      <c r="AA3004" s="77">
        <v>400</v>
      </c>
      <c r="AB3004" s="76" t="s">
        <v>50</v>
      </c>
      <c r="AC3004" s="77">
        <v>1</v>
      </c>
      <c r="AD3004" s="77">
        <v>5</v>
      </c>
      <c r="AE3004" s="77">
        <v>5</v>
      </c>
      <c r="AF3004" s="78" t="s">
        <v>4167</v>
      </c>
      <c r="AG3004" s="72"/>
      <c r="AH3004" s="77" t="s">
        <v>69</v>
      </c>
      <c r="AI3004" s="76" t="s">
        <v>52</v>
      </c>
      <c r="AJ3004" s="76" t="s">
        <v>36</v>
      </c>
      <c r="AK3004" t="str">
        <f>_xlfn.CONCAT(PlayerList[[#This Row],[First Name]]," ",PlayerList[[#This Row],[Surname]])</f>
        <v>Aidan Tang</v>
      </c>
      <c r="AM3004" s="71">
        <f>PlayerList[[#This Row],[Code]]*1</f>
        <v>22903</v>
      </c>
      <c r="AN3004" s="71" t="str">
        <f>VLOOKUP(PlayerList[[#This Row],[NZCF ID]],$AP$2:$AQ$3850,2,FALSE)</f>
        <v>M</v>
      </c>
      <c r="AP3004" s="71">
        <v>22932</v>
      </c>
      <c r="AQ3004" s="71" t="s">
        <v>29</v>
      </c>
    </row>
    <row r="3005" spans="13:43" x14ac:dyDescent="0.3">
      <c r="M3005" s="75">
        <v>20103</v>
      </c>
      <c r="N3005" s="72" t="s">
        <v>3460</v>
      </c>
      <c r="O3005" s="72" t="s">
        <v>3461</v>
      </c>
      <c r="P3005" s="73" t="s">
        <v>33</v>
      </c>
      <c r="Q3005" s="74">
        <v>2016</v>
      </c>
      <c r="R3005" s="73" t="s">
        <v>135</v>
      </c>
      <c r="S3005" s="72"/>
      <c r="T3005" s="77">
        <v>825</v>
      </c>
      <c r="U3005" s="76" t="s">
        <v>50</v>
      </c>
      <c r="V3005" s="77">
        <v>1</v>
      </c>
      <c r="W3005" s="77">
        <v>5</v>
      </c>
      <c r="X3005" s="77">
        <v>11</v>
      </c>
      <c r="Y3005" s="78" t="s">
        <v>4167</v>
      </c>
      <c r="Z3005" s="72"/>
      <c r="AA3005" s="77">
        <v>744</v>
      </c>
      <c r="AB3005" s="76" t="s">
        <v>35</v>
      </c>
      <c r="AC3005" s="77">
        <v>3</v>
      </c>
      <c r="AD3005" s="77">
        <v>17</v>
      </c>
      <c r="AE3005" s="77">
        <v>53</v>
      </c>
      <c r="AF3005" s="78" t="s">
        <v>4167</v>
      </c>
      <c r="AG3005" s="72"/>
      <c r="AH3005" s="77">
        <v>4332920</v>
      </c>
      <c r="AI3005" s="76" t="s">
        <v>52</v>
      </c>
      <c r="AJ3005" s="76" t="s">
        <v>36</v>
      </c>
      <c r="AK3005" t="str">
        <f>_xlfn.CONCAT(PlayerList[[#This Row],[First Name]]," ",PlayerList[[#This Row],[Surname]])</f>
        <v>Ava Tang</v>
      </c>
      <c r="AM3005" s="71">
        <f>PlayerList[[#This Row],[Code]]*1</f>
        <v>20103</v>
      </c>
      <c r="AN3005" s="71" t="str">
        <f>VLOOKUP(PlayerList[[#This Row],[NZCF ID]],$AP$2:$AQ$3850,2,FALSE)</f>
        <v>F</v>
      </c>
      <c r="AP3005" s="71">
        <v>20203</v>
      </c>
      <c r="AQ3005" s="71" t="s">
        <v>45</v>
      </c>
    </row>
    <row r="3006" spans="13:43" x14ac:dyDescent="0.3">
      <c r="M3006" s="75">
        <v>21038</v>
      </c>
      <c r="N3006" s="72" t="s">
        <v>3460</v>
      </c>
      <c r="O3006" s="72" t="s">
        <v>1847</v>
      </c>
      <c r="P3006" s="73" t="s">
        <v>161</v>
      </c>
      <c r="Q3006" s="74">
        <v>2011</v>
      </c>
      <c r="R3006" s="73" t="s">
        <v>135</v>
      </c>
      <c r="S3006" s="72"/>
      <c r="T3006" s="77" t="s">
        <v>34</v>
      </c>
      <c r="U3006" s="76" t="s">
        <v>35</v>
      </c>
      <c r="V3006" s="77" t="s">
        <v>36</v>
      </c>
      <c r="W3006" s="77" t="s">
        <v>36</v>
      </c>
      <c r="X3006" s="77" t="s">
        <v>37</v>
      </c>
      <c r="Y3006" s="78" t="s">
        <v>38</v>
      </c>
      <c r="Z3006" s="72"/>
      <c r="AA3006" s="77">
        <v>1005</v>
      </c>
      <c r="AB3006" s="76" t="s">
        <v>50</v>
      </c>
      <c r="AC3006" s="77">
        <v>1</v>
      </c>
      <c r="AD3006" s="77">
        <v>6</v>
      </c>
      <c r="AE3006" s="77">
        <v>6</v>
      </c>
      <c r="AF3006" s="78" t="s">
        <v>4167</v>
      </c>
      <c r="AG3006" s="72"/>
      <c r="AH3006" s="77" t="s">
        <v>69</v>
      </c>
      <c r="AI3006" s="76" t="s">
        <v>52</v>
      </c>
      <c r="AJ3006" s="76" t="s">
        <v>36</v>
      </c>
      <c r="AK3006" t="str">
        <f>_xlfn.CONCAT(PlayerList[[#This Row],[First Name]]," ",PlayerList[[#This Row],[Surname]])</f>
        <v>Coby Tang</v>
      </c>
      <c r="AM3006" s="71">
        <f>PlayerList[[#This Row],[Code]]*1</f>
        <v>21038</v>
      </c>
      <c r="AN3006" s="71" t="str">
        <f>VLOOKUP(PlayerList[[#This Row],[NZCF ID]],$AP$2:$AQ$3850,2,FALSE)</f>
        <v>M</v>
      </c>
      <c r="AP3006" s="71">
        <v>22903</v>
      </c>
      <c r="AQ3006" s="71" t="s">
        <v>29</v>
      </c>
    </row>
    <row r="3007" spans="13:43" x14ac:dyDescent="0.3">
      <c r="M3007" s="75">
        <v>17080</v>
      </c>
      <c r="N3007" s="72" t="s">
        <v>3460</v>
      </c>
      <c r="O3007" s="72" t="s">
        <v>1519</v>
      </c>
      <c r="P3007" s="73" t="s">
        <v>258</v>
      </c>
      <c r="Q3007" s="74">
        <v>1984</v>
      </c>
      <c r="R3007" s="73" t="s">
        <v>35</v>
      </c>
      <c r="S3007" s="72"/>
      <c r="T3007" s="77">
        <v>2096</v>
      </c>
      <c r="U3007" s="76" t="s">
        <v>35</v>
      </c>
      <c r="V3007" s="77">
        <v>1</v>
      </c>
      <c r="W3007" s="77">
        <v>9</v>
      </c>
      <c r="X3007" s="77">
        <v>325</v>
      </c>
      <c r="Y3007" s="78" t="s">
        <v>4167</v>
      </c>
      <c r="Z3007" s="72"/>
      <c r="AA3007" s="77">
        <v>1785</v>
      </c>
      <c r="AB3007" s="76" t="s">
        <v>35</v>
      </c>
      <c r="AC3007" s="77" t="s">
        <v>36</v>
      </c>
      <c r="AD3007" s="77" t="s">
        <v>36</v>
      </c>
      <c r="AE3007" s="77">
        <v>102</v>
      </c>
      <c r="AF3007" s="78" t="s">
        <v>173</v>
      </c>
      <c r="AG3007" s="72"/>
      <c r="AH3007" s="77">
        <v>4311280</v>
      </c>
      <c r="AI3007" s="76" t="s">
        <v>52</v>
      </c>
      <c r="AJ3007" s="76" t="s">
        <v>364</v>
      </c>
      <c r="AK3007" t="str">
        <f>_xlfn.CONCAT(PlayerList[[#This Row],[First Name]]," ",PlayerList[[#This Row],[Surname]])</f>
        <v>Hao Tang</v>
      </c>
      <c r="AM3007" s="71">
        <f>PlayerList[[#This Row],[Code]]*1</f>
        <v>17080</v>
      </c>
      <c r="AN3007" s="71" t="str">
        <f>VLOOKUP(PlayerList[[#This Row],[NZCF ID]],$AP$2:$AQ$3850,2,FALSE)</f>
        <v>M</v>
      </c>
      <c r="AP3007" s="71">
        <v>20103</v>
      </c>
      <c r="AQ3007" s="71" t="s">
        <v>45</v>
      </c>
    </row>
    <row r="3008" spans="13:43" x14ac:dyDescent="0.3">
      <c r="M3008" s="75">
        <v>22863</v>
      </c>
      <c r="N3008" s="72" t="s">
        <v>3460</v>
      </c>
      <c r="O3008" s="72" t="s">
        <v>4507</v>
      </c>
      <c r="P3008" s="73" t="s">
        <v>33</v>
      </c>
      <c r="Q3008" s="74">
        <v>2020</v>
      </c>
      <c r="R3008" s="73" t="s">
        <v>135</v>
      </c>
      <c r="S3008" s="72"/>
      <c r="T3008" s="77" t="s">
        <v>34</v>
      </c>
      <c r="U3008" s="76" t="s">
        <v>35</v>
      </c>
      <c r="V3008" s="77" t="s">
        <v>36</v>
      </c>
      <c r="W3008" s="77" t="s">
        <v>36</v>
      </c>
      <c r="X3008" s="77" t="s">
        <v>37</v>
      </c>
      <c r="Y3008" s="78" t="s">
        <v>38</v>
      </c>
      <c r="Z3008" s="72"/>
      <c r="AA3008" s="77">
        <v>418</v>
      </c>
      <c r="AB3008" s="76" t="s">
        <v>50</v>
      </c>
      <c r="AC3008" s="77">
        <v>1</v>
      </c>
      <c r="AD3008" s="77">
        <v>6</v>
      </c>
      <c r="AE3008" s="77">
        <v>6</v>
      </c>
      <c r="AF3008" s="78" t="s">
        <v>4167</v>
      </c>
      <c r="AG3008" s="72"/>
      <c r="AH3008" s="77">
        <v>4332938</v>
      </c>
      <c r="AI3008" s="76" t="s">
        <v>52</v>
      </c>
      <c r="AJ3008" s="76" t="s">
        <v>36</v>
      </c>
      <c r="AK3008" t="str">
        <f>_xlfn.CONCAT(PlayerList[[#This Row],[First Name]]," ",PlayerList[[#This Row],[Surname]])</f>
        <v>Hugo Youcheng Tang</v>
      </c>
      <c r="AM3008" s="71">
        <f>PlayerList[[#This Row],[Code]]*1</f>
        <v>22863</v>
      </c>
      <c r="AN3008" s="71" t="str">
        <f>VLOOKUP(PlayerList[[#This Row],[NZCF ID]],$AP$2:$AQ$3850,2,FALSE)</f>
        <v>M</v>
      </c>
      <c r="AP3008" s="71">
        <v>21038</v>
      </c>
      <c r="AQ3008" s="71" t="s">
        <v>29</v>
      </c>
    </row>
    <row r="3009" spans="13:43" x14ac:dyDescent="0.3">
      <c r="M3009" s="75">
        <v>18279</v>
      </c>
      <c r="N3009" s="72" t="s">
        <v>3460</v>
      </c>
      <c r="O3009" s="72" t="s">
        <v>3462</v>
      </c>
      <c r="P3009" s="73" t="s">
        <v>258</v>
      </c>
      <c r="Q3009" s="74">
        <v>2012</v>
      </c>
      <c r="R3009" s="73" t="s">
        <v>135</v>
      </c>
      <c r="S3009" s="72"/>
      <c r="T3009" s="77" t="s">
        <v>34</v>
      </c>
      <c r="U3009" s="76" t="s">
        <v>35</v>
      </c>
      <c r="V3009" s="77" t="s">
        <v>36</v>
      </c>
      <c r="W3009" s="77" t="s">
        <v>36</v>
      </c>
      <c r="X3009" s="77" t="s">
        <v>37</v>
      </c>
      <c r="Y3009" s="78" t="s">
        <v>38</v>
      </c>
      <c r="Z3009" s="72"/>
      <c r="AA3009" s="77">
        <v>753</v>
      </c>
      <c r="AB3009" s="76" t="s">
        <v>50</v>
      </c>
      <c r="AC3009" s="77" t="s">
        <v>36</v>
      </c>
      <c r="AD3009" s="77" t="s">
        <v>36</v>
      </c>
      <c r="AE3009" s="77">
        <v>19</v>
      </c>
      <c r="AF3009" s="78" t="s">
        <v>68</v>
      </c>
      <c r="AG3009" s="72"/>
      <c r="AH3009" s="77">
        <v>4318056</v>
      </c>
      <c r="AI3009" s="76" t="s">
        <v>52</v>
      </c>
      <c r="AJ3009" s="76" t="s">
        <v>36</v>
      </c>
      <c r="AK3009" t="str">
        <f>_xlfn.CONCAT(PlayerList[[#This Row],[First Name]]," ",PlayerList[[#This Row],[Surname]])</f>
        <v>Jordan Zhenghuan Tang</v>
      </c>
      <c r="AM3009" s="71">
        <f>PlayerList[[#This Row],[Code]]*1</f>
        <v>18279</v>
      </c>
      <c r="AN3009" s="71" t="str">
        <f>VLOOKUP(PlayerList[[#This Row],[NZCF ID]],$AP$2:$AQ$3850,2,FALSE)</f>
        <v>F</v>
      </c>
      <c r="AP3009" s="71">
        <v>17080</v>
      </c>
      <c r="AQ3009" s="71" t="s">
        <v>29</v>
      </c>
    </row>
    <row r="3010" spans="13:43" x14ac:dyDescent="0.3">
      <c r="M3010" s="75">
        <v>17465</v>
      </c>
      <c r="N3010" s="72" t="s">
        <v>3460</v>
      </c>
      <c r="O3010" s="72" t="s">
        <v>3463</v>
      </c>
      <c r="P3010" s="73" t="s">
        <v>167</v>
      </c>
      <c r="Q3010" s="74">
        <v>2011</v>
      </c>
      <c r="R3010" s="73" t="s">
        <v>135</v>
      </c>
      <c r="S3010" s="72"/>
      <c r="T3010" s="77" t="s">
        <v>34</v>
      </c>
      <c r="U3010" s="76" t="s">
        <v>35</v>
      </c>
      <c r="V3010" s="77" t="s">
        <v>36</v>
      </c>
      <c r="W3010" s="77" t="s">
        <v>36</v>
      </c>
      <c r="X3010" s="77" t="s">
        <v>37</v>
      </c>
      <c r="Y3010" s="78" t="s">
        <v>38</v>
      </c>
      <c r="Z3010" s="72"/>
      <c r="AA3010" s="77">
        <v>712</v>
      </c>
      <c r="AB3010" s="76" t="s">
        <v>50</v>
      </c>
      <c r="AC3010" s="77" t="s">
        <v>36</v>
      </c>
      <c r="AD3010" s="77" t="s">
        <v>36</v>
      </c>
      <c r="AE3010" s="77">
        <v>3</v>
      </c>
      <c r="AF3010" s="78" t="s">
        <v>209</v>
      </c>
      <c r="AG3010" s="72"/>
      <c r="AH3010" s="77" t="s">
        <v>69</v>
      </c>
      <c r="AI3010" s="76" t="s">
        <v>52</v>
      </c>
      <c r="AJ3010" s="76" t="s">
        <v>36</v>
      </c>
      <c r="AK3010" t="str">
        <f>_xlfn.CONCAT(PlayerList[[#This Row],[First Name]]," ",PlayerList[[#This Row],[Surname]])</f>
        <v>Jorden Tang</v>
      </c>
      <c r="AM3010" s="71">
        <f>PlayerList[[#This Row],[Code]]*1</f>
        <v>17465</v>
      </c>
      <c r="AN3010" s="71" t="str">
        <f>VLOOKUP(PlayerList[[#This Row],[NZCF ID]],$AP$2:$AQ$3850,2,FALSE)</f>
        <v>M</v>
      </c>
      <c r="AP3010" s="71">
        <v>22863</v>
      </c>
      <c r="AQ3010" s="71" t="s">
        <v>29</v>
      </c>
    </row>
    <row r="3011" spans="13:43" x14ac:dyDescent="0.3">
      <c r="M3011" s="75">
        <v>17742</v>
      </c>
      <c r="N3011" s="72" t="s">
        <v>3460</v>
      </c>
      <c r="O3011" s="72" t="s">
        <v>1748</v>
      </c>
      <c r="P3011" s="73" t="s">
        <v>252</v>
      </c>
      <c r="Q3011" s="74">
        <v>1999</v>
      </c>
      <c r="R3011" s="73" t="s">
        <v>35</v>
      </c>
      <c r="S3011" s="72"/>
      <c r="T3011" s="77">
        <v>1221</v>
      </c>
      <c r="U3011" s="76" t="s">
        <v>35</v>
      </c>
      <c r="V3011" s="77">
        <v>1</v>
      </c>
      <c r="W3011" s="77">
        <v>4</v>
      </c>
      <c r="X3011" s="77">
        <v>136</v>
      </c>
      <c r="Y3011" s="78" t="s">
        <v>4167</v>
      </c>
      <c r="Z3011" s="72"/>
      <c r="AA3011" s="77">
        <v>1041</v>
      </c>
      <c r="AB3011" s="76" t="s">
        <v>35</v>
      </c>
      <c r="AC3011" s="77" t="s">
        <v>36</v>
      </c>
      <c r="AD3011" s="77" t="s">
        <v>36</v>
      </c>
      <c r="AE3011" s="77">
        <v>23</v>
      </c>
      <c r="AF3011" s="78" t="s">
        <v>173</v>
      </c>
      <c r="AG3011" s="72"/>
      <c r="AH3011" s="77">
        <v>4317793</v>
      </c>
      <c r="AI3011" s="76" t="s">
        <v>52</v>
      </c>
      <c r="AJ3011" s="76" t="s">
        <v>36</v>
      </c>
      <c r="AK3011" t="str">
        <f>_xlfn.CONCAT(PlayerList[[#This Row],[First Name]]," ",PlayerList[[#This Row],[Surname]])</f>
        <v>Kevin Tang</v>
      </c>
      <c r="AM3011" s="71">
        <f>PlayerList[[#This Row],[Code]]*1</f>
        <v>17742</v>
      </c>
      <c r="AN3011" s="71" t="str">
        <f>VLOOKUP(PlayerList[[#This Row],[NZCF ID]],$AP$2:$AQ$3850,2,FALSE)</f>
        <v>M</v>
      </c>
      <c r="AP3011" s="71">
        <v>18279</v>
      </c>
      <c r="AQ3011" s="71" t="s">
        <v>45</v>
      </c>
    </row>
    <row r="3012" spans="13:43" x14ac:dyDescent="0.3">
      <c r="M3012" s="75">
        <v>19978</v>
      </c>
      <c r="N3012" s="72" t="s">
        <v>3460</v>
      </c>
      <c r="O3012" s="72" t="s">
        <v>3464</v>
      </c>
      <c r="P3012" s="73" t="s">
        <v>33</v>
      </c>
      <c r="Q3012" s="74">
        <v>2017</v>
      </c>
      <c r="R3012" s="73" t="s">
        <v>135</v>
      </c>
      <c r="S3012" s="72"/>
      <c r="T3012" s="77" t="s">
        <v>34</v>
      </c>
      <c r="U3012" s="76" t="s">
        <v>35</v>
      </c>
      <c r="V3012" s="77" t="s">
        <v>36</v>
      </c>
      <c r="W3012" s="77" t="s">
        <v>36</v>
      </c>
      <c r="X3012" s="77" t="s">
        <v>37</v>
      </c>
      <c r="Y3012" s="78" t="s">
        <v>38</v>
      </c>
      <c r="Z3012" s="72"/>
      <c r="AA3012" s="77">
        <v>575</v>
      </c>
      <c r="AB3012" s="76" t="s">
        <v>35</v>
      </c>
      <c r="AC3012" s="77">
        <v>1</v>
      </c>
      <c r="AD3012" s="77">
        <v>6</v>
      </c>
      <c r="AE3012" s="77">
        <v>54</v>
      </c>
      <c r="AF3012" s="78" t="s">
        <v>4167</v>
      </c>
      <c r="AG3012" s="72"/>
      <c r="AH3012" s="77" t="s">
        <v>69</v>
      </c>
      <c r="AI3012" s="76" t="s">
        <v>52</v>
      </c>
      <c r="AJ3012" s="76" t="s">
        <v>36</v>
      </c>
      <c r="AK3012" t="str">
        <f>_xlfn.CONCAT(PlayerList[[#This Row],[First Name]]," ",PlayerList[[#This Row],[Surname]])</f>
        <v>Landon Tang</v>
      </c>
      <c r="AM3012" s="71">
        <f>PlayerList[[#This Row],[Code]]*1</f>
        <v>19978</v>
      </c>
      <c r="AN3012" s="71" t="str">
        <f>VLOOKUP(PlayerList[[#This Row],[NZCF ID]],$AP$2:$AQ$3850,2,FALSE)</f>
        <v>M</v>
      </c>
      <c r="AP3012" s="71">
        <v>17465</v>
      </c>
      <c r="AQ3012" s="71" t="s">
        <v>29</v>
      </c>
    </row>
    <row r="3013" spans="13:43" x14ac:dyDescent="0.3">
      <c r="M3013" s="75">
        <v>17091</v>
      </c>
      <c r="N3013" s="72" t="s">
        <v>3460</v>
      </c>
      <c r="O3013" s="72" t="s">
        <v>3465</v>
      </c>
      <c r="P3013" s="73" t="s">
        <v>258</v>
      </c>
      <c r="Q3013" s="74">
        <v>2011</v>
      </c>
      <c r="R3013" s="73" t="s">
        <v>135</v>
      </c>
      <c r="S3013" s="72"/>
      <c r="T3013" s="77">
        <v>1574</v>
      </c>
      <c r="U3013" s="76" t="s">
        <v>35</v>
      </c>
      <c r="V3013" s="77">
        <v>1</v>
      </c>
      <c r="W3013" s="77">
        <v>6</v>
      </c>
      <c r="X3013" s="77">
        <v>215</v>
      </c>
      <c r="Y3013" s="78" t="s">
        <v>4167</v>
      </c>
      <c r="Z3013" s="72"/>
      <c r="AA3013" s="77">
        <v>1268</v>
      </c>
      <c r="AB3013" s="76" t="s">
        <v>35</v>
      </c>
      <c r="AC3013" s="77" t="s">
        <v>36</v>
      </c>
      <c r="AD3013" s="77" t="s">
        <v>36</v>
      </c>
      <c r="AE3013" s="77">
        <v>206</v>
      </c>
      <c r="AF3013" s="78" t="s">
        <v>39</v>
      </c>
      <c r="AG3013" s="72"/>
      <c r="AH3013" s="77">
        <v>4311647</v>
      </c>
      <c r="AI3013" s="76" t="s">
        <v>52</v>
      </c>
      <c r="AJ3013" s="76" t="s">
        <v>36</v>
      </c>
      <c r="AK3013" t="str">
        <f>_xlfn.CONCAT(PlayerList[[#This Row],[First Name]]," ",PlayerList[[#This Row],[Surname]])</f>
        <v>Tracy Tang</v>
      </c>
      <c r="AM3013" s="71">
        <f>PlayerList[[#This Row],[Code]]*1</f>
        <v>17091</v>
      </c>
      <c r="AN3013" s="71" t="str">
        <f>VLOOKUP(PlayerList[[#This Row],[NZCF ID]],$AP$2:$AQ$3850,2,FALSE)</f>
        <v>F</v>
      </c>
      <c r="AP3013" s="71">
        <v>17742</v>
      </c>
      <c r="AQ3013" s="71" t="s">
        <v>29</v>
      </c>
    </row>
    <row r="3014" spans="13:43" x14ac:dyDescent="0.3">
      <c r="M3014" s="75">
        <v>18488</v>
      </c>
      <c r="N3014" s="72" t="s">
        <v>3460</v>
      </c>
      <c r="O3014" s="72" t="s">
        <v>3466</v>
      </c>
      <c r="P3014" s="73" t="s">
        <v>33</v>
      </c>
      <c r="Q3014" s="74">
        <v>2012</v>
      </c>
      <c r="R3014" s="73" t="s">
        <v>135</v>
      </c>
      <c r="S3014" s="72"/>
      <c r="T3014" s="77" t="s">
        <v>34</v>
      </c>
      <c r="U3014" s="76" t="s">
        <v>35</v>
      </c>
      <c r="V3014" s="77" t="s">
        <v>36</v>
      </c>
      <c r="W3014" s="77" t="s">
        <v>36</v>
      </c>
      <c r="X3014" s="77" t="s">
        <v>37</v>
      </c>
      <c r="Y3014" s="78" t="s">
        <v>38</v>
      </c>
      <c r="Z3014" s="72"/>
      <c r="AA3014" s="77">
        <v>643</v>
      </c>
      <c r="AB3014" s="76" t="s">
        <v>50</v>
      </c>
      <c r="AC3014" s="77" t="s">
        <v>36</v>
      </c>
      <c r="AD3014" s="77" t="s">
        <v>36</v>
      </c>
      <c r="AE3014" s="77">
        <v>7</v>
      </c>
      <c r="AF3014" s="78" t="s">
        <v>51</v>
      </c>
      <c r="AG3014" s="72"/>
      <c r="AH3014" s="77" t="s">
        <v>69</v>
      </c>
      <c r="AI3014" s="76" t="s">
        <v>52</v>
      </c>
      <c r="AJ3014" s="76" t="s">
        <v>36</v>
      </c>
      <c r="AK3014" t="str">
        <f>_xlfn.CONCAT(PlayerList[[#This Row],[First Name]]," ",PlayerList[[#This Row],[Surname]])</f>
        <v>Yuli Tang</v>
      </c>
      <c r="AM3014" s="71">
        <f>PlayerList[[#This Row],[Code]]*1</f>
        <v>18488</v>
      </c>
      <c r="AN3014" s="71" t="str">
        <f>VLOOKUP(PlayerList[[#This Row],[NZCF ID]],$AP$2:$AQ$3850,2,FALSE)</f>
        <v>F</v>
      </c>
      <c r="AP3014" s="71">
        <v>19978</v>
      </c>
      <c r="AQ3014" s="71" t="s">
        <v>29</v>
      </c>
    </row>
    <row r="3015" spans="13:43" x14ac:dyDescent="0.3">
      <c r="M3015" s="75">
        <v>20369</v>
      </c>
      <c r="N3015" s="72" t="s">
        <v>3467</v>
      </c>
      <c r="O3015" s="72" t="s">
        <v>3468</v>
      </c>
      <c r="P3015" s="73" t="s">
        <v>252</v>
      </c>
      <c r="Q3015" s="74">
        <v>2013</v>
      </c>
      <c r="R3015" s="73" t="s">
        <v>135</v>
      </c>
      <c r="S3015" s="72"/>
      <c r="T3015" s="77">
        <v>1197</v>
      </c>
      <c r="U3015" s="76" t="s">
        <v>35</v>
      </c>
      <c r="V3015" s="77">
        <v>2</v>
      </c>
      <c r="W3015" s="77">
        <v>9</v>
      </c>
      <c r="X3015" s="77">
        <v>62</v>
      </c>
      <c r="Y3015" s="78" t="s">
        <v>4167</v>
      </c>
      <c r="Z3015" s="72"/>
      <c r="AA3015" s="77">
        <v>1131</v>
      </c>
      <c r="AB3015" s="76" t="s">
        <v>35</v>
      </c>
      <c r="AC3015" s="77">
        <v>5</v>
      </c>
      <c r="AD3015" s="77">
        <v>27</v>
      </c>
      <c r="AE3015" s="77">
        <v>132</v>
      </c>
      <c r="AF3015" s="78" t="s">
        <v>4167</v>
      </c>
      <c r="AG3015" s="72"/>
      <c r="AH3015" s="77">
        <v>4329821</v>
      </c>
      <c r="AI3015" s="76" t="s">
        <v>52</v>
      </c>
      <c r="AJ3015" s="76" t="s">
        <v>36</v>
      </c>
      <c r="AK3015" t="str">
        <f>_xlfn.CONCAT(PlayerList[[#This Row],[First Name]]," ",PlayerList[[#This Row],[Surname]])</f>
        <v>Krishna Sowrya Chowd Tanniru</v>
      </c>
      <c r="AM3015" s="71">
        <f>PlayerList[[#This Row],[Code]]*1</f>
        <v>20369</v>
      </c>
      <c r="AN3015" s="71" t="str">
        <f>VLOOKUP(PlayerList[[#This Row],[NZCF ID]],$AP$2:$AQ$3850,2,FALSE)</f>
        <v>M</v>
      </c>
      <c r="AP3015" s="71">
        <v>17091</v>
      </c>
      <c r="AQ3015" s="71" t="s">
        <v>45</v>
      </c>
    </row>
    <row r="3016" spans="13:43" x14ac:dyDescent="0.3">
      <c r="M3016" s="75">
        <v>14955</v>
      </c>
      <c r="N3016" s="72" t="s">
        <v>3469</v>
      </c>
      <c r="O3016" s="72" t="s">
        <v>614</v>
      </c>
      <c r="P3016" s="73" t="s">
        <v>83</v>
      </c>
      <c r="Q3016" s="74">
        <v>1997</v>
      </c>
      <c r="R3016" s="73" t="s">
        <v>35</v>
      </c>
      <c r="S3016" s="72"/>
      <c r="T3016" s="77">
        <v>1306</v>
      </c>
      <c r="U3016" s="76" t="s">
        <v>50</v>
      </c>
      <c r="V3016" s="77" t="s">
        <v>36</v>
      </c>
      <c r="W3016" s="77" t="s">
        <v>36</v>
      </c>
      <c r="X3016" s="77">
        <v>13</v>
      </c>
      <c r="Y3016" s="78" t="s">
        <v>84</v>
      </c>
      <c r="Z3016" s="72"/>
      <c r="AA3016" s="77" t="s">
        <v>37</v>
      </c>
      <c r="AB3016" s="76" t="s">
        <v>35</v>
      </c>
      <c r="AC3016" s="77" t="s">
        <v>36</v>
      </c>
      <c r="AD3016" s="77" t="s">
        <v>36</v>
      </c>
      <c r="AE3016" s="77" t="s">
        <v>37</v>
      </c>
      <c r="AF3016" s="78" t="s">
        <v>38</v>
      </c>
      <c r="AG3016" s="72"/>
      <c r="AH3016" s="77" t="s">
        <v>69</v>
      </c>
      <c r="AI3016" s="76" t="s">
        <v>52</v>
      </c>
      <c r="AJ3016" s="76" t="s">
        <v>36</v>
      </c>
      <c r="AK3016" t="str">
        <f>_xlfn.CONCAT(PlayerList[[#This Row],[First Name]]," ",PlayerList[[#This Row],[Surname]])</f>
        <v>Eli Tanoi</v>
      </c>
      <c r="AM3016" s="71">
        <f>PlayerList[[#This Row],[Code]]*1</f>
        <v>14955</v>
      </c>
      <c r="AN3016" s="71" t="str">
        <f>VLOOKUP(PlayerList[[#This Row],[NZCF ID]],$AP$2:$AQ$3850,2,FALSE)</f>
        <v>M</v>
      </c>
      <c r="AP3016" s="71">
        <v>18488</v>
      </c>
      <c r="AQ3016" s="71" t="s">
        <v>45</v>
      </c>
    </row>
    <row r="3017" spans="13:43" x14ac:dyDescent="0.3">
      <c r="M3017" s="75">
        <v>13627</v>
      </c>
      <c r="N3017" s="72" t="s">
        <v>3469</v>
      </c>
      <c r="O3017" s="72" t="s">
        <v>3470</v>
      </c>
      <c r="P3017" s="73" t="s">
        <v>83</v>
      </c>
      <c r="Q3017" s="74">
        <v>1968</v>
      </c>
      <c r="R3017" s="73" t="s">
        <v>124</v>
      </c>
      <c r="S3017" s="72"/>
      <c r="T3017" s="77">
        <v>1815</v>
      </c>
      <c r="U3017" s="76" t="s">
        <v>35</v>
      </c>
      <c r="V3017" s="77">
        <v>3</v>
      </c>
      <c r="W3017" s="77">
        <v>16</v>
      </c>
      <c r="X3017" s="77">
        <v>585</v>
      </c>
      <c r="Y3017" s="78" t="s">
        <v>4167</v>
      </c>
      <c r="Z3017" s="72"/>
      <c r="AA3017" s="77">
        <v>1727</v>
      </c>
      <c r="AB3017" s="76" t="s">
        <v>35</v>
      </c>
      <c r="AC3017" s="77">
        <v>1</v>
      </c>
      <c r="AD3017" s="77">
        <v>6</v>
      </c>
      <c r="AE3017" s="77">
        <v>234</v>
      </c>
      <c r="AF3017" s="78" t="s">
        <v>4167</v>
      </c>
      <c r="AG3017" s="72"/>
      <c r="AH3017" s="77">
        <v>4302087</v>
      </c>
      <c r="AI3017" s="76" t="s">
        <v>52</v>
      </c>
      <c r="AJ3017" s="76" t="s">
        <v>36</v>
      </c>
      <c r="AK3017" t="str">
        <f>_xlfn.CONCAT(PlayerList[[#This Row],[First Name]]," ",PlayerList[[#This Row],[Surname]])</f>
        <v>T Edward Tanoi</v>
      </c>
      <c r="AM3017" s="71">
        <f>PlayerList[[#This Row],[Code]]*1</f>
        <v>13627</v>
      </c>
      <c r="AN3017" s="71" t="str">
        <f>VLOOKUP(PlayerList[[#This Row],[NZCF ID]],$AP$2:$AQ$3850,2,FALSE)</f>
        <v>M</v>
      </c>
      <c r="AP3017" s="71">
        <v>20369</v>
      </c>
      <c r="AQ3017" s="71" t="s">
        <v>29</v>
      </c>
    </row>
    <row r="3018" spans="13:43" x14ac:dyDescent="0.3">
      <c r="M3018" s="75">
        <v>17344</v>
      </c>
      <c r="N3018" s="72" t="s">
        <v>3471</v>
      </c>
      <c r="O3018" s="72" t="s">
        <v>3472</v>
      </c>
      <c r="P3018" s="73" t="s">
        <v>335</v>
      </c>
      <c r="Q3018" s="74">
        <v>2012</v>
      </c>
      <c r="R3018" s="73" t="s">
        <v>135</v>
      </c>
      <c r="S3018" s="72"/>
      <c r="T3018" s="77">
        <v>1846</v>
      </c>
      <c r="U3018" s="76" t="s">
        <v>35</v>
      </c>
      <c r="V3018" s="77">
        <v>4</v>
      </c>
      <c r="W3018" s="77">
        <v>19</v>
      </c>
      <c r="X3018" s="77">
        <v>505</v>
      </c>
      <c r="Y3018" s="78" t="s">
        <v>4167</v>
      </c>
      <c r="Z3018" s="72"/>
      <c r="AA3018" s="77">
        <v>1732</v>
      </c>
      <c r="AB3018" s="76" t="s">
        <v>35</v>
      </c>
      <c r="AC3018" s="77">
        <v>3</v>
      </c>
      <c r="AD3018" s="77">
        <v>17</v>
      </c>
      <c r="AE3018" s="77">
        <v>557</v>
      </c>
      <c r="AF3018" s="78" t="s">
        <v>4167</v>
      </c>
      <c r="AG3018" s="72"/>
      <c r="AH3018" s="77">
        <v>4313895</v>
      </c>
      <c r="AI3018" s="76" t="s">
        <v>52</v>
      </c>
      <c r="AJ3018" s="76" t="s">
        <v>36</v>
      </c>
      <c r="AK3018" t="str">
        <f>_xlfn.CONCAT(PlayerList[[#This Row],[First Name]]," ",PlayerList[[#This Row],[Surname]])</f>
        <v>Junqing Jerome Tao</v>
      </c>
      <c r="AM3018" s="71">
        <f>PlayerList[[#This Row],[Code]]*1</f>
        <v>17344</v>
      </c>
      <c r="AN3018" s="71" t="str">
        <f>VLOOKUP(PlayerList[[#This Row],[NZCF ID]],$AP$2:$AQ$3850,2,FALSE)</f>
        <v>M</v>
      </c>
      <c r="AP3018" s="71">
        <v>14955</v>
      </c>
      <c r="AQ3018" s="71" t="s">
        <v>29</v>
      </c>
    </row>
    <row r="3019" spans="13:43" x14ac:dyDescent="0.3">
      <c r="M3019" s="75">
        <v>18558</v>
      </c>
      <c r="N3019" s="72" t="s">
        <v>3473</v>
      </c>
      <c r="O3019" s="72" t="s">
        <v>901</v>
      </c>
      <c r="P3019" s="73" t="s">
        <v>33</v>
      </c>
      <c r="Q3019" s="74">
        <v>2004</v>
      </c>
      <c r="R3019" s="73" t="s">
        <v>35</v>
      </c>
      <c r="S3019" s="72"/>
      <c r="T3019" s="77" t="s">
        <v>34</v>
      </c>
      <c r="U3019" s="76" t="s">
        <v>35</v>
      </c>
      <c r="V3019" s="77" t="s">
        <v>36</v>
      </c>
      <c r="W3019" s="77" t="s">
        <v>36</v>
      </c>
      <c r="X3019" s="77" t="s">
        <v>37</v>
      </c>
      <c r="Y3019" s="78" t="s">
        <v>38</v>
      </c>
      <c r="Z3019" s="72"/>
      <c r="AA3019" s="77">
        <v>1095</v>
      </c>
      <c r="AB3019" s="76" t="s">
        <v>50</v>
      </c>
      <c r="AC3019" s="77" t="s">
        <v>36</v>
      </c>
      <c r="AD3019" s="77" t="s">
        <v>36</v>
      </c>
      <c r="AE3019" s="77">
        <v>6</v>
      </c>
      <c r="AF3019" s="78" t="s">
        <v>51</v>
      </c>
      <c r="AG3019" s="72"/>
      <c r="AH3019" s="77" t="s">
        <v>69</v>
      </c>
      <c r="AI3019" s="76" t="s">
        <v>52</v>
      </c>
      <c r="AJ3019" s="76" t="s">
        <v>36</v>
      </c>
      <c r="AK3019" t="str">
        <f>_xlfn.CONCAT(PlayerList[[#This Row],[First Name]]," ",PlayerList[[#This Row],[Surname]])</f>
        <v>Neil Tapallas</v>
      </c>
      <c r="AM3019" s="71">
        <f>PlayerList[[#This Row],[Code]]*1</f>
        <v>18558</v>
      </c>
      <c r="AN3019" s="71" t="str">
        <f>VLOOKUP(PlayerList[[#This Row],[NZCF ID]],$AP$2:$AQ$3850,2,FALSE)</f>
        <v>M</v>
      </c>
      <c r="AP3019" s="71">
        <v>13627</v>
      </c>
      <c r="AQ3019" s="71" t="s">
        <v>29</v>
      </c>
    </row>
    <row r="3020" spans="13:43" x14ac:dyDescent="0.3">
      <c r="M3020" s="75">
        <v>17341</v>
      </c>
      <c r="N3020" s="72" t="s">
        <v>3474</v>
      </c>
      <c r="O3020" s="72" t="s">
        <v>625</v>
      </c>
      <c r="P3020" s="73" t="s">
        <v>83</v>
      </c>
      <c r="Q3020" s="74">
        <v>1989</v>
      </c>
      <c r="R3020" s="73" t="s">
        <v>35</v>
      </c>
      <c r="S3020" s="72"/>
      <c r="T3020" s="77">
        <v>1053</v>
      </c>
      <c r="U3020" s="76" t="s">
        <v>50</v>
      </c>
      <c r="V3020" s="77" t="s">
        <v>36</v>
      </c>
      <c r="W3020" s="77" t="s">
        <v>36</v>
      </c>
      <c r="X3020" s="77">
        <v>13</v>
      </c>
      <c r="Y3020" s="78" t="s">
        <v>51</v>
      </c>
      <c r="Z3020" s="72"/>
      <c r="AA3020" s="77">
        <v>1215</v>
      </c>
      <c r="AB3020" s="76" t="s">
        <v>50</v>
      </c>
      <c r="AC3020" s="77" t="s">
        <v>36</v>
      </c>
      <c r="AD3020" s="77" t="s">
        <v>36</v>
      </c>
      <c r="AE3020" s="77">
        <v>10</v>
      </c>
      <c r="AF3020" s="78" t="s">
        <v>68</v>
      </c>
      <c r="AG3020" s="72"/>
      <c r="AH3020" s="77">
        <v>4313194</v>
      </c>
      <c r="AI3020" s="76" t="s">
        <v>52</v>
      </c>
      <c r="AJ3020" s="76" t="s">
        <v>36</v>
      </c>
      <c r="AK3020" t="str">
        <f>_xlfn.CONCAT(PlayerList[[#This Row],[First Name]]," ",PlayerList[[#This Row],[Surname]])</f>
        <v>Caleb Tarzwell</v>
      </c>
      <c r="AM3020" s="71">
        <f>PlayerList[[#This Row],[Code]]*1</f>
        <v>17341</v>
      </c>
      <c r="AN3020" s="71" t="str">
        <f>VLOOKUP(PlayerList[[#This Row],[NZCF ID]],$AP$2:$AQ$3850,2,FALSE)</f>
        <v>M</v>
      </c>
      <c r="AP3020" s="71">
        <v>17344</v>
      </c>
      <c r="AQ3020" s="71" t="s">
        <v>29</v>
      </c>
    </row>
    <row r="3021" spans="13:43" x14ac:dyDescent="0.3">
      <c r="M3021" s="75">
        <v>18991</v>
      </c>
      <c r="N3021" s="72" t="s">
        <v>3475</v>
      </c>
      <c r="O3021" s="72" t="s">
        <v>59</v>
      </c>
      <c r="P3021" s="73" t="s">
        <v>161</v>
      </c>
      <c r="Q3021" s="74">
        <v>2009</v>
      </c>
      <c r="R3021" s="73" t="s">
        <v>135</v>
      </c>
      <c r="S3021" s="72"/>
      <c r="T3021" s="77" t="s">
        <v>34</v>
      </c>
      <c r="U3021" s="76" t="s">
        <v>35</v>
      </c>
      <c r="V3021" s="77" t="s">
        <v>36</v>
      </c>
      <c r="W3021" s="77" t="s">
        <v>36</v>
      </c>
      <c r="X3021" s="77" t="s">
        <v>37</v>
      </c>
      <c r="Y3021" s="78" t="s">
        <v>38</v>
      </c>
      <c r="Z3021" s="72"/>
      <c r="AA3021" s="77">
        <v>810</v>
      </c>
      <c r="AB3021" s="76" t="s">
        <v>50</v>
      </c>
      <c r="AC3021" s="77" t="s">
        <v>36</v>
      </c>
      <c r="AD3021" s="77" t="s">
        <v>36</v>
      </c>
      <c r="AE3021" s="77">
        <v>10</v>
      </c>
      <c r="AF3021" s="78" t="s">
        <v>154</v>
      </c>
      <c r="AG3021" s="72"/>
      <c r="AH3021" s="77" t="s">
        <v>69</v>
      </c>
      <c r="AI3021" s="76" t="s">
        <v>52</v>
      </c>
      <c r="AJ3021" s="76" t="s">
        <v>36</v>
      </c>
      <c r="AK3021" t="str">
        <f>_xlfn.CONCAT(PlayerList[[#This Row],[First Name]]," ",PlayerList[[#This Row],[Surname]])</f>
        <v>Isaac Tasker</v>
      </c>
      <c r="AM3021" s="71">
        <f>PlayerList[[#This Row],[Code]]*1</f>
        <v>18991</v>
      </c>
      <c r="AN3021" s="71" t="str">
        <f>VLOOKUP(PlayerList[[#This Row],[NZCF ID]],$AP$2:$AQ$3850,2,FALSE)</f>
        <v>M</v>
      </c>
      <c r="AP3021" s="71">
        <v>18558</v>
      </c>
      <c r="AQ3021" s="71" t="s">
        <v>29</v>
      </c>
    </row>
    <row r="3022" spans="13:43" x14ac:dyDescent="0.3">
      <c r="M3022" s="75">
        <v>19385</v>
      </c>
      <c r="N3022" s="72" t="s">
        <v>3476</v>
      </c>
      <c r="O3022" s="72" t="s">
        <v>3477</v>
      </c>
      <c r="P3022" s="73" t="s">
        <v>33</v>
      </c>
      <c r="Q3022" s="74">
        <v>2011</v>
      </c>
      <c r="R3022" s="73" t="s">
        <v>135</v>
      </c>
      <c r="S3022" s="72"/>
      <c r="T3022" s="77" t="s">
        <v>34</v>
      </c>
      <c r="U3022" s="76" t="s">
        <v>35</v>
      </c>
      <c r="V3022" s="77" t="s">
        <v>36</v>
      </c>
      <c r="W3022" s="77" t="s">
        <v>36</v>
      </c>
      <c r="X3022" s="77" t="s">
        <v>37</v>
      </c>
      <c r="Y3022" s="78" t="s">
        <v>38</v>
      </c>
      <c r="Z3022" s="72"/>
      <c r="AA3022" s="77">
        <v>400</v>
      </c>
      <c r="AB3022" s="76" t="s">
        <v>50</v>
      </c>
      <c r="AC3022" s="77" t="s">
        <v>36</v>
      </c>
      <c r="AD3022" s="77" t="s">
        <v>36</v>
      </c>
      <c r="AE3022" s="77">
        <v>6</v>
      </c>
      <c r="AF3022" s="78" t="s">
        <v>96</v>
      </c>
      <c r="AG3022" s="72"/>
      <c r="AH3022" s="77" t="s">
        <v>69</v>
      </c>
      <c r="AI3022" s="76" t="s">
        <v>52</v>
      </c>
      <c r="AJ3022" s="76" t="s">
        <v>36</v>
      </c>
      <c r="AK3022" t="str">
        <f>_xlfn.CONCAT(PlayerList[[#This Row],[First Name]]," ",PlayerList[[#This Row],[Surname]])</f>
        <v>Hoani Taua</v>
      </c>
      <c r="AM3022" s="71">
        <f>PlayerList[[#This Row],[Code]]*1</f>
        <v>19385</v>
      </c>
      <c r="AN3022" s="71" t="str">
        <f>VLOOKUP(PlayerList[[#This Row],[NZCF ID]],$AP$2:$AQ$3850,2,FALSE)</f>
        <v>M</v>
      </c>
      <c r="AP3022" s="71">
        <v>17341</v>
      </c>
      <c r="AQ3022" s="71" t="s">
        <v>29</v>
      </c>
    </row>
    <row r="3023" spans="13:43" x14ac:dyDescent="0.3">
      <c r="M3023" s="75">
        <v>15187</v>
      </c>
      <c r="N3023" s="72" t="s">
        <v>3478</v>
      </c>
      <c r="O3023" s="72" t="s">
        <v>508</v>
      </c>
      <c r="P3023" s="73" t="s">
        <v>178</v>
      </c>
      <c r="Q3023" s="74">
        <v>1955</v>
      </c>
      <c r="R3023" s="73" t="s">
        <v>119</v>
      </c>
      <c r="S3023" s="72"/>
      <c r="T3023" s="77">
        <v>1346</v>
      </c>
      <c r="U3023" s="76" t="s">
        <v>35</v>
      </c>
      <c r="V3023" s="77">
        <v>1</v>
      </c>
      <c r="W3023" s="77">
        <v>2</v>
      </c>
      <c r="X3023" s="77">
        <v>68</v>
      </c>
      <c r="Y3023" s="78" t="s">
        <v>4167</v>
      </c>
      <c r="Z3023" s="72"/>
      <c r="AA3023" s="77" t="s">
        <v>37</v>
      </c>
      <c r="AB3023" s="76" t="s">
        <v>35</v>
      </c>
      <c r="AC3023" s="77" t="s">
        <v>36</v>
      </c>
      <c r="AD3023" s="77" t="s">
        <v>36</v>
      </c>
      <c r="AE3023" s="77" t="s">
        <v>37</v>
      </c>
      <c r="AF3023" s="78" t="s">
        <v>38</v>
      </c>
      <c r="AG3023" s="72"/>
      <c r="AH3023" s="77">
        <v>4323890</v>
      </c>
      <c r="AI3023" s="76" t="s">
        <v>52</v>
      </c>
      <c r="AJ3023" s="76" t="s">
        <v>36</v>
      </c>
      <c r="AK3023" t="str">
        <f>_xlfn.CONCAT(PlayerList[[#This Row],[First Name]]," ",PlayerList[[#This Row],[Surname]])</f>
        <v>Alex Taurima</v>
      </c>
      <c r="AM3023" s="71">
        <f>PlayerList[[#This Row],[Code]]*1</f>
        <v>15187</v>
      </c>
      <c r="AN3023" s="71" t="str">
        <f>VLOOKUP(PlayerList[[#This Row],[NZCF ID]],$AP$2:$AQ$3850,2,FALSE)</f>
        <v>M</v>
      </c>
      <c r="AP3023" s="71">
        <v>18991</v>
      </c>
      <c r="AQ3023" s="71" t="s">
        <v>29</v>
      </c>
    </row>
    <row r="3024" spans="13:43" x14ac:dyDescent="0.3">
      <c r="M3024" s="75">
        <v>20139</v>
      </c>
      <c r="N3024" s="72" t="s">
        <v>3479</v>
      </c>
      <c r="O3024" s="72" t="s">
        <v>2041</v>
      </c>
      <c r="P3024" s="73" t="s">
        <v>178</v>
      </c>
      <c r="Q3024" s="74">
        <v>2007</v>
      </c>
      <c r="R3024" s="73" t="s">
        <v>135</v>
      </c>
      <c r="S3024" s="72"/>
      <c r="T3024" s="77">
        <v>1468</v>
      </c>
      <c r="U3024" s="76" t="s">
        <v>35</v>
      </c>
      <c r="V3024" s="77">
        <v>1</v>
      </c>
      <c r="W3024" s="77">
        <v>2</v>
      </c>
      <c r="X3024" s="77">
        <v>26</v>
      </c>
      <c r="Y3024" s="78" t="s">
        <v>4167</v>
      </c>
      <c r="Z3024" s="72"/>
      <c r="AA3024" s="77" t="s">
        <v>37</v>
      </c>
      <c r="AB3024" s="76" t="s">
        <v>35</v>
      </c>
      <c r="AC3024" s="77" t="s">
        <v>36</v>
      </c>
      <c r="AD3024" s="77" t="s">
        <v>36</v>
      </c>
      <c r="AE3024" s="77" t="s">
        <v>37</v>
      </c>
      <c r="AF3024" s="78" t="s">
        <v>38</v>
      </c>
      <c r="AG3024" s="72"/>
      <c r="AH3024" s="77" t="s">
        <v>69</v>
      </c>
      <c r="AI3024" s="76" t="s">
        <v>52</v>
      </c>
      <c r="AJ3024" s="76" t="s">
        <v>36</v>
      </c>
      <c r="AK3024" t="str">
        <f>_xlfn.CONCAT(PlayerList[[#This Row],[First Name]]," ",PlayerList[[#This Row],[Surname]])</f>
        <v>Hugo Tawharu-Senf</v>
      </c>
      <c r="AM3024" s="71">
        <f>PlayerList[[#This Row],[Code]]*1</f>
        <v>20139</v>
      </c>
      <c r="AN3024" s="71" t="str">
        <f>VLOOKUP(PlayerList[[#This Row],[NZCF ID]],$AP$2:$AQ$3850,2,FALSE)</f>
        <v>M</v>
      </c>
      <c r="AP3024" s="71">
        <v>19385</v>
      </c>
      <c r="AQ3024" s="71" t="s">
        <v>29</v>
      </c>
    </row>
    <row r="3025" spans="13:43" x14ac:dyDescent="0.3">
      <c r="M3025" s="75">
        <v>17755</v>
      </c>
      <c r="N3025" s="72" t="s">
        <v>3430</v>
      </c>
      <c r="O3025" s="72" t="s">
        <v>365</v>
      </c>
      <c r="P3025" s="73" t="s">
        <v>258</v>
      </c>
      <c r="Q3025" s="74">
        <v>2013</v>
      </c>
      <c r="R3025" s="73" t="s">
        <v>135</v>
      </c>
      <c r="S3025" s="72"/>
      <c r="T3025" s="77" t="s">
        <v>34</v>
      </c>
      <c r="U3025" s="76" t="s">
        <v>35</v>
      </c>
      <c r="V3025" s="77" t="s">
        <v>36</v>
      </c>
      <c r="W3025" s="77" t="s">
        <v>36</v>
      </c>
      <c r="X3025" s="77" t="s">
        <v>37</v>
      </c>
      <c r="Y3025" s="78" t="s">
        <v>38</v>
      </c>
      <c r="Z3025" s="72"/>
      <c r="AA3025" s="77">
        <v>570</v>
      </c>
      <c r="AB3025" s="76" t="s">
        <v>50</v>
      </c>
      <c r="AC3025" s="77" t="s">
        <v>36</v>
      </c>
      <c r="AD3025" s="77" t="s">
        <v>36</v>
      </c>
      <c r="AE3025" s="77">
        <v>12</v>
      </c>
      <c r="AF3025" s="78" t="s">
        <v>96</v>
      </c>
      <c r="AG3025" s="72"/>
      <c r="AH3025" s="77" t="s">
        <v>69</v>
      </c>
      <c r="AI3025" s="76" t="s">
        <v>52</v>
      </c>
      <c r="AJ3025" s="76" t="s">
        <v>36</v>
      </c>
      <c r="AK3025" t="str">
        <f>_xlfn.CONCAT(PlayerList[[#This Row],[First Name]]," ",PlayerList[[#This Row],[Surname]])</f>
        <v>Jack Taylor</v>
      </c>
      <c r="AM3025" s="71">
        <f>PlayerList[[#This Row],[Code]]*1</f>
        <v>17755</v>
      </c>
      <c r="AN3025" s="71" t="str">
        <f>VLOOKUP(PlayerList[[#This Row],[NZCF ID]],$AP$2:$AQ$3850,2,FALSE)</f>
        <v>M</v>
      </c>
      <c r="AP3025" s="71">
        <v>15187</v>
      </c>
      <c r="AQ3025" s="71" t="s">
        <v>29</v>
      </c>
    </row>
    <row r="3026" spans="13:43" x14ac:dyDescent="0.3">
      <c r="M3026" s="75">
        <v>17071</v>
      </c>
      <c r="N3026" s="72" t="s">
        <v>3430</v>
      </c>
      <c r="O3026" s="72" t="s">
        <v>3480</v>
      </c>
      <c r="P3026" s="73" t="s">
        <v>33</v>
      </c>
      <c r="Q3026" s="74">
        <v>1991</v>
      </c>
      <c r="R3026" s="73" t="s">
        <v>35</v>
      </c>
      <c r="S3026" s="72"/>
      <c r="T3026" s="77" t="s">
        <v>34</v>
      </c>
      <c r="U3026" s="76" t="s">
        <v>35</v>
      </c>
      <c r="V3026" s="77" t="s">
        <v>36</v>
      </c>
      <c r="W3026" s="77" t="s">
        <v>36</v>
      </c>
      <c r="X3026" s="77" t="s">
        <v>37</v>
      </c>
      <c r="Y3026" s="78" t="s">
        <v>38</v>
      </c>
      <c r="Z3026" s="72"/>
      <c r="AA3026" s="77">
        <v>1485</v>
      </c>
      <c r="AB3026" s="76" t="s">
        <v>50</v>
      </c>
      <c r="AC3026" s="77" t="s">
        <v>36</v>
      </c>
      <c r="AD3026" s="77" t="s">
        <v>36</v>
      </c>
      <c r="AE3026" s="77">
        <v>12</v>
      </c>
      <c r="AF3026" s="78" t="s">
        <v>150</v>
      </c>
      <c r="AG3026" s="72"/>
      <c r="AH3026" s="77">
        <v>4311396</v>
      </c>
      <c r="AI3026" s="76" t="s">
        <v>52</v>
      </c>
      <c r="AJ3026" s="76" t="s">
        <v>36</v>
      </c>
      <c r="AK3026" t="str">
        <f>_xlfn.CONCAT(PlayerList[[#This Row],[First Name]]," ",PlayerList[[#This Row],[Surname]])</f>
        <v>Keenan Taylor</v>
      </c>
      <c r="AM3026" s="71">
        <f>PlayerList[[#This Row],[Code]]*1</f>
        <v>17071</v>
      </c>
      <c r="AN3026" s="71" t="str">
        <f>VLOOKUP(PlayerList[[#This Row],[NZCF ID]],$AP$2:$AQ$3850,2,FALSE)</f>
        <v>M</v>
      </c>
      <c r="AP3026" s="71">
        <v>20139</v>
      </c>
      <c r="AQ3026" s="71" t="s">
        <v>29</v>
      </c>
    </row>
    <row r="3027" spans="13:43" x14ac:dyDescent="0.3">
      <c r="M3027" s="75">
        <v>10339</v>
      </c>
      <c r="N3027" s="72" t="s">
        <v>3430</v>
      </c>
      <c r="O3027" s="72" t="s">
        <v>345</v>
      </c>
      <c r="P3027" s="73" t="s">
        <v>74</v>
      </c>
      <c r="Q3027" s="74">
        <v>1948</v>
      </c>
      <c r="R3027" s="73" t="s">
        <v>119</v>
      </c>
      <c r="S3027" s="72"/>
      <c r="T3027" s="77">
        <v>1765</v>
      </c>
      <c r="U3027" s="76" t="s">
        <v>35</v>
      </c>
      <c r="V3027" s="77" t="s">
        <v>36</v>
      </c>
      <c r="W3027" s="77" t="s">
        <v>36</v>
      </c>
      <c r="X3027" s="77">
        <v>796</v>
      </c>
      <c r="Y3027" s="78" t="s">
        <v>51</v>
      </c>
      <c r="Z3027" s="72"/>
      <c r="AA3027" s="77">
        <v>1749</v>
      </c>
      <c r="AB3027" s="76" t="s">
        <v>35</v>
      </c>
      <c r="AC3027" s="77" t="s">
        <v>36</v>
      </c>
      <c r="AD3027" s="77" t="s">
        <v>36</v>
      </c>
      <c r="AE3027" s="77">
        <v>208</v>
      </c>
      <c r="AF3027" s="78" t="s">
        <v>212</v>
      </c>
      <c r="AG3027" s="72"/>
      <c r="AH3027" s="77">
        <v>4301927</v>
      </c>
      <c r="AI3027" s="76" t="s">
        <v>52</v>
      </c>
      <c r="AJ3027" s="76" t="s">
        <v>364</v>
      </c>
      <c r="AK3027" t="str">
        <f>_xlfn.CONCAT(PlayerList[[#This Row],[First Name]]," ",PlayerList[[#This Row],[Surname]])</f>
        <v>Richard Taylor</v>
      </c>
      <c r="AM3027" s="71">
        <f>PlayerList[[#This Row],[Code]]*1</f>
        <v>10339</v>
      </c>
      <c r="AN3027" s="71" t="str">
        <f>VLOOKUP(PlayerList[[#This Row],[NZCF ID]],$AP$2:$AQ$3850,2,FALSE)</f>
        <v>M</v>
      </c>
      <c r="AP3027" s="71">
        <v>17755</v>
      </c>
      <c r="AQ3027" s="71" t="s">
        <v>29</v>
      </c>
    </row>
    <row r="3028" spans="13:43" x14ac:dyDescent="0.3">
      <c r="M3028" s="75">
        <v>11155</v>
      </c>
      <c r="N3028" s="72" t="s">
        <v>3430</v>
      </c>
      <c r="O3028" s="72" t="s">
        <v>330</v>
      </c>
      <c r="P3028" s="73" t="s">
        <v>1854</v>
      </c>
      <c r="Q3028" s="74">
        <v>1955</v>
      </c>
      <c r="R3028" s="73" t="s">
        <v>119</v>
      </c>
      <c r="S3028" s="72"/>
      <c r="T3028" s="77">
        <v>1569</v>
      </c>
      <c r="U3028" s="76" t="s">
        <v>35</v>
      </c>
      <c r="V3028" s="77" t="s">
        <v>36</v>
      </c>
      <c r="W3028" s="77" t="s">
        <v>36</v>
      </c>
      <c r="X3028" s="77">
        <v>94</v>
      </c>
      <c r="Y3028" s="78" t="s">
        <v>673</v>
      </c>
      <c r="Z3028" s="72"/>
      <c r="AA3028" s="77">
        <v>1516</v>
      </c>
      <c r="AB3028" s="76" t="s">
        <v>35</v>
      </c>
      <c r="AC3028" s="77" t="s">
        <v>36</v>
      </c>
      <c r="AD3028" s="77" t="s">
        <v>36</v>
      </c>
      <c r="AE3028" s="77">
        <v>121</v>
      </c>
      <c r="AF3028" s="78" t="s">
        <v>169</v>
      </c>
      <c r="AG3028" s="72"/>
      <c r="AH3028" s="77">
        <v>4302168</v>
      </c>
      <c r="AI3028" s="76" t="s">
        <v>52</v>
      </c>
      <c r="AJ3028" s="76" t="s">
        <v>36</v>
      </c>
      <c r="AK3028" t="str">
        <f>_xlfn.CONCAT(PlayerList[[#This Row],[First Name]]," ",PlayerList[[#This Row],[Surname]])</f>
        <v>Stephen Taylor</v>
      </c>
      <c r="AM3028" s="71">
        <f>PlayerList[[#This Row],[Code]]*1</f>
        <v>11155</v>
      </c>
      <c r="AN3028" s="71" t="str">
        <f>VLOOKUP(PlayerList[[#This Row],[NZCF ID]],$AP$2:$AQ$3850,2,FALSE)</f>
        <v>M</v>
      </c>
      <c r="AP3028" s="71">
        <v>17071</v>
      </c>
      <c r="AQ3028" s="71" t="s">
        <v>29</v>
      </c>
    </row>
    <row r="3029" spans="13:43" x14ac:dyDescent="0.3">
      <c r="M3029" s="75">
        <v>18934</v>
      </c>
      <c r="N3029" s="72" t="s">
        <v>3430</v>
      </c>
      <c r="O3029" s="72" t="s">
        <v>1067</v>
      </c>
      <c r="P3029" s="73" t="s">
        <v>167</v>
      </c>
      <c r="Q3029" s="74">
        <v>2014</v>
      </c>
      <c r="R3029" s="73" t="s">
        <v>135</v>
      </c>
      <c r="S3029" s="72"/>
      <c r="T3029" s="77" t="s">
        <v>34</v>
      </c>
      <c r="U3029" s="76" t="s">
        <v>35</v>
      </c>
      <c r="V3029" s="77" t="s">
        <v>36</v>
      </c>
      <c r="W3029" s="77" t="s">
        <v>36</v>
      </c>
      <c r="X3029" s="77" t="s">
        <v>37</v>
      </c>
      <c r="Y3029" s="78" t="s">
        <v>38</v>
      </c>
      <c r="Z3029" s="72"/>
      <c r="AA3029" s="77">
        <v>737</v>
      </c>
      <c r="AB3029" s="76" t="s">
        <v>50</v>
      </c>
      <c r="AC3029" s="77" t="s">
        <v>36</v>
      </c>
      <c r="AD3029" s="77" t="s">
        <v>36</v>
      </c>
      <c r="AE3029" s="77">
        <v>6</v>
      </c>
      <c r="AF3029" s="78" t="s">
        <v>173</v>
      </c>
      <c r="AG3029" s="72"/>
      <c r="AH3029" s="77" t="s">
        <v>69</v>
      </c>
      <c r="AI3029" s="76" t="s">
        <v>52</v>
      </c>
      <c r="AJ3029" s="76" t="s">
        <v>36</v>
      </c>
      <c r="AK3029" t="str">
        <f>_xlfn.CONCAT(PlayerList[[#This Row],[First Name]]," ",PlayerList[[#This Row],[Surname]])</f>
        <v>Timothy Taylor</v>
      </c>
      <c r="AM3029" s="71">
        <f>PlayerList[[#This Row],[Code]]*1</f>
        <v>18934</v>
      </c>
      <c r="AN3029" s="71" t="str">
        <f>VLOOKUP(PlayerList[[#This Row],[NZCF ID]],$AP$2:$AQ$3850,2,FALSE)</f>
        <v>M</v>
      </c>
      <c r="AP3029" s="71">
        <v>10339</v>
      </c>
      <c r="AQ3029" s="71" t="s">
        <v>29</v>
      </c>
    </row>
    <row r="3030" spans="13:43" x14ac:dyDescent="0.3">
      <c r="M3030" s="75">
        <v>18100</v>
      </c>
      <c r="N3030" s="72" t="s">
        <v>3481</v>
      </c>
      <c r="O3030" s="72" t="s">
        <v>2956</v>
      </c>
      <c r="P3030" s="73" t="s">
        <v>161</v>
      </c>
      <c r="Q3030" s="74">
        <v>1975</v>
      </c>
      <c r="R3030" s="73" t="s">
        <v>124</v>
      </c>
      <c r="S3030" s="72"/>
      <c r="T3030" s="77" t="s">
        <v>34</v>
      </c>
      <c r="U3030" s="76" t="s">
        <v>35</v>
      </c>
      <c r="V3030" s="77" t="s">
        <v>36</v>
      </c>
      <c r="W3030" s="77" t="s">
        <v>36</v>
      </c>
      <c r="X3030" s="77" t="s">
        <v>37</v>
      </c>
      <c r="Y3030" s="78" t="s">
        <v>38</v>
      </c>
      <c r="Z3030" s="72"/>
      <c r="AA3030" s="77">
        <v>1574</v>
      </c>
      <c r="AB3030" s="76" t="s">
        <v>50</v>
      </c>
      <c r="AC3030" s="77" t="s">
        <v>36</v>
      </c>
      <c r="AD3030" s="77" t="s">
        <v>36</v>
      </c>
      <c r="AE3030" s="77">
        <v>4</v>
      </c>
      <c r="AF3030" s="78" t="s">
        <v>825</v>
      </c>
      <c r="AG3030" s="72"/>
      <c r="AH3030" s="77" t="s">
        <v>69</v>
      </c>
      <c r="AI3030" s="76" t="s">
        <v>52</v>
      </c>
      <c r="AJ3030" s="76" t="s">
        <v>36</v>
      </c>
      <c r="AK3030" t="str">
        <f>_xlfn.CONCAT(PlayerList[[#This Row],[First Name]]," ",PlayerList[[#This Row],[Surname]])</f>
        <v>Ramon Te Awa</v>
      </c>
      <c r="AM3030" s="71">
        <f>PlayerList[[#This Row],[Code]]*1</f>
        <v>18100</v>
      </c>
      <c r="AN3030" s="71" t="str">
        <f>VLOOKUP(PlayerList[[#This Row],[NZCF ID]],$AP$2:$AQ$3850,2,FALSE)</f>
        <v>M</v>
      </c>
      <c r="AP3030" s="71">
        <v>11155</v>
      </c>
      <c r="AQ3030" s="71" t="s">
        <v>29</v>
      </c>
    </row>
    <row r="3031" spans="13:43" x14ac:dyDescent="0.3">
      <c r="M3031" s="75">
        <v>19432</v>
      </c>
      <c r="N3031" s="72" t="s">
        <v>3482</v>
      </c>
      <c r="O3031" s="72" t="s">
        <v>3483</v>
      </c>
      <c r="P3031" s="73" t="s">
        <v>33</v>
      </c>
      <c r="Q3031" s="74">
        <v>2012</v>
      </c>
      <c r="R3031" s="73" t="s">
        <v>135</v>
      </c>
      <c r="S3031" s="72"/>
      <c r="T3031" s="77" t="s">
        <v>34</v>
      </c>
      <c r="U3031" s="76" t="s">
        <v>35</v>
      </c>
      <c r="V3031" s="77" t="s">
        <v>36</v>
      </c>
      <c r="W3031" s="77" t="s">
        <v>36</v>
      </c>
      <c r="X3031" s="77" t="s">
        <v>37</v>
      </c>
      <c r="Y3031" s="78" t="s">
        <v>38</v>
      </c>
      <c r="Z3031" s="72"/>
      <c r="AA3031" s="77">
        <v>617</v>
      </c>
      <c r="AB3031" s="76" t="s">
        <v>50</v>
      </c>
      <c r="AC3031" s="77" t="s">
        <v>36</v>
      </c>
      <c r="AD3031" s="77" t="s">
        <v>36</v>
      </c>
      <c r="AE3031" s="77">
        <v>6</v>
      </c>
      <c r="AF3031" s="78" t="s">
        <v>96</v>
      </c>
      <c r="AG3031" s="72"/>
      <c r="AH3031" s="77" t="s">
        <v>69</v>
      </c>
      <c r="AI3031" s="76" t="s">
        <v>52</v>
      </c>
      <c r="AJ3031" s="76" t="s">
        <v>36</v>
      </c>
      <c r="AK3031" t="str">
        <f>_xlfn.CONCAT(PlayerList[[#This Row],[First Name]]," ",PlayerList[[#This Row],[Surname]])</f>
        <v>Boston-Jade Te Papa</v>
      </c>
      <c r="AM3031" s="71">
        <f>PlayerList[[#This Row],[Code]]*1</f>
        <v>19432</v>
      </c>
      <c r="AN3031" s="71" t="str">
        <f>VLOOKUP(PlayerList[[#This Row],[NZCF ID]],$AP$2:$AQ$3850,2,FALSE)</f>
        <v>F</v>
      </c>
      <c r="AP3031" s="71">
        <v>18934</v>
      </c>
      <c r="AQ3031" s="71" t="s">
        <v>29</v>
      </c>
    </row>
    <row r="3032" spans="13:43" x14ac:dyDescent="0.3">
      <c r="M3032" s="75">
        <v>16546</v>
      </c>
      <c r="N3032" s="72" t="s">
        <v>4508</v>
      </c>
      <c r="O3032" s="72" t="s">
        <v>1238</v>
      </c>
      <c r="P3032" s="73" t="s">
        <v>74</v>
      </c>
      <c r="Q3032" s="74">
        <v>1974</v>
      </c>
      <c r="R3032" s="73" t="s">
        <v>124</v>
      </c>
      <c r="S3032" s="72"/>
      <c r="T3032" s="77">
        <v>1180</v>
      </c>
      <c r="U3032" s="76" t="s">
        <v>35</v>
      </c>
      <c r="V3032" s="77" t="s">
        <v>36</v>
      </c>
      <c r="W3032" s="77" t="s">
        <v>36</v>
      </c>
      <c r="X3032" s="77">
        <v>27</v>
      </c>
      <c r="Y3032" s="78" t="s">
        <v>530</v>
      </c>
      <c r="Z3032" s="72"/>
      <c r="AA3032" s="77" t="s">
        <v>37</v>
      </c>
      <c r="AB3032" s="76" t="s">
        <v>35</v>
      </c>
      <c r="AC3032" s="77" t="s">
        <v>36</v>
      </c>
      <c r="AD3032" s="77" t="s">
        <v>36</v>
      </c>
      <c r="AE3032" s="77" t="s">
        <v>37</v>
      </c>
      <c r="AF3032" s="78" t="s">
        <v>38</v>
      </c>
      <c r="AG3032" s="72"/>
      <c r="AH3032" s="77" t="s">
        <v>69</v>
      </c>
      <c r="AI3032" s="76" t="s">
        <v>52</v>
      </c>
      <c r="AJ3032" s="76" t="s">
        <v>36</v>
      </c>
      <c r="AK3032" t="str">
        <f>_xlfn.CONCAT(PlayerList[[#This Row],[First Name]]," ",PlayerList[[#This Row],[Surname]])</f>
        <v>Philip Te Whata</v>
      </c>
      <c r="AM3032" s="71">
        <f>PlayerList[[#This Row],[Code]]*1</f>
        <v>16546</v>
      </c>
      <c r="AN3032" s="71" t="str">
        <f>VLOOKUP(PlayerList[[#This Row],[NZCF ID]],$AP$2:$AQ$3850,2,FALSE)</f>
        <v>M</v>
      </c>
      <c r="AP3032" s="71">
        <v>18100</v>
      </c>
      <c r="AQ3032" s="71" t="s">
        <v>29</v>
      </c>
    </row>
    <row r="3033" spans="13:43" x14ac:dyDescent="0.3">
      <c r="M3033" s="75">
        <v>20903</v>
      </c>
      <c r="N3033" s="72" t="s">
        <v>3484</v>
      </c>
      <c r="O3033" s="72" t="s">
        <v>3485</v>
      </c>
      <c r="P3033" s="73" t="s">
        <v>161</v>
      </c>
      <c r="Q3033" s="74">
        <v>2013</v>
      </c>
      <c r="R3033" s="73" t="s">
        <v>135</v>
      </c>
      <c r="S3033" s="72"/>
      <c r="T3033" s="77" t="s">
        <v>34</v>
      </c>
      <c r="U3033" s="76" t="s">
        <v>35</v>
      </c>
      <c r="V3033" s="77" t="s">
        <v>36</v>
      </c>
      <c r="W3033" s="77" t="s">
        <v>36</v>
      </c>
      <c r="X3033" s="77" t="s">
        <v>37</v>
      </c>
      <c r="Y3033" s="78" t="s">
        <v>38</v>
      </c>
      <c r="Z3033" s="72"/>
      <c r="AA3033" s="77">
        <v>1402</v>
      </c>
      <c r="AB3033" s="76" t="s">
        <v>35</v>
      </c>
      <c r="AC3033" s="77">
        <v>1</v>
      </c>
      <c r="AD3033" s="77">
        <v>6</v>
      </c>
      <c r="AE3033" s="77">
        <v>30</v>
      </c>
      <c r="AF3033" s="78" t="s">
        <v>4167</v>
      </c>
      <c r="AG3033" s="72"/>
      <c r="AH3033" s="77" t="s">
        <v>69</v>
      </c>
      <c r="AI3033" s="76" t="s">
        <v>52</v>
      </c>
      <c r="AJ3033" s="76" t="s">
        <v>36</v>
      </c>
      <c r="AK3033" t="str">
        <f>_xlfn.CONCAT(PlayerList[[#This Row],[First Name]]," ",PlayerList[[#This Row],[Surname]])</f>
        <v>Hale Tee</v>
      </c>
      <c r="AM3033" s="71">
        <f>PlayerList[[#This Row],[Code]]*1</f>
        <v>20903</v>
      </c>
      <c r="AN3033" s="71" t="str">
        <f>VLOOKUP(PlayerList[[#This Row],[NZCF ID]],$AP$2:$AQ$3850,2,FALSE)</f>
        <v>M</v>
      </c>
      <c r="AP3033" s="71">
        <v>19432</v>
      </c>
      <c r="AQ3033" s="71" t="s">
        <v>45</v>
      </c>
    </row>
    <row r="3034" spans="13:43" x14ac:dyDescent="0.3">
      <c r="M3034" s="75">
        <v>20125</v>
      </c>
      <c r="N3034" s="72" t="s">
        <v>3486</v>
      </c>
      <c r="O3034" s="72" t="s">
        <v>211</v>
      </c>
      <c r="P3034" s="73" t="s">
        <v>83</v>
      </c>
      <c r="Q3034" s="74">
        <v>2005</v>
      </c>
      <c r="R3034" s="73" t="s">
        <v>135</v>
      </c>
      <c r="S3034" s="72"/>
      <c r="T3034" s="77" t="s">
        <v>34</v>
      </c>
      <c r="U3034" s="76" t="s">
        <v>35</v>
      </c>
      <c r="V3034" s="77" t="s">
        <v>36</v>
      </c>
      <c r="W3034" s="77" t="s">
        <v>36</v>
      </c>
      <c r="X3034" s="77" t="s">
        <v>37</v>
      </c>
      <c r="Y3034" s="78" t="s">
        <v>38</v>
      </c>
      <c r="Z3034" s="72"/>
      <c r="AA3034" s="77">
        <v>1117</v>
      </c>
      <c r="AB3034" s="76" t="s">
        <v>50</v>
      </c>
      <c r="AC3034" s="77" t="s">
        <v>36</v>
      </c>
      <c r="AD3034" s="77" t="s">
        <v>36</v>
      </c>
      <c r="AE3034" s="77">
        <v>3</v>
      </c>
      <c r="AF3034" s="78" t="s">
        <v>75</v>
      </c>
      <c r="AG3034" s="72"/>
      <c r="AH3034" s="77" t="s">
        <v>69</v>
      </c>
      <c r="AI3034" s="76" t="s">
        <v>52</v>
      </c>
      <c r="AJ3034" s="76" t="s">
        <v>36</v>
      </c>
      <c r="AK3034" t="str">
        <f>_xlfn.CONCAT(PlayerList[[#This Row],[First Name]]," ",PlayerList[[#This Row],[Surname]])</f>
        <v>Adam Teece</v>
      </c>
      <c r="AM3034" s="71">
        <f>PlayerList[[#This Row],[Code]]*1</f>
        <v>20125</v>
      </c>
      <c r="AN3034" s="71" t="str">
        <f>VLOOKUP(PlayerList[[#This Row],[NZCF ID]],$AP$2:$AQ$3850,2,FALSE)</f>
        <v>M</v>
      </c>
      <c r="AP3034" s="71">
        <v>16546</v>
      </c>
      <c r="AQ3034" s="71" t="s">
        <v>29</v>
      </c>
    </row>
    <row r="3035" spans="13:43" x14ac:dyDescent="0.3">
      <c r="M3035" s="75">
        <v>19496</v>
      </c>
      <c r="N3035" s="72" t="s">
        <v>3487</v>
      </c>
      <c r="O3035" s="72" t="s">
        <v>3488</v>
      </c>
      <c r="P3035" s="73" t="s">
        <v>167</v>
      </c>
      <c r="Q3035" s="74">
        <v>2013</v>
      </c>
      <c r="R3035" s="73" t="s">
        <v>135</v>
      </c>
      <c r="S3035" s="72"/>
      <c r="T3035" s="77" t="s">
        <v>34</v>
      </c>
      <c r="U3035" s="76" t="s">
        <v>35</v>
      </c>
      <c r="V3035" s="77" t="s">
        <v>36</v>
      </c>
      <c r="W3035" s="77" t="s">
        <v>36</v>
      </c>
      <c r="X3035" s="77" t="s">
        <v>37</v>
      </c>
      <c r="Y3035" s="78" t="s">
        <v>38</v>
      </c>
      <c r="Z3035" s="72"/>
      <c r="AA3035" s="77">
        <v>458</v>
      </c>
      <c r="AB3035" s="76" t="s">
        <v>50</v>
      </c>
      <c r="AC3035" s="77" t="s">
        <v>36</v>
      </c>
      <c r="AD3035" s="77" t="s">
        <v>36</v>
      </c>
      <c r="AE3035" s="77">
        <v>7</v>
      </c>
      <c r="AF3035" s="78" t="s">
        <v>281</v>
      </c>
      <c r="AG3035" s="72"/>
      <c r="AH3035" s="77" t="s">
        <v>69</v>
      </c>
      <c r="AI3035" s="76" t="s">
        <v>52</v>
      </c>
      <c r="AJ3035" s="76" t="s">
        <v>36</v>
      </c>
      <c r="AK3035" t="str">
        <f>_xlfn.CONCAT(PlayerList[[#This Row],[First Name]]," ",PlayerList[[#This Row],[Surname]])</f>
        <v>Deniz Temizsoy</v>
      </c>
      <c r="AM3035" s="71">
        <f>PlayerList[[#This Row],[Code]]*1</f>
        <v>19496</v>
      </c>
      <c r="AN3035" s="71" t="str">
        <f>VLOOKUP(PlayerList[[#This Row],[NZCF ID]],$AP$2:$AQ$3850,2,FALSE)</f>
        <v>M</v>
      </c>
      <c r="AP3035" s="71">
        <v>20903</v>
      </c>
      <c r="AQ3035" s="71" t="s">
        <v>29</v>
      </c>
    </row>
    <row r="3036" spans="13:43" x14ac:dyDescent="0.3">
      <c r="M3036" s="75">
        <v>20085</v>
      </c>
      <c r="N3036" s="72" t="s">
        <v>3489</v>
      </c>
      <c r="O3036" s="72" t="s">
        <v>421</v>
      </c>
      <c r="P3036" s="73" t="s">
        <v>161</v>
      </c>
      <c r="Q3036" s="74">
        <v>2012</v>
      </c>
      <c r="R3036" s="73" t="s">
        <v>135</v>
      </c>
      <c r="S3036" s="72"/>
      <c r="T3036" s="77" t="s">
        <v>34</v>
      </c>
      <c r="U3036" s="76" t="s">
        <v>35</v>
      </c>
      <c r="V3036" s="77" t="s">
        <v>36</v>
      </c>
      <c r="W3036" s="77" t="s">
        <v>36</v>
      </c>
      <c r="X3036" s="77" t="s">
        <v>37</v>
      </c>
      <c r="Y3036" s="78" t="s">
        <v>38</v>
      </c>
      <c r="Z3036" s="72"/>
      <c r="AA3036" s="77">
        <v>898</v>
      </c>
      <c r="AB3036" s="76" t="s">
        <v>50</v>
      </c>
      <c r="AC3036" s="77" t="s">
        <v>36</v>
      </c>
      <c r="AD3036" s="77" t="s">
        <v>36</v>
      </c>
      <c r="AE3036" s="77">
        <v>9</v>
      </c>
      <c r="AF3036" s="78" t="s">
        <v>84</v>
      </c>
      <c r="AG3036" s="72"/>
      <c r="AH3036" s="77" t="s">
        <v>69</v>
      </c>
      <c r="AI3036" s="76" t="s">
        <v>52</v>
      </c>
      <c r="AJ3036" s="76" t="s">
        <v>36</v>
      </c>
      <c r="AK3036" t="str">
        <f>_xlfn.CONCAT(PlayerList[[#This Row],[First Name]]," ",PlayerList[[#This Row],[Surname]])</f>
        <v>Daniel Temple-Doig</v>
      </c>
      <c r="AM3036" s="71">
        <f>PlayerList[[#This Row],[Code]]*1</f>
        <v>20085</v>
      </c>
      <c r="AN3036" s="71" t="str">
        <f>VLOOKUP(PlayerList[[#This Row],[NZCF ID]],$AP$2:$AQ$3850,2,FALSE)</f>
        <v>M</v>
      </c>
      <c r="AP3036" s="71">
        <v>20125</v>
      </c>
      <c r="AQ3036" s="71" t="s">
        <v>29</v>
      </c>
    </row>
    <row r="3037" spans="13:43" x14ac:dyDescent="0.3">
      <c r="M3037" s="75">
        <v>19354</v>
      </c>
      <c r="N3037" s="72" t="s">
        <v>3490</v>
      </c>
      <c r="O3037" s="72" t="s">
        <v>321</v>
      </c>
      <c r="P3037" s="73" t="s">
        <v>33</v>
      </c>
      <c r="Q3037" s="74">
        <v>2006</v>
      </c>
      <c r="R3037" s="73" t="s">
        <v>135</v>
      </c>
      <c r="S3037" s="72"/>
      <c r="T3037" s="77" t="s">
        <v>34</v>
      </c>
      <c r="U3037" s="76" t="s">
        <v>35</v>
      </c>
      <c r="V3037" s="77" t="s">
        <v>36</v>
      </c>
      <c r="W3037" s="77" t="s">
        <v>36</v>
      </c>
      <c r="X3037" s="77" t="s">
        <v>37</v>
      </c>
      <c r="Y3037" s="78" t="s">
        <v>38</v>
      </c>
      <c r="Z3037" s="72"/>
      <c r="AA3037" s="77">
        <v>1452</v>
      </c>
      <c r="AB3037" s="76" t="s">
        <v>50</v>
      </c>
      <c r="AC3037" s="77" t="s">
        <v>36</v>
      </c>
      <c r="AD3037" s="77" t="s">
        <v>36</v>
      </c>
      <c r="AE3037" s="77">
        <v>6</v>
      </c>
      <c r="AF3037" s="78" t="s">
        <v>96</v>
      </c>
      <c r="AG3037" s="72"/>
      <c r="AH3037" s="77" t="s">
        <v>69</v>
      </c>
      <c r="AI3037" s="76" t="s">
        <v>52</v>
      </c>
      <c r="AJ3037" s="76" t="s">
        <v>36</v>
      </c>
      <c r="AK3037" t="str">
        <f>_xlfn.CONCAT(PlayerList[[#This Row],[First Name]]," ",PlayerList[[#This Row],[Surname]])</f>
        <v>Roshan Ter Wal</v>
      </c>
      <c r="AM3037" s="71">
        <f>PlayerList[[#This Row],[Code]]*1</f>
        <v>19354</v>
      </c>
      <c r="AN3037" s="71" t="str">
        <f>VLOOKUP(PlayerList[[#This Row],[NZCF ID]],$AP$2:$AQ$3850,2,FALSE)</f>
        <v>M</v>
      </c>
      <c r="AP3037" s="71">
        <v>19496</v>
      </c>
      <c r="AQ3037" s="71" t="s">
        <v>29</v>
      </c>
    </row>
    <row r="3038" spans="13:43" x14ac:dyDescent="0.3">
      <c r="M3038" s="75">
        <v>19404</v>
      </c>
      <c r="N3038" s="72" t="s">
        <v>3491</v>
      </c>
      <c r="O3038" s="72" t="s">
        <v>3492</v>
      </c>
      <c r="P3038" s="73" t="s">
        <v>33</v>
      </c>
      <c r="Q3038" s="74">
        <v>2011</v>
      </c>
      <c r="R3038" s="73" t="s">
        <v>135</v>
      </c>
      <c r="S3038" s="72"/>
      <c r="T3038" s="77" t="s">
        <v>34</v>
      </c>
      <c r="U3038" s="76" t="s">
        <v>35</v>
      </c>
      <c r="V3038" s="77" t="s">
        <v>36</v>
      </c>
      <c r="W3038" s="77" t="s">
        <v>36</v>
      </c>
      <c r="X3038" s="77" t="s">
        <v>37</v>
      </c>
      <c r="Y3038" s="78" t="s">
        <v>38</v>
      </c>
      <c r="Z3038" s="72"/>
      <c r="AA3038" s="77">
        <v>579</v>
      </c>
      <c r="AB3038" s="76" t="s">
        <v>50</v>
      </c>
      <c r="AC3038" s="77" t="s">
        <v>36</v>
      </c>
      <c r="AD3038" s="77" t="s">
        <v>36</v>
      </c>
      <c r="AE3038" s="77">
        <v>7</v>
      </c>
      <c r="AF3038" s="78" t="s">
        <v>96</v>
      </c>
      <c r="AG3038" s="72"/>
      <c r="AH3038" s="77" t="s">
        <v>69</v>
      </c>
      <c r="AI3038" s="76" t="s">
        <v>52</v>
      </c>
      <c r="AJ3038" s="76" t="s">
        <v>36</v>
      </c>
      <c r="AK3038" t="str">
        <f>_xlfn.CONCAT(PlayerList[[#This Row],[First Name]]," ",PlayerList[[#This Row],[Surname]])</f>
        <v>Lev Terenchenko</v>
      </c>
      <c r="AM3038" s="71">
        <f>PlayerList[[#This Row],[Code]]*1</f>
        <v>19404</v>
      </c>
      <c r="AN3038" s="71" t="str">
        <f>VLOOKUP(PlayerList[[#This Row],[NZCF ID]],$AP$2:$AQ$3850,2,FALSE)</f>
        <v>M</v>
      </c>
      <c r="AP3038" s="71">
        <v>20085</v>
      </c>
      <c r="AQ3038" s="71" t="s">
        <v>29</v>
      </c>
    </row>
    <row r="3039" spans="13:43" x14ac:dyDescent="0.3">
      <c r="M3039" s="75">
        <v>18303</v>
      </c>
      <c r="N3039" s="72" t="s">
        <v>3493</v>
      </c>
      <c r="O3039" s="72" t="s">
        <v>3494</v>
      </c>
      <c r="P3039" s="73" t="s">
        <v>74</v>
      </c>
      <c r="Q3039" s="74">
        <v>2006</v>
      </c>
      <c r="R3039" s="73" t="s">
        <v>135</v>
      </c>
      <c r="S3039" s="72"/>
      <c r="T3039" s="77">
        <v>1998</v>
      </c>
      <c r="U3039" s="76" t="s">
        <v>35</v>
      </c>
      <c r="V3039" s="77">
        <v>1</v>
      </c>
      <c r="W3039" s="77">
        <v>8</v>
      </c>
      <c r="X3039" s="77">
        <v>125</v>
      </c>
      <c r="Y3039" s="78" t="s">
        <v>4167</v>
      </c>
      <c r="Z3039" s="72"/>
      <c r="AA3039" s="77">
        <v>1906</v>
      </c>
      <c r="AB3039" s="76" t="s">
        <v>35</v>
      </c>
      <c r="AC3039" s="77">
        <v>2</v>
      </c>
      <c r="AD3039" s="77">
        <v>11</v>
      </c>
      <c r="AE3039" s="77">
        <v>119</v>
      </c>
      <c r="AF3039" s="78" t="s">
        <v>4167</v>
      </c>
      <c r="AG3039" s="72"/>
      <c r="AH3039" s="77">
        <v>35814420</v>
      </c>
      <c r="AI3039" s="76" t="s">
        <v>52</v>
      </c>
      <c r="AJ3039" s="76" t="s">
        <v>364</v>
      </c>
      <c r="AK3039" t="str">
        <f>_xlfn.CONCAT(PlayerList[[#This Row],[First Name]]," ",PlayerList[[#This Row],[Surname]])</f>
        <v>Yao Zen Markis Tew</v>
      </c>
      <c r="AM3039" s="71">
        <f>PlayerList[[#This Row],[Code]]*1</f>
        <v>18303</v>
      </c>
      <c r="AN3039" s="71" t="str">
        <f>VLOOKUP(PlayerList[[#This Row],[NZCF ID]],$AP$2:$AQ$3850,2,FALSE)</f>
        <v>M</v>
      </c>
      <c r="AP3039" s="71">
        <v>19354</v>
      </c>
      <c r="AQ3039" s="71" t="s">
        <v>29</v>
      </c>
    </row>
    <row r="3040" spans="13:43" x14ac:dyDescent="0.3">
      <c r="M3040" s="75">
        <v>17829</v>
      </c>
      <c r="N3040" s="72" t="s">
        <v>3495</v>
      </c>
      <c r="O3040" s="72" t="s">
        <v>3496</v>
      </c>
      <c r="P3040" s="73" t="s">
        <v>33</v>
      </c>
      <c r="Q3040" s="74">
        <v>2013</v>
      </c>
      <c r="R3040" s="73" t="s">
        <v>135</v>
      </c>
      <c r="S3040" s="72"/>
      <c r="T3040" s="77" t="s">
        <v>34</v>
      </c>
      <c r="U3040" s="76" t="s">
        <v>35</v>
      </c>
      <c r="V3040" s="77" t="s">
        <v>36</v>
      </c>
      <c r="W3040" s="77" t="s">
        <v>36</v>
      </c>
      <c r="X3040" s="77" t="s">
        <v>37</v>
      </c>
      <c r="Y3040" s="78" t="s">
        <v>38</v>
      </c>
      <c r="Z3040" s="72"/>
      <c r="AA3040" s="77">
        <v>451</v>
      </c>
      <c r="AB3040" s="76" t="s">
        <v>50</v>
      </c>
      <c r="AC3040" s="77" t="s">
        <v>36</v>
      </c>
      <c r="AD3040" s="77" t="s">
        <v>36</v>
      </c>
      <c r="AE3040" s="77">
        <v>6</v>
      </c>
      <c r="AF3040" s="78" t="s">
        <v>105</v>
      </c>
      <c r="AG3040" s="72"/>
      <c r="AH3040" s="77" t="s">
        <v>69</v>
      </c>
      <c r="AI3040" s="76" t="s">
        <v>52</v>
      </c>
      <c r="AJ3040" s="76" t="s">
        <v>36</v>
      </c>
      <c r="AK3040" t="str">
        <f>_xlfn.CONCAT(PlayerList[[#This Row],[First Name]]," ",PlayerList[[#This Row],[Surname]])</f>
        <v>Reyansh Thakur</v>
      </c>
      <c r="AM3040" s="71">
        <f>PlayerList[[#This Row],[Code]]*1</f>
        <v>17829</v>
      </c>
      <c r="AN3040" s="71" t="str">
        <f>VLOOKUP(PlayerList[[#This Row],[NZCF ID]],$AP$2:$AQ$3850,2,FALSE)</f>
        <v>M</v>
      </c>
      <c r="AP3040" s="71">
        <v>19404</v>
      </c>
      <c r="AQ3040" s="71" t="s">
        <v>29</v>
      </c>
    </row>
    <row r="3041" spans="13:43" x14ac:dyDescent="0.3">
      <c r="M3041" s="75">
        <v>17486</v>
      </c>
      <c r="N3041" s="72" t="s">
        <v>3497</v>
      </c>
      <c r="O3041" s="72" t="s">
        <v>3498</v>
      </c>
      <c r="P3041" s="73" t="s">
        <v>252</v>
      </c>
      <c r="Q3041" s="74">
        <v>1980</v>
      </c>
      <c r="R3041" s="73" t="s">
        <v>35</v>
      </c>
      <c r="S3041" s="72"/>
      <c r="T3041" s="77">
        <v>1090</v>
      </c>
      <c r="U3041" s="76" t="s">
        <v>50</v>
      </c>
      <c r="V3041" s="77" t="s">
        <v>36</v>
      </c>
      <c r="W3041" s="77" t="s">
        <v>36</v>
      </c>
      <c r="X3041" s="77">
        <v>5</v>
      </c>
      <c r="Y3041" s="78" t="s">
        <v>232</v>
      </c>
      <c r="Z3041" s="72"/>
      <c r="AA3041" s="77">
        <v>1195</v>
      </c>
      <c r="AB3041" s="76" t="s">
        <v>50</v>
      </c>
      <c r="AC3041" s="77" t="s">
        <v>36</v>
      </c>
      <c r="AD3041" s="77" t="s">
        <v>36</v>
      </c>
      <c r="AE3041" s="77">
        <v>13</v>
      </c>
      <c r="AF3041" s="78" t="s">
        <v>209</v>
      </c>
      <c r="AG3041" s="72"/>
      <c r="AH3041" s="77">
        <v>4314247</v>
      </c>
      <c r="AI3041" s="76" t="s">
        <v>52</v>
      </c>
      <c r="AJ3041" s="76" t="s">
        <v>36</v>
      </c>
      <c r="AK3041" t="str">
        <f>_xlfn.CONCAT(PlayerList[[#This Row],[First Name]]," ",PlayerList[[#This Row],[Surname]])</f>
        <v>Sunil Thalor</v>
      </c>
      <c r="AM3041" s="71">
        <f>PlayerList[[#This Row],[Code]]*1</f>
        <v>17486</v>
      </c>
      <c r="AN3041" s="71" t="str">
        <f>VLOOKUP(PlayerList[[#This Row],[NZCF ID]],$AP$2:$AQ$3850,2,FALSE)</f>
        <v>M</v>
      </c>
      <c r="AP3041" s="71">
        <v>18303</v>
      </c>
      <c r="AQ3041" s="71" t="s">
        <v>29</v>
      </c>
    </row>
    <row r="3042" spans="13:43" x14ac:dyDescent="0.3">
      <c r="M3042" s="75">
        <v>22820</v>
      </c>
      <c r="N3042" s="72" t="s">
        <v>3499</v>
      </c>
      <c r="O3042" s="72" t="s">
        <v>3500</v>
      </c>
      <c r="P3042" s="73" t="s">
        <v>33</v>
      </c>
      <c r="Q3042" s="74">
        <v>1980</v>
      </c>
      <c r="R3042" s="73" t="s">
        <v>35</v>
      </c>
      <c r="S3042" s="72"/>
      <c r="T3042" s="77" t="s">
        <v>34</v>
      </c>
      <c r="U3042" s="76" t="s">
        <v>35</v>
      </c>
      <c r="V3042" s="77" t="s">
        <v>36</v>
      </c>
      <c r="W3042" s="77" t="s">
        <v>36</v>
      </c>
      <c r="X3042" s="77" t="s">
        <v>37</v>
      </c>
      <c r="Y3042" s="78" t="s">
        <v>38</v>
      </c>
      <c r="Z3042" s="72"/>
      <c r="AA3042" s="77">
        <v>1321</v>
      </c>
      <c r="AB3042" s="76" t="s">
        <v>50</v>
      </c>
      <c r="AC3042" s="77" t="s">
        <v>36</v>
      </c>
      <c r="AD3042" s="77" t="s">
        <v>36</v>
      </c>
      <c r="AE3042" s="77">
        <v>6</v>
      </c>
      <c r="AF3042" s="78" t="s">
        <v>84</v>
      </c>
      <c r="AG3042" s="72"/>
      <c r="AH3042" s="77">
        <v>4332741</v>
      </c>
      <c r="AI3042" s="76" t="s">
        <v>52</v>
      </c>
      <c r="AJ3042" s="76" t="s">
        <v>36</v>
      </c>
      <c r="AK3042" t="str">
        <f>_xlfn.CONCAT(PlayerList[[#This Row],[First Name]]," ",PlayerList[[#This Row],[Surname]])</f>
        <v>Joseph George Thayil Anthony</v>
      </c>
      <c r="AM3042" s="71">
        <f>PlayerList[[#This Row],[Code]]*1</f>
        <v>22820</v>
      </c>
      <c r="AN3042" s="71" t="str">
        <f>VLOOKUP(PlayerList[[#This Row],[NZCF ID]],$AP$2:$AQ$3850,2,FALSE)</f>
        <v>M</v>
      </c>
      <c r="AP3042" s="71">
        <v>17829</v>
      </c>
      <c r="AQ3042" s="71" t="s">
        <v>29</v>
      </c>
    </row>
    <row r="3043" spans="13:43" x14ac:dyDescent="0.3">
      <c r="M3043" s="75">
        <v>18646</v>
      </c>
      <c r="N3043" s="72" t="s">
        <v>3501</v>
      </c>
      <c r="O3043" s="72" t="s">
        <v>3502</v>
      </c>
      <c r="P3043" s="73" t="s">
        <v>258</v>
      </c>
      <c r="Q3043" s="74">
        <v>2015</v>
      </c>
      <c r="R3043" s="73" t="s">
        <v>135</v>
      </c>
      <c r="S3043" s="72"/>
      <c r="T3043" s="77">
        <v>861</v>
      </c>
      <c r="U3043" s="76" t="s">
        <v>35</v>
      </c>
      <c r="V3043" s="77">
        <v>1</v>
      </c>
      <c r="W3043" s="77">
        <v>4</v>
      </c>
      <c r="X3043" s="77">
        <v>27</v>
      </c>
      <c r="Y3043" s="78" t="s">
        <v>4167</v>
      </c>
      <c r="Z3043" s="72"/>
      <c r="AA3043" s="77">
        <v>835</v>
      </c>
      <c r="AB3043" s="76" t="s">
        <v>35</v>
      </c>
      <c r="AC3043" s="77">
        <v>4</v>
      </c>
      <c r="AD3043" s="77">
        <v>21</v>
      </c>
      <c r="AE3043" s="77">
        <v>169</v>
      </c>
      <c r="AF3043" s="78" t="s">
        <v>4167</v>
      </c>
      <c r="AG3043" s="72"/>
      <c r="AH3043" s="77">
        <v>4320212</v>
      </c>
      <c r="AI3043" s="76" t="s">
        <v>52</v>
      </c>
      <c r="AJ3043" s="76" t="s">
        <v>36</v>
      </c>
      <c r="AK3043" t="str">
        <f>_xlfn.CONCAT(PlayerList[[#This Row],[First Name]]," ",PlayerList[[#This Row],[Surname]])</f>
        <v>Jake Zihan Moe Thein-Xie</v>
      </c>
      <c r="AM3043" s="71">
        <f>PlayerList[[#This Row],[Code]]*1</f>
        <v>18646</v>
      </c>
      <c r="AN3043" s="71" t="str">
        <f>VLOOKUP(PlayerList[[#This Row],[NZCF ID]],$AP$2:$AQ$3850,2,FALSE)</f>
        <v>M</v>
      </c>
      <c r="AP3043" s="71">
        <v>17486</v>
      </c>
      <c r="AQ3043" s="71" t="s">
        <v>29</v>
      </c>
    </row>
    <row r="3044" spans="13:43" x14ac:dyDescent="0.3">
      <c r="M3044" s="75">
        <v>14432</v>
      </c>
      <c r="N3044" s="72" t="s">
        <v>4509</v>
      </c>
      <c r="O3044" s="72" t="s">
        <v>2526</v>
      </c>
      <c r="P3044" s="73" t="s">
        <v>83</v>
      </c>
      <c r="Q3044" s="74">
        <v>1950</v>
      </c>
      <c r="R3044" s="73" t="s">
        <v>119</v>
      </c>
      <c r="S3044" s="72"/>
      <c r="T3044" s="77">
        <v>1178</v>
      </c>
      <c r="U3044" s="76" t="s">
        <v>35</v>
      </c>
      <c r="V3044" s="77" t="s">
        <v>36</v>
      </c>
      <c r="W3044" s="77" t="s">
        <v>36</v>
      </c>
      <c r="X3044" s="77">
        <v>241</v>
      </c>
      <c r="Y3044" s="78" t="s">
        <v>673</v>
      </c>
      <c r="Z3044" s="72"/>
      <c r="AA3044" s="77">
        <v>1180</v>
      </c>
      <c r="AB3044" s="76" t="s">
        <v>35</v>
      </c>
      <c r="AC3044" s="77" t="s">
        <v>36</v>
      </c>
      <c r="AD3044" s="77" t="s">
        <v>36</v>
      </c>
      <c r="AE3044" s="77">
        <v>85</v>
      </c>
      <c r="AF3044" s="78" t="s">
        <v>673</v>
      </c>
      <c r="AG3044" s="72"/>
      <c r="AH3044" s="77">
        <v>4303520</v>
      </c>
      <c r="AI3044" s="76" t="s">
        <v>52</v>
      </c>
      <c r="AJ3044" s="76" t="s">
        <v>36</v>
      </c>
      <c r="AK3044" t="str">
        <f>_xlfn.CONCAT(PlayerList[[#This Row],[First Name]]," ",PlayerList[[#This Row],[Surname]])</f>
        <v>Andreas Theodosiou</v>
      </c>
      <c r="AM3044" s="71">
        <f>PlayerList[[#This Row],[Code]]*1</f>
        <v>14432</v>
      </c>
      <c r="AN3044" s="71" t="str">
        <f>VLOOKUP(PlayerList[[#This Row],[NZCF ID]],$AP$2:$AQ$3850,2,FALSE)</f>
        <v>M</v>
      </c>
      <c r="AP3044" s="71">
        <v>22820</v>
      </c>
      <c r="AQ3044" s="71" t="s">
        <v>29</v>
      </c>
    </row>
    <row r="3045" spans="13:43" x14ac:dyDescent="0.3">
      <c r="M3045" s="75">
        <v>20050</v>
      </c>
      <c r="N3045" s="72" t="s">
        <v>3503</v>
      </c>
      <c r="O3045" s="72" t="s">
        <v>3504</v>
      </c>
      <c r="P3045" s="73" t="s">
        <v>83</v>
      </c>
      <c r="Q3045" s="74">
        <v>2012</v>
      </c>
      <c r="R3045" s="73" t="s">
        <v>135</v>
      </c>
      <c r="S3045" s="72"/>
      <c r="T3045" s="77">
        <v>1184</v>
      </c>
      <c r="U3045" s="76" t="s">
        <v>35</v>
      </c>
      <c r="V3045" s="77">
        <v>2</v>
      </c>
      <c r="W3045" s="77">
        <v>12</v>
      </c>
      <c r="X3045" s="77">
        <v>72</v>
      </c>
      <c r="Y3045" s="78" t="s">
        <v>4167</v>
      </c>
      <c r="Z3045" s="72"/>
      <c r="AA3045" s="77">
        <v>1144</v>
      </c>
      <c r="AB3045" s="76" t="s">
        <v>35</v>
      </c>
      <c r="AC3045" s="77">
        <v>1</v>
      </c>
      <c r="AD3045" s="77">
        <v>6</v>
      </c>
      <c r="AE3045" s="77">
        <v>49</v>
      </c>
      <c r="AF3045" s="78" t="s">
        <v>4167</v>
      </c>
      <c r="AG3045" s="72"/>
      <c r="AH3045" s="77">
        <v>4326792</v>
      </c>
      <c r="AI3045" s="76" t="s">
        <v>52</v>
      </c>
      <c r="AJ3045" s="76" t="s">
        <v>36</v>
      </c>
      <c r="AK3045" t="str">
        <f>_xlfn.CONCAT(PlayerList[[#This Row],[First Name]]," ",PlayerList[[#This Row],[Surname]])</f>
        <v>Conan Thingbaijam</v>
      </c>
      <c r="AM3045" s="71">
        <f>PlayerList[[#This Row],[Code]]*1</f>
        <v>20050</v>
      </c>
      <c r="AN3045" s="71" t="str">
        <f>VLOOKUP(PlayerList[[#This Row],[NZCF ID]],$AP$2:$AQ$3850,2,FALSE)</f>
        <v>M</v>
      </c>
      <c r="AP3045" s="71">
        <v>18646</v>
      </c>
      <c r="AQ3045" s="71" t="s">
        <v>29</v>
      </c>
    </row>
    <row r="3046" spans="13:43" x14ac:dyDescent="0.3">
      <c r="M3046" s="75">
        <v>18442</v>
      </c>
      <c r="N3046" s="72" t="s">
        <v>3505</v>
      </c>
      <c r="O3046" s="72" t="s">
        <v>1562</v>
      </c>
      <c r="P3046" s="73" t="s">
        <v>161</v>
      </c>
      <c r="Q3046" s="74">
        <v>2006</v>
      </c>
      <c r="R3046" s="73" t="s">
        <v>135</v>
      </c>
      <c r="S3046" s="72"/>
      <c r="T3046" s="77">
        <v>1822</v>
      </c>
      <c r="U3046" s="76" t="s">
        <v>35</v>
      </c>
      <c r="V3046" s="77">
        <v>1</v>
      </c>
      <c r="W3046" s="77">
        <v>6</v>
      </c>
      <c r="X3046" s="77">
        <v>110</v>
      </c>
      <c r="Y3046" s="78" t="s">
        <v>4167</v>
      </c>
      <c r="Z3046" s="72"/>
      <c r="AA3046" s="77">
        <v>1712</v>
      </c>
      <c r="AB3046" s="76" t="s">
        <v>35</v>
      </c>
      <c r="AC3046" s="77" t="s">
        <v>36</v>
      </c>
      <c r="AD3046" s="77" t="s">
        <v>36</v>
      </c>
      <c r="AE3046" s="77">
        <v>52</v>
      </c>
      <c r="AF3046" s="78" t="s">
        <v>150</v>
      </c>
      <c r="AG3046" s="72"/>
      <c r="AH3046" s="77">
        <v>4322207</v>
      </c>
      <c r="AI3046" s="76" t="s">
        <v>52</v>
      </c>
      <c r="AJ3046" s="76" t="s">
        <v>36</v>
      </c>
      <c r="AK3046" t="str">
        <f>_xlfn.CONCAT(PlayerList[[#This Row],[First Name]]," ",PlayerList[[#This Row],[Surname]])</f>
        <v>Zachary Thirkell</v>
      </c>
      <c r="AM3046" s="71">
        <f>PlayerList[[#This Row],[Code]]*1</f>
        <v>18442</v>
      </c>
      <c r="AN3046" s="71" t="str">
        <f>VLOOKUP(PlayerList[[#This Row],[NZCF ID]],$AP$2:$AQ$3850,2,FALSE)</f>
        <v>M</v>
      </c>
      <c r="AP3046" s="71">
        <v>14432</v>
      </c>
      <c r="AQ3046" s="71" t="s">
        <v>29</v>
      </c>
    </row>
    <row r="3047" spans="13:43" x14ac:dyDescent="0.3">
      <c r="M3047" s="75">
        <v>15513</v>
      </c>
      <c r="N3047" s="72" t="s">
        <v>4510</v>
      </c>
      <c r="O3047" s="72" t="s">
        <v>247</v>
      </c>
      <c r="P3047" s="73" t="s">
        <v>161</v>
      </c>
      <c r="Q3047" s="74" t="s">
        <v>37</v>
      </c>
      <c r="R3047" s="73" t="s">
        <v>35</v>
      </c>
      <c r="S3047" s="72"/>
      <c r="T3047" s="77">
        <v>788</v>
      </c>
      <c r="U3047" s="76" t="s">
        <v>35</v>
      </c>
      <c r="V3047" s="77" t="s">
        <v>36</v>
      </c>
      <c r="W3047" s="77" t="s">
        <v>36</v>
      </c>
      <c r="X3047" s="77">
        <v>87</v>
      </c>
      <c r="Y3047" s="78" t="s">
        <v>168</v>
      </c>
      <c r="Z3047" s="72"/>
      <c r="AA3047" s="77" t="s">
        <v>37</v>
      </c>
      <c r="AB3047" s="76" t="s">
        <v>35</v>
      </c>
      <c r="AC3047" s="77" t="s">
        <v>36</v>
      </c>
      <c r="AD3047" s="77" t="s">
        <v>36</v>
      </c>
      <c r="AE3047" s="77" t="s">
        <v>37</v>
      </c>
      <c r="AF3047" s="78" t="s">
        <v>38</v>
      </c>
      <c r="AG3047" s="72"/>
      <c r="AH3047" s="77" t="s">
        <v>69</v>
      </c>
      <c r="AI3047" s="76" t="s">
        <v>52</v>
      </c>
      <c r="AJ3047" s="76" t="s">
        <v>36</v>
      </c>
      <c r="AK3047" t="str">
        <f>_xlfn.CONCAT(PlayerList[[#This Row],[First Name]]," ",PlayerList[[#This Row],[Surname]])</f>
        <v>Andrew Thirring</v>
      </c>
      <c r="AM3047" s="71">
        <f>PlayerList[[#This Row],[Code]]*1</f>
        <v>15513</v>
      </c>
      <c r="AN3047" s="71" t="str">
        <f>VLOOKUP(PlayerList[[#This Row],[NZCF ID]],$AP$2:$AQ$3850,2,FALSE)</f>
        <v>M</v>
      </c>
      <c r="AP3047" s="71">
        <v>20050</v>
      </c>
      <c r="AQ3047" s="71" t="s">
        <v>29</v>
      </c>
    </row>
    <row r="3048" spans="13:43" x14ac:dyDescent="0.3">
      <c r="M3048" s="75">
        <v>15512</v>
      </c>
      <c r="N3048" s="72" t="s">
        <v>4510</v>
      </c>
      <c r="O3048" s="72" t="s">
        <v>2010</v>
      </c>
      <c r="P3048" s="73" t="s">
        <v>161</v>
      </c>
      <c r="Q3048" s="74">
        <v>1999</v>
      </c>
      <c r="R3048" s="73" t="s">
        <v>35</v>
      </c>
      <c r="S3048" s="72"/>
      <c r="T3048" s="77">
        <v>1233</v>
      </c>
      <c r="U3048" s="76" t="s">
        <v>35</v>
      </c>
      <c r="V3048" s="77" t="s">
        <v>36</v>
      </c>
      <c r="W3048" s="77" t="s">
        <v>36</v>
      </c>
      <c r="X3048" s="77">
        <v>62</v>
      </c>
      <c r="Y3048" s="78" t="s">
        <v>168</v>
      </c>
      <c r="Z3048" s="72"/>
      <c r="AA3048" s="77">
        <v>1190</v>
      </c>
      <c r="AB3048" s="76" t="s">
        <v>35</v>
      </c>
      <c r="AC3048" s="77" t="s">
        <v>36</v>
      </c>
      <c r="AD3048" s="77" t="s">
        <v>36</v>
      </c>
      <c r="AE3048" s="77">
        <v>26</v>
      </c>
      <c r="AF3048" s="78" t="s">
        <v>583</v>
      </c>
      <c r="AG3048" s="72"/>
      <c r="AH3048" s="77" t="s">
        <v>69</v>
      </c>
      <c r="AI3048" s="76" t="s">
        <v>52</v>
      </c>
      <c r="AJ3048" s="76" t="s">
        <v>36</v>
      </c>
      <c r="AK3048" t="str">
        <f>_xlfn.CONCAT(PlayerList[[#This Row],[First Name]]," ",PlayerList[[#This Row],[Surname]])</f>
        <v>Iain Thirring</v>
      </c>
      <c r="AM3048" s="71">
        <f>PlayerList[[#This Row],[Code]]*1</f>
        <v>15512</v>
      </c>
      <c r="AN3048" s="71" t="str">
        <f>VLOOKUP(PlayerList[[#This Row],[NZCF ID]],$AP$2:$AQ$3850,2,FALSE)</f>
        <v>M</v>
      </c>
      <c r="AP3048" s="71">
        <v>18442</v>
      </c>
      <c r="AQ3048" s="71" t="s">
        <v>29</v>
      </c>
    </row>
    <row r="3049" spans="13:43" x14ac:dyDescent="0.3">
      <c r="M3049" s="75">
        <v>20379</v>
      </c>
      <c r="N3049" s="72" t="s">
        <v>256</v>
      </c>
      <c r="O3049" s="72" t="s">
        <v>208</v>
      </c>
      <c r="P3049" s="73" t="s">
        <v>161</v>
      </c>
      <c r="Q3049" s="74">
        <v>2016</v>
      </c>
      <c r="R3049" s="73" t="s">
        <v>135</v>
      </c>
      <c r="S3049" s="72"/>
      <c r="T3049" s="77" t="s">
        <v>34</v>
      </c>
      <c r="U3049" s="76" t="s">
        <v>35</v>
      </c>
      <c r="V3049" s="77" t="s">
        <v>36</v>
      </c>
      <c r="W3049" s="77" t="s">
        <v>36</v>
      </c>
      <c r="X3049" s="77" t="s">
        <v>37</v>
      </c>
      <c r="Y3049" s="78" t="s">
        <v>38</v>
      </c>
      <c r="Z3049" s="72"/>
      <c r="AA3049" s="77">
        <v>553</v>
      </c>
      <c r="AB3049" s="76" t="s">
        <v>50</v>
      </c>
      <c r="AC3049" s="77" t="s">
        <v>36</v>
      </c>
      <c r="AD3049" s="77" t="s">
        <v>36</v>
      </c>
      <c r="AE3049" s="77">
        <v>4</v>
      </c>
      <c r="AF3049" s="78" t="s">
        <v>150</v>
      </c>
      <c r="AG3049" s="72"/>
      <c r="AH3049" s="77" t="s">
        <v>69</v>
      </c>
      <c r="AI3049" s="76" t="s">
        <v>52</v>
      </c>
      <c r="AJ3049" s="76" t="s">
        <v>36</v>
      </c>
      <c r="AK3049" t="str">
        <f>_xlfn.CONCAT(PlayerList[[#This Row],[First Name]]," ",PlayerList[[#This Row],[Surname]])</f>
        <v>Alexander Thomas</v>
      </c>
      <c r="AM3049" s="71">
        <f>PlayerList[[#This Row],[Code]]*1</f>
        <v>20379</v>
      </c>
      <c r="AN3049" s="71" t="str">
        <f>VLOOKUP(PlayerList[[#This Row],[NZCF ID]],$AP$2:$AQ$3850,2,FALSE)</f>
        <v>M</v>
      </c>
      <c r="AP3049" s="71">
        <v>15513</v>
      </c>
      <c r="AQ3049" s="71" t="s">
        <v>29</v>
      </c>
    </row>
    <row r="3050" spans="13:43" x14ac:dyDescent="0.3">
      <c r="M3050" s="75">
        <v>12599</v>
      </c>
      <c r="N3050" s="72" t="s">
        <v>256</v>
      </c>
      <c r="O3050" s="72" t="s">
        <v>224</v>
      </c>
      <c r="P3050" s="73" t="s">
        <v>121</v>
      </c>
      <c r="Q3050" s="74">
        <v>1946</v>
      </c>
      <c r="R3050" s="73" t="s">
        <v>119</v>
      </c>
      <c r="S3050" s="72"/>
      <c r="T3050" s="77">
        <v>2009</v>
      </c>
      <c r="U3050" s="76" t="s">
        <v>35</v>
      </c>
      <c r="V3050" s="77" t="s">
        <v>36</v>
      </c>
      <c r="W3050" s="77" t="s">
        <v>36</v>
      </c>
      <c r="X3050" s="77">
        <v>164</v>
      </c>
      <c r="Y3050" s="78" t="s">
        <v>84</v>
      </c>
      <c r="Z3050" s="72"/>
      <c r="AA3050" s="77">
        <v>1955</v>
      </c>
      <c r="AB3050" s="76" t="s">
        <v>35</v>
      </c>
      <c r="AC3050" s="77" t="s">
        <v>36</v>
      </c>
      <c r="AD3050" s="77" t="s">
        <v>36</v>
      </c>
      <c r="AE3050" s="77">
        <v>66</v>
      </c>
      <c r="AF3050" s="78" t="s">
        <v>60</v>
      </c>
      <c r="AG3050" s="72"/>
      <c r="AH3050" s="77">
        <v>4304144</v>
      </c>
      <c r="AI3050" s="76" t="s">
        <v>52</v>
      </c>
      <c r="AJ3050" s="76" t="s">
        <v>36</v>
      </c>
      <c r="AK3050" t="str">
        <f>_xlfn.CONCAT(PlayerList[[#This Row],[First Name]]," ",PlayerList[[#This Row],[Surname]])</f>
        <v>Ben Thomas</v>
      </c>
      <c r="AM3050" s="71">
        <f>PlayerList[[#This Row],[Code]]*1</f>
        <v>12599</v>
      </c>
      <c r="AN3050" s="71" t="str">
        <f>VLOOKUP(PlayerList[[#This Row],[NZCF ID]],$AP$2:$AQ$3850,2,FALSE)</f>
        <v>M</v>
      </c>
      <c r="AP3050" s="71">
        <v>15512</v>
      </c>
      <c r="AQ3050" s="71" t="s">
        <v>29</v>
      </c>
    </row>
    <row r="3051" spans="13:43" x14ac:dyDescent="0.3">
      <c r="M3051" s="75">
        <v>18548</v>
      </c>
      <c r="N3051" s="72" t="s">
        <v>256</v>
      </c>
      <c r="O3051" s="72" t="s">
        <v>224</v>
      </c>
      <c r="P3051" s="73" t="s">
        <v>33</v>
      </c>
      <c r="Q3051" s="74">
        <v>2004</v>
      </c>
      <c r="R3051" s="73" t="s">
        <v>35</v>
      </c>
      <c r="S3051" s="72"/>
      <c r="T3051" s="77" t="s">
        <v>34</v>
      </c>
      <c r="U3051" s="76" t="s">
        <v>35</v>
      </c>
      <c r="V3051" s="77" t="s">
        <v>36</v>
      </c>
      <c r="W3051" s="77" t="s">
        <v>36</v>
      </c>
      <c r="X3051" s="77" t="s">
        <v>37</v>
      </c>
      <c r="Y3051" s="78" t="s">
        <v>38</v>
      </c>
      <c r="Z3051" s="72"/>
      <c r="AA3051" s="77">
        <v>1344</v>
      </c>
      <c r="AB3051" s="76" t="s">
        <v>50</v>
      </c>
      <c r="AC3051" s="77" t="s">
        <v>36</v>
      </c>
      <c r="AD3051" s="77" t="s">
        <v>36</v>
      </c>
      <c r="AE3051" s="77">
        <v>6</v>
      </c>
      <c r="AF3051" s="78" t="s">
        <v>51</v>
      </c>
      <c r="AG3051" s="72"/>
      <c r="AH3051" s="77" t="s">
        <v>69</v>
      </c>
      <c r="AI3051" s="76" t="s">
        <v>52</v>
      </c>
      <c r="AJ3051" s="76" t="s">
        <v>36</v>
      </c>
      <c r="AK3051" t="str">
        <f>_xlfn.CONCAT(PlayerList[[#This Row],[First Name]]," ",PlayerList[[#This Row],[Surname]])</f>
        <v>Ben Thomas</v>
      </c>
      <c r="AM3051" s="71">
        <f>PlayerList[[#This Row],[Code]]*1</f>
        <v>18548</v>
      </c>
      <c r="AN3051" s="71" t="str">
        <f>VLOOKUP(PlayerList[[#This Row],[NZCF ID]],$AP$2:$AQ$3850,2,FALSE)</f>
        <v>M</v>
      </c>
      <c r="AP3051" s="71">
        <v>20379</v>
      </c>
      <c r="AQ3051" s="71" t="s">
        <v>29</v>
      </c>
    </row>
    <row r="3052" spans="13:43" x14ac:dyDescent="0.3">
      <c r="M3052" s="75">
        <v>17574</v>
      </c>
      <c r="N3052" s="72" t="s">
        <v>256</v>
      </c>
      <c r="O3052" s="72" t="s">
        <v>3506</v>
      </c>
      <c r="P3052" s="73" t="s">
        <v>167</v>
      </c>
      <c r="Q3052" s="74">
        <v>1964</v>
      </c>
      <c r="R3052" s="73" t="s">
        <v>124</v>
      </c>
      <c r="S3052" s="72"/>
      <c r="T3052" s="77">
        <v>1658</v>
      </c>
      <c r="U3052" s="76" t="s">
        <v>35</v>
      </c>
      <c r="V3052" s="77" t="s">
        <v>36</v>
      </c>
      <c r="W3052" s="77" t="s">
        <v>36</v>
      </c>
      <c r="X3052" s="77">
        <v>20</v>
      </c>
      <c r="Y3052" s="78" t="s">
        <v>39</v>
      </c>
      <c r="Z3052" s="72"/>
      <c r="AA3052" s="77">
        <v>1498</v>
      </c>
      <c r="AB3052" s="76" t="s">
        <v>35</v>
      </c>
      <c r="AC3052" s="77" t="s">
        <v>36</v>
      </c>
      <c r="AD3052" s="77" t="s">
        <v>36</v>
      </c>
      <c r="AE3052" s="77">
        <v>42</v>
      </c>
      <c r="AF3052" s="78" t="s">
        <v>39</v>
      </c>
      <c r="AG3052" s="72"/>
      <c r="AH3052" s="77">
        <v>448630</v>
      </c>
      <c r="AI3052" s="76" t="s">
        <v>52</v>
      </c>
      <c r="AJ3052" s="76" t="s">
        <v>36</v>
      </c>
      <c r="AK3052" t="str">
        <f>_xlfn.CONCAT(PlayerList[[#This Row],[First Name]]," ",PlayerList[[#This Row],[Surname]])</f>
        <v>Isambard Thomas</v>
      </c>
      <c r="AM3052" s="71">
        <f>PlayerList[[#This Row],[Code]]*1</f>
        <v>17574</v>
      </c>
      <c r="AN3052" s="71" t="str">
        <f>VLOOKUP(PlayerList[[#This Row],[NZCF ID]],$AP$2:$AQ$3850,2,FALSE)</f>
        <v>M</v>
      </c>
      <c r="AP3052" s="71">
        <v>12599</v>
      </c>
      <c r="AQ3052" s="71" t="s">
        <v>29</v>
      </c>
    </row>
    <row r="3053" spans="13:43" x14ac:dyDescent="0.3">
      <c r="M3053" s="75">
        <v>14131</v>
      </c>
      <c r="N3053" s="72" t="s">
        <v>256</v>
      </c>
      <c r="O3053" s="72" t="s">
        <v>3507</v>
      </c>
      <c r="P3053" s="73" t="s">
        <v>252</v>
      </c>
      <c r="Q3053" s="74">
        <v>1953</v>
      </c>
      <c r="R3053" s="73" t="s">
        <v>119</v>
      </c>
      <c r="S3053" s="72"/>
      <c r="T3053" s="77">
        <v>927</v>
      </c>
      <c r="U3053" s="76" t="s">
        <v>35</v>
      </c>
      <c r="V3053" s="77" t="s">
        <v>36</v>
      </c>
      <c r="W3053" s="77" t="s">
        <v>36</v>
      </c>
      <c r="X3053" s="77">
        <v>71</v>
      </c>
      <c r="Y3053" s="78" t="s">
        <v>60</v>
      </c>
      <c r="Z3053" s="72"/>
      <c r="AA3053" s="77">
        <v>767</v>
      </c>
      <c r="AB3053" s="76" t="s">
        <v>35</v>
      </c>
      <c r="AC3053" s="77" t="s">
        <v>36</v>
      </c>
      <c r="AD3053" s="77" t="s">
        <v>36</v>
      </c>
      <c r="AE3053" s="77">
        <v>30</v>
      </c>
      <c r="AF3053" s="78" t="s">
        <v>60</v>
      </c>
      <c r="AG3053" s="72"/>
      <c r="AH3053" s="77">
        <v>4324102</v>
      </c>
      <c r="AI3053" s="76" t="s">
        <v>52</v>
      </c>
      <c r="AJ3053" s="76" t="s">
        <v>36</v>
      </c>
      <c r="AK3053" t="str">
        <f>_xlfn.CONCAT(PlayerList[[#This Row],[First Name]]," ",PlayerList[[#This Row],[Surname]])</f>
        <v>Pauline Thomas</v>
      </c>
      <c r="AM3053" s="71">
        <f>PlayerList[[#This Row],[Code]]*1</f>
        <v>14131</v>
      </c>
      <c r="AN3053" s="71" t="str">
        <f>VLOOKUP(PlayerList[[#This Row],[NZCF ID]],$AP$2:$AQ$3850,2,FALSE)</f>
        <v>F</v>
      </c>
      <c r="AP3053" s="71">
        <v>18548</v>
      </c>
      <c r="AQ3053" s="71" t="s">
        <v>29</v>
      </c>
    </row>
    <row r="3054" spans="13:43" x14ac:dyDescent="0.3">
      <c r="M3054" s="75">
        <v>20812</v>
      </c>
      <c r="N3054" s="72" t="s">
        <v>256</v>
      </c>
      <c r="O3054" s="72" t="s">
        <v>3508</v>
      </c>
      <c r="P3054" s="73" t="s">
        <v>33</v>
      </c>
      <c r="Q3054" s="74">
        <v>1983</v>
      </c>
      <c r="R3054" s="73" t="s">
        <v>35</v>
      </c>
      <c r="S3054" s="72"/>
      <c r="T3054" s="77" t="s">
        <v>34</v>
      </c>
      <c r="U3054" s="76" t="s">
        <v>35</v>
      </c>
      <c r="V3054" s="77" t="s">
        <v>36</v>
      </c>
      <c r="W3054" s="77" t="s">
        <v>36</v>
      </c>
      <c r="X3054" s="77" t="s">
        <v>37</v>
      </c>
      <c r="Y3054" s="78" t="s">
        <v>38</v>
      </c>
      <c r="Z3054" s="72"/>
      <c r="AA3054" s="77">
        <v>1548</v>
      </c>
      <c r="AB3054" s="76" t="s">
        <v>50</v>
      </c>
      <c r="AC3054" s="77" t="s">
        <v>36</v>
      </c>
      <c r="AD3054" s="77" t="s">
        <v>36</v>
      </c>
      <c r="AE3054" s="77">
        <v>6</v>
      </c>
      <c r="AF3054" s="78" t="s">
        <v>39</v>
      </c>
      <c r="AG3054" s="72"/>
      <c r="AH3054" s="77">
        <v>4330331</v>
      </c>
      <c r="AI3054" s="76" t="s">
        <v>52</v>
      </c>
      <c r="AJ3054" s="76" t="s">
        <v>36</v>
      </c>
      <c r="AK3054" t="str">
        <f>_xlfn.CONCAT(PlayerList[[#This Row],[First Name]]," ",PlayerList[[#This Row],[Surname]])</f>
        <v>Praveen Deepak Arnal Thomas</v>
      </c>
      <c r="AM3054" s="71">
        <f>PlayerList[[#This Row],[Code]]*1</f>
        <v>20812</v>
      </c>
      <c r="AN3054" s="71" t="str">
        <f>VLOOKUP(PlayerList[[#This Row],[NZCF ID]],$AP$2:$AQ$3850,2,FALSE)</f>
        <v>M</v>
      </c>
      <c r="AP3054" s="71">
        <v>17574</v>
      </c>
      <c r="AQ3054" s="71" t="s">
        <v>29</v>
      </c>
    </row>
    <row r="3055" spans="13:43" x14ac:dyDescent="0.3">
      <c r="M3055" s="75">
        <v>18231</v>
      </c>
      <c r="N3055" s="72" t="s">
        <v>256</v>
      </c>
      <c r="O3055" s="72" t="s">
        <v>3509</v>
      </c>
      <c r="P3055" s="73" t="s">
        <v>33</v>
      </c>
      <c r="Q3055" s="74">
        <v>2006</v>
      </c>
      <c r="R3055" s="73" t="s">
        <v>135</v>
      </c>
      <c r="S3055" s="72"/>
      <c r="T3055" s="77" t="s">
        <v>34</v>
      </c>
      <c r="U3055" s="76" t="s">
        <v>35</v>
      </c>
      <c r="V3055" s="77" t="s">
        <v>36</v>
      </c>
      <c r="W3055" s="77" t="s">
        <v>36</v>
      </c>
      <c r="X3055" s="77" t="s">
        <v>37</v>
      </c>
      <c r="Y3055" s="78" t="s">
        <v>38</v>
      </c>
      <c r="Z3055" s="72"/>
      <c r="AA3055" s="77">
        <v>756</v>
      </c>
      <c r="AB3055" s="76" t="s">
        <v>50</v>
      </c>
      <c r="AC3055" s="77" t="s">
        <v>36</v>
      </c>
      <c r="AD3055" s="77" t="s">
        <v>36</v>
      </c>
      <c r="AE3055" s="77">
        <v>5</v>
      </c>
      <c r="AF3055" s="78" t="s">
        <v>219</v>
      </c>
      <c r="AG3055" s="72"/>
      <c r="AH3055" s="77" t="s">
        <v>69</v>
      </c>
      <c r="AI3055" s="76" t="s">
        <v>52</v>
      </c>
      <c r="AJ3055" s="76" t="s">
        <v>36</v>
      </c>
      <c r="AK3055" t="str">
        <f>_xlfn.CONCAT(PlayerList[[#This Row],[First Name]]," ",PlayerList[[#This Row],[Surname]])</f>
        <v>Rhiannon Thomas</v>
      </c>
      <c r="AM3055" s="71">
        <f>PlayerList[[#This Row],[Code]]*1</f>
        <v>18231</v>
      </c>
      <c r="AN3055" s="71" t="str">
        <f>VLOOKUP(PlayerList[[#This Row],[NZCF ID]],$AP$2:$AQ$3850,2,FALSE)</f>
        <v>F</v>
      </c>
      <c r="AP3055" s="71">
        <v>14131</v>
      </c>
      <c r="AQ3055" s="71" t="s">
        <v>45</v>
      </c>
    </row>
    <row r="3056" spans="13:43" x14ac:dyDescent="0.3">
      <c r="M3056" s="75">
        <v>18658</v>
      </c>
      <c r="N3056" s="72" t="s">
        <v>256</v>
      </c>
      <c r="O3056" s="72" t="s">
        <v>3510</v>
      </c>
      <c r="P3056" s="73" t="s">
        <v>252</v>
      </c>
      <c r="Q3056" s="74">
        <v>2013</v>
      </c>
      <c r="R3056" s="73" t="s">
        <v>135</v>
      </c>
      <c r="S3056" s="72"/>
      <c r="T3056" s="77">
        <v>793</v>
      </c>
      <c r="U3056" s="76" t="s">
        <v>35</v>
      </c>
      <c r="V3056" s="77">
        <v>1</v>
      </c>
      <c r="W3056" s="77">
        <v>9</v>
      </c>
      <c r="X3056" s="77">
        <v>47</v>
      </c>
      <c r="Y3056" s="78" t="s">
        <v>4167</v>
      </c>
      <c r="Z3056" s="72"/>
      <c r="AA3056" s="77">
        <v>758</v>
      </c>
      <c r="AB3056" s="76" t="s">
        <v>35</v>
      </c>
      <c r="AC3056" s="77">
        <v>1</v>
      </c>
      <c r="AD3056" s="77">
        <v>3</v>
      </c>
      <c r="AE3056" s="77">
        <v>8</v>
      </c>
      <c r="AF3056" s="78" t="s">
        <v>4167</v>
      </c>
      <c r="AG3056" s="72"/>
      <c r="AH3056" s="77" t="s">
        <v>69</v>
      </c>
      <c r="AI3056" s="76" t="s">
        <v>52</v>
      </c>
      <c r="AJ3056" s="76" t="s">
        <v>36</v>
      </c>
      <c r="AK3056" t="str">
        <f>_xlfn.CONCAT(PlayerList[[#This Row],[First Name]]," ",PlayerList[[#This Row],[Surname]])</f>
        <v>Yovel Thomas</v>
      </c>
      <c r="AM3056" s="71">
        <f>PlayerList[[#This Row],[Code]]*1</f>
        <v>18658</v>
      </c>
      <c r="AN3056" s="71" t="str">
        <f>VLOOKUP(PlayerList[[#This Row],[NZCF ID]],$AP$2:$AQ$3850,2,FALSE)</f>
        <v>M</v>
      </c>
      <c r="AP3056" s="71">
        <v>20812</v>
      </c>
      <c r="AQ3056" s="71" t="s">
        <v>29</v>
      </c>
    </row>
    <row r="3057" spans="13:43" x14ac:dyDescent="0.3">
      <c r="M3057" s="75">
        <v>18645</v>
      </c>
      <c r="N3057" s="72" t="s">
        <v>3511</v>
      </c>
      <c r="O3057" s="72" t="s">
        <v>3512</v>
      </c>
      <c r="P3057" s="73" t="s">
        <v>258</v>
      </c>
      <c r="Q3057" s="74">
        <v>2014</v>
      </c>
      <c r="R3057" s="73" t="s">
        <v>135</v>
      </c>
      <c r="S3057" s="72"/>
      <c r="T3057" s="77" t="s">
        <v>34</v>
      </c>
      <c r="U3057" s="76" t="s">
        <v>35</v>
      </c>
      <c r="V3057" s="77" t="s">
        <v>36</v>
      </c>
      <c r="W3057" s="77" t="s">
        <v>36</v>
      </c>
      <c r="X3057" s="77" t="s">
        <v>37</v>
      </c>
      <c r="Y3057" s="78" t="s">
        <v>38</v>
      </c>
      <c r="Z3057" s="72"/>
      <c r="AA3057" s="77">
        <v>332</v>
      </c>
      <c r="AB3057" s="76" t="s">
        <v>35</v>
      </c>
      <c r="AC3057" s="77" t="s">
        <v>36</v>
      </c>
      <c r="AD3057" s="77" t="s">
        <v>36</v>
      </c>
      <c r="AE3057" s="77">
        <v>24</v>
      </c>
      <c r="AF3057" s="78" t="s">
        <v>169</v>
      </c>
      <c r="AG3057" s="72"/>
      <c r="AH3057" s="77">
        <v>4320220</v>
      </c>
      <c r="AI3057" s="76" t="s">
        <v>52</v>
      </c>
      <c r="AJ3057" s="76" t="s">
        <v>36</v>
      </c>
      <c r="AK3057" t="str">
        <f>_xlfn.CONCAT(PlayerList[[#This Row],[First Name]]," ",PlayerList[[#This Row],[Surname]])</f>
        <v>Audrey Thompson</v>
      </c>
      <c r="AM3057" s="71">
        <f>PlayerList[[#This Row],[Code]]*1</f>
        <v>18645</v>
      </c>
      <c r="AN3057" s="71" t="str">
        <f>VLOOKUP(PlayerList[[#This Row],[NZCF ID]],$AP$2:$AQ$3850,2,FALSE)</f>
        <v>F</v>
      </c>
      <c r="AP3057" s="71">
        <v>18231</v>
      </c>
      <c r="AQ3057" s="71" t="s">
        <v>45</v>
      </c>
    </row>
    <row r="3058" spans="13:43" x14ac:dyDescent="0.3">
      <c r="M3058" s="75">
        <v>18167</v>
      </c>
      <c r="N3058" s="72" t="s">
        <v>3511</v>
      </c>
      <c r="O3058" s="72" t="s">
        <v>3513</v>
      </c>
      <c r="P3058" s="73" t="s">
        <v>74</v>
      </c>
      <c r="Q3058" s="74">
        <v>1984</v>
      </c>
      <c r="R3058" s="73" t="s">
        <v>35</v>
      </c>
      <c r="S3058" s="72"/>
      <c r="T3058" s="77">
        <v>1359</v>
      </c>
      <c r="U3058" s="76" t="s">
        <v>35</v>
      </c>
      <c r="V3058" s="77">
        <v>1</v>
      </c>
      <c r="W3058" s="77">
        <v>5</v>
      </c>
      <c r="X3058" s="77">
        <v>81</v>
      </c>
      <c r="Y3058" s="78" t="s">
        <v>4167</v>
      </c>
      <c r="Z3058" s="72"/>
      <c r="AA3058" s="77">
        <v>1090</v>
      </c>
      <c r="AB3058" s="76" t="s">
        <v>35</v>
      </c>
      <c r="AC3058" s="77" t="s">
        <v>36</v>
      </c>
      <c r="AD3058" s="77" t="s">
        <v>36</v>
      </c>
      <c r="AE3058" s="77">
        <v>45</v>
      </c>
      <c r="AF3058" s="78" t="s">
        <v>60</v>
      </c>
      <c r="AG3058" s="72"/>
      <c r="AH3058" s="77">
        <v>436267</v>
      </c>
      <c r="AI3058" s="76" t="s">
        <v>1059</v>
      </c>
      <c r="AJ3058" s="76" t="s">
        <v>36</v>
      </c>
      <c r="AK3058" t="str">
        <f>_xlfn.CONCAT(PlayerList[[#This Row],[First Name]]," ",PlayerList[[#This Row],[Surname]])</f>
        <v>Michael A Thompson</v>
      </c>
      <c r="AM3058" s="71">
        <f>PlayerList[[#This Row],[Code]]*1</f>
        <v>18167</v>
      </c>
      <c r="AN3058" s="71" t="str">
        <f>VLOOKUP(PlayerList[[#This Row],[NZCF ID]],$AP$2:$AQ$3850,2,FALSE)</f>
        <v>M</v>
      </c>
      <c r="AP3058" s="71">
        <v>18658</v>
      </c>
      <c r="AQ3058" s="71" t="s">
        <v>29</v>
      </c>
    </row>
    <row r="3059" spans="13:43" x14ac:dyDescent="0.3">
      <c r="M3059" s="75">
        <v>15704</v>
      </c>
      <c r="N3059" s="72" t="s">
        <v>3511</v>
      </c>
      <c r="O3059" s="72" t="s">
        <v>259</v>
      </c>
      <c r="P3059" s="73" t="s">
        <v>115</v>
      </c>
      <c r="Q3059" s="74">
        <v>2001</v>
      </c>
      <c r="R3059" s="73" t="s">
        <v>35</v>
      </c>
      <c r="S3059" s="72"/>
      <c r="T3059" s="77" t="s">
        <v>34</v>
      </c>
      <c r="U3059" s="76" t="s">
        <v>35</v>
      </c>
      <c r="V3059" s="77" t="s">
        <v>36</v>
      </c>
      <c r="W3059" s="77" t="s">
        <v>36</v>
      </c>
      <c r="X3059" s="77" t="s">
        <v>37</v>
      </c>
      <c r="Y3059" s="78" t="s">
        <v>38</v>
      </c>
      <c r="Z3059" s="72"/>
      <c r="AA3059" s="77">
        <v>918</v>
      </c>
      <c r="AB3059" s="76" t="s">
        <v>35</v>
      </c>
      <c r="AC3059" s="77" t="s">
        <v>36</v>
      </c>
      <c r="AD3059" s="77" t="s">
        <v>36</v>
      </c>
      <c r="AE3059" s="77">
        <v>22</v>
      </c>
      <c r="AF3059" s="78" t="s">
        <v>168</v>
      </c>
      <c r="AG3059" s="72"/>
      <c r="AH3059" s="77" t="s">
        <v>69</v>
      </c>
      <c r="AI3059" s="76" t="s">
        <v>52</v>
      </c>
      <c r="AJ3059" s="76" t="s">
        <v>36</v>
      </c>
      <c r="AK3059" t="str">
        <f>_xlfn.CONCAT(PlayerList[[#This Row],[First Name]]," ",PlayerList[[#This Row],[Surname]])</f>
        <v>Sam Thompson</v>
      </c>
      <c r="AM3059" s="71">
        <f>PlayerList[[#This Row],[Code]]*1</f>
        <v>15704</v>
      </c>
      <c r="AN3059" s="71" t="str">
        <f>VLOOKUP(PlayerList[[#This Row],[NZCF ID]],$AP$2:$AQ$3850,2,FALSE)</f>
        <v>M</v>
      </c>
      <c r="AP3059" s="71">
        <v>18645</v>
      </c>
      <c r="AQ3059" s="71" t="s">
        <v>45</v>
      </c>
    </row>
    <row r="3060" spans="13:43" x14ac:dyDescent="0.3">
      <c r="M3060" s="75">
        <v>20811</v>
      </c>
      <c r="N3060" s="72" t="s">
        <v>3511</v>
      </c>
      <c r="O3060" s="72" t="s">
        <v>160</v>
      </c>
      <c r="P3060" s="73" t="s">
        <v>83</v>
      </c>
      <c r="Q3060" s="74">
        <v>1966</v>
      </c>
      <c r="R3060" s="73" t="s">
        <v>124</v>
      </c>
      <c r="S3060" s="72"/>
      <c r="T3060" s="77">
        <v>1146</v>
      </c>
      <c r="U3060" s="76" t="s">
        <v>35</v>
      </c>
      <c r="V3060" s="77">
        <v>1</v>
      </c>
      <c r="W3060" s="77">
        <v>9</v>
      </c>
      <c r="X3060" s="77">
        <v>25</v>
      </c>
      <c r="Y3060" s="78" t="s">
        <v>4167</v>
      </c>
      <c r="Z3060" s="72"/>
      <c r="AA3060" s="77">
        <v>1283</v>
      </c>
      <c r="AB3060" s="76" t="s">
        <v>50</v>
      </c>
      <c r="AC3060" s="77" t="s">
        <v>36</v>
      </c>
      <c r="AD3060" s="77" t="s">
        <v>36</v>
      </c>
      <c r="AE3060" s="77">
        <v>8</v>
      </c>
      <c r="AF3060" s="78" t="s">
        <v>60</v>
      </c>
      <c r="AG3060" s="72"/>
      <c r="AH3060" s="77" t="s">
        <v>69</v>
      </c>
      <c r="AI3060" s="76" t="s">
        <v>52</v>
      </c>
      <c r="AJ3060" s="76" t="s">
        <v>36</v>
      </c>
      <c r="AK3060" t="str">
        <f>_xlfn.CONCAT(PlayerList[[#This Row],[First Name]]," ",PlayerList[[#This Row],[Surname]])</f>
        <v>Steve Thompson</v>
      </c>
      <c r="AM3060" s="71">
        <f>PlayerList[[#This Row],[Code]]*1</f>
        <v>20811</v>
      </c>
      <c r="AN3060" s="71" t="str">
        <f>VLOOKUP(PlayerList[[#This Row],[NZCF ID]],$AP$2:$AQ$3850,2,FALSE)</f>
        <v>M</v>
      </c>
      <c r="AP3060" s="71">
        <v>18167</v>
      </c>
      <c r="AQ3060" s="71" t="s">
        <v>29</v>
      </c>
    </row>
    <row r="3061" spans="13:43" x14ac:dyDescent="0.3">
      <c r="M3061" s="75">
        <v>17849</v>
      </c>
      <c r="N3061" s="72" t="s">
        <v>3514</v>
      </c>
      <c r="O3061" s="72" t="s">
        <v>1994</v>
      </c>
      <c r="P3061" s="73" t="s">
        <v>1410</v>
      </c>
      <c r="Q3061" s="74">
        <v>2005</v>
      </c>
      <c r="R3061" s="73" t="s">
        <v>135</v>
      </c>
      <c r="S3061" s="72"/>
      <c r="T3061" s="77">
        <v>1152</v>
      </c>
      <c r="U3061" s="76" t="s">
        <v>50</v>
      </c>
      <c r="V3061" s="77" t="s">
        <v>36</v>
      </c>
      <c r="W3061" s="77" t="s">
        <v>36</v>
      </c>
      <c r="X3061" s="77">
        <v>18</v>
      </c>
      <c r="Y3061" s="78" t="s">
        <v>219</v>
      </c>
      <c r="Z3061" s="72"/>
      <c r="AA3061" s="77">
        <v>1032</v>
      </c>
      <c r="AB3061" s="76" t="s">
        <v>35</v>
      </c>
      <c r="AC3061" s="77" t="s">
        <v>36</v>
      </c>
      <c r="AD3061" s="77" t="s">
        <v>36</v>
      </c>
      <c r="AE3061" s="77">
        <v>21</v>
      </c>
      <c r="AF3061" s="78" t="s">
        <v>51</v>
      </c>
      <c r="AG3061" s="72"/>
      <c r="AH3061" s="77">
        <v>4315448</v>
      </c>
      <c r="AI3061" s="76" t="s">
        <v>52</v>
      </c>
      <c r="AJ3061" s="76" t="s">
        <v>36</v>
      </c>
      <c r="AK3061" t="str">
        <f>_xlfn.CONCAT(PlayerList[[#This Row],[First Name]]," ",PlayerList[[#This Row],[Surname]])</f>
        <v>Emma Thorburn</v>
      </c>
      <c r="AM3061" s="71">
        <f>PlayerList[[#This Row],[Code]]*1</f>
        <v>17849</v>
      </c>
      <c r="AN3061" s="71" t="str">
        <f>VLOOKUP(PlayerList[[#This Row],[NZCF ID]],$AP$2:$AQ$3850,2,FALSE)</f>
        <v>F</v>
      </c>
      <c r="AP3061" s="71">
        <v>15704</v>
      </c>
      <c r="AQ3061" s="71" t="s">
        <v>29</v>
      </c>
    </row>
    <row r="3062" spans="13:43" x14ac:dyDescent="0.3">
      <c r="M3062" s="75">
        <v>13226</v>
      </c>
      <c r="N3062" s="72" t="s">
        <v>4511</v>
      </c>
      <c r="O3062" s="72" t="s">
        <v>345</v>
      </c>
      <c r="P3062" s="73" t="s">
        <v>83</v>
      </c>
      <c r="Q3062" s="74" t="s">
        <v>37</v>
      </c>
      <c r="R3062" s="73" t="s">
        <v>35</v>
      </c>
      <c r="S3062" s="72"/>
      <c r="T3062" s="77">
        <v>1529</v>
      </c>
      <c r="U3062" s="76" t="s">
        <v>35</v>
      </c>
      <c r="V3062" s="77" t="s">
        <v>36</v>
      </c>
      <c r="W3062" s="77" t="s">
        <v>36</v>
      </c>
      <c r="X3062" s="77">
        <v>68</v>
      </c>
      <c r="Y3062" s="78" t="s">
        <v>4200</v>
      </c>
      <c r="Z3062" s="72"/>
      <c r="AA3062" s="77">
        <v>1486</v>
      </c>
      <c r="AB3062" s="76" t="s">
        <v>35</v>
      </c>
      <c r="AC3062" s="77" t="s">
        <v>36</v>
      </c>
      <c r="AD3062" s="77" t="s">
        <v>36</v>
      </c>
      <c r="AE3062" s="77">
        <v>8</v>
      </c>
      <c r="AF3062" s="78" t="s">
        <v>667</v>
      </c>
      <c r="AG3062" s="72"/>
      <c r="AH3062" s="77" t="s">
        <v>69</v>
      </c>
      <c r="AI3062" s="76" t="s">
        <v>52</v>
      </c>
      <c r="AJ3062" s="76" t="s">
        <v>36</v>
      </c>
      <c r="AK3062" t="str">
        <f>_xlfn.CONCAT(PlayerList[[#This Row],[First Name]]," ",PlayerList[[#This Row],[Surname]])</f>
        <v>Richard Thorpe</v>
      </c>
      <c r="AM3062" s="71">
        <f>PlayerList[[#This Row],[Code]]*1</f>
        <v>13226</v>
      </c>
      <c r="AN3062" s="71" t="str">
        <f>VLOOKUP(PlayerList[[#This Row],[NZCF ID]],$AP$2:$AQ$3850,2,FALSE)</f>
        <v>M</v>
      </c>
      <c r="AP3062" s="71">
        <v>20811</v>
      </c>
      <c r="AQ3062" s="71" t="s">
        <v>29</v>
      </c>
    </row>
    <row r="3063" spans="13:43" x14ac:dyDescent="0.3">
      <c r="M3063" s="75">
        <v>22859</v>
      </c>
      <c r="N3063" s="72" t="s">
        <v>4512</v>
      </c>
      <c r="O3063" s="72" t="s">
        <v>4513</v>
      </c>
      <c r="P3063" s="73" t="s">
        <v>33</v>
      </c>
      <c r="Q3063" s="74">
        <v>2019</v>
      </c>
      <c r="R3063" s="73" t="s">
        <v>135</v>
      </c>
      <c r="S3063" s="72"/>
      <c r="T3063" s="77" t="s">
        <v>34</v>
      </c>
      <c r="U3063" s="76" t="s">
        <v>35</v>
      </c>
      <c r="V3063" s="77" t="s">
        <v>36</v>
      </c>
      <c r="W3063" s="77" t="s">
        <v>36</v>
      </c>
      <c r="X3063" s="77" t="s">
        <v>37</v>
      </c>
      <c r="Y3063" s="78" t="s">
        <v>38</v>
      </c>
      <c r="Z3063" s="72"/>
      <c r="AA3063" s="77">
        <v>400</v>
      </c>
      <c r="AB3063" s="76" t="s">
        <v>50</v>
      </c>
      <c r="AC3063" s="77" t="s">
        <v>36</v>
      </c>
      <c r="AD3063" s="77" t="s">
        <v>36</v>
      </c>
      <c r="AE3063" s="77">
        <v>5</v>
      </c>
      <c r="AF3063" s="78" t="s">
        <v>84</v>
      </c>
      <c r="AG3063" s="72"/>
      <c r="AH3063" s="77">
        <v>4332504</v>
      </c>
      <c r="AI3063" s="76" t="s">
        <v>52</v>
      </c>
      <c r="AJ3063" s="76" t="s">
        <v>36</v>
      </c>
      <c r="AK3063" t="str">
        <f>_xlfn.CONCAT(PlayerList[[#This Row],[First Name]]," ",PlayerList[[#This Row],[Surname]])</f>
        <v>Iyaan Thota</v>
      </c>
      <c r="AM3063" s="71">
        <f>PlayerList[[#This Row],[Code]]*1</f>
        <v>22859</v>
      </c>
      <c r="AN3063" s="71" t="str">
        <f>VLOOKUP(PlayerList[[#This Row],[NZCF ID]],$AP$2:$AQ$3850,2,FALSE)</f>
        <v>M</v>
      </c>
      <c r="AP3063" s="71">
        <v>17849</v>
      </c>
      <c r="AQ3063" s="71" t="s">
        <v>45</v>
      </c>
    </row>
    <row r="3064" spans="13:43" x14ac:dyDescent="0.3">
      <c r="M3064" s="75">
        <v>22856</v>
      </c>
      <c r="N3064" s="72" t="s">
        <v>4512</v>
      </c>
      <c r="O3064" s="72" t="s">
        <v>370</v>
      </c>
      <c r="P3064" s="73" t="s">
        <v>33</v>
      </c>
      <c r="Q3064" s="74">
        <v>2016</v>
      </c>
      <c r="R3064" s="73" t="s">
        <v>135</v>
      </c>
      <c r="S3064" s="72"/>
      <c r="T3064" s="77" t="s">
        <v>34</v>
      </c>
      <c r="U3064" s="76" t="s">
        <v>35</v>
      </c>
      <c r="V3064" s="77" t="s">
        <v>36</v>
      </c>
      <c r="W3064" s="77" t="s">
        <v>36</v>
      </c>
      <c r="X3064" s="77" t="s">
        <v>37</v>
      </c>
      <c r="Y3064" s="78" t="s">
        <v>38</v>
      </c>
      <c r="Z3064" s="72"/>
      <c r="AA3064" s="77">
        <v>460</v>
      </c>
      <c r="AB3064" s="76" t="s">
        <v>50</v>
      </c>
      <c r="AC3064" s="77" t="s">
        <v>36</v>
      </c>
      <c r="AD3064" s="77" t="s">
        <v>36</v>
      </c>
      <c r="AE3064" s="77">
        <v>6</v>
      </c>
      <c r="AF3064" s="78" t="s">
        <v>84</v>
      </c>
      <c r="AG3064" s="72"/>
      <c r="AH3064" s="77">
        <v>4332512</v>
      </c>
      <c r="AI3064" s="76" t="s">
        <v>52</v>
      </c>
      <c r="AJ3064" s="76" t="s">
        <v>36</v>
      </c>
      <c r="AK3064" t="str">
        <f>_xlfn.CONCAT(PlayerList[[#This Row],[First Name]]," ",PlayerList[[#This Row],[Surname]])</f>
        <v>Vihaan Thota</v>
      </c>
      <c r="AM3064" s="71">
        <f>PlayerList[[#This Row],[Code]]*1</f>
        <v>22856</v>
      </c>
      <c r="AN3064" s="71" t="str">
        <f>VLOOKUP(PlayerList[[#This Row],[NZCF ID]],$AP$2:$AQ$3850,2,FALSE)</f>
        <v>M</v>
      </c>
      <c r="AP3064" s="71">
        <v>13226</v>
      </c>
      <c r="AQ3064" s="71" t="s">
        <v>29</v>
      </c>
    </row>
    <row r="3065" spans="13:43" x14ac:dyDescent="0.3">
      <c r="M3065" s="75">
        <v>16363</v>
      </c>
      <c r="N3065" s="72" t="s">
        <v>3515</v>
      </c>
      <c r="O3065" s="72" t="s">
        <v>3516</v>
      </c>
      <c r="P3065" s="73" t="s">
        <v>335</v>
      </c>
      <c r="Q3065" s="74">
        <v>2008</v>
      </c>
      <c r="R3065" s="73" t="s">
        <v>135</v>
      </c>
      <c r="S3065" s="72"/>
      <c r="T3065" s="77">
        <v>1772</v>
      </c>
      <c r="U3065" s="76" t="s">
        <v>35</v>
      </c>
      <c r="V3065" s="77">
        <v>3</v>
      </c>
      <c r="W3065" s="77">
        <v>9</v>
      </c>
      <c r="X3065" s="77">
        <v>412</v>
      </c>
      <c r="Y3065" s="78" t="s">
        <v>4167</v>
      </c>
      <c r="Z3065" s="72"/>
      <c r="AA3065" s="77">
        <v>1611</v>
      </c>
      <c r="AB3065" s="76" t="s">
        <v>35</v>
      </c>
      <c r="AC3065" s="77">
        <v>1</v>
      </c>
      <c r="AD3065" s="77">
        <v>5</v>
      </c>
      <c r="AE3065" s="77">
        <v>212</v>
      </c>
      <c r="AF3065" s="78" t="s">
        <v>4167</v>
      </c>
      <c r="AG3065" s="72"/>
      <c r="AH3065" s="77">
        <v>4307780</v>
      </c>
      <c r="AI3065" s="76" t="s">
        <v>52</v>
      </c>
      <c r="AJ3065" s="76" t="s">
        <v>36</v>
      </c>
      <c r="AK3065" t="str">
        <f>_xlfn.CONCAT(PlayerList[[#This Row],[First Name]]," ",PlayerList[[#This Row],[Surname]])</f>
        <v>Anya Thurner</v>
      </c>
      <c r="AM3065" s="71">
        <f>PlayerList[[#This Row],[Code]]*1</f>
        <v>16363</v>
      </c>
      <c r="AN3065" s="71" t="str">
        <f>VLOOKUP(PlayerList[[#This Row],[NZCF ID]],$AP$2:$AQ$3850,2,FALSE)</f>
        <v>F</v>
      </c>
      <c r="AP3065" s="71">
        <v>22859</v>
      </c>
      <c r="AQ3065" s="71" t="s">
        <v>29</v>
      </c>
    </row>
    <row r="3066" spans="13:43" x14ac:dyDescent="0.3">
      <c r="M3066" s="75">
        <v>17120</v>
      </c>
      <c r="N3066" s="72" t="s">
        <v>3517</v>
      </c>
      <c r="O3066" s="72" t="s">
        <v>1748</v>
      </c>
      <c r="P3066" s="73" t="s">
        <v>33</v>
      </c>
      <c r="Q3066" s="74">
        <v>2008</v>
      </c>
      <c r="R3066" s="73" t="s">
        <v>135</v>
      </c>
      <c r="S3066" s="72"/>
      <c r="T3066" s="77">
        <v>726</v>
      </c>
      <c r="U3066" s="76" t="s">
        <v>50</v>
      </c>
      <c r="V3066" s="77" t="s">
        <v>36</v>
      </c>
      <c r="W3066" s="77" t="s">
        <v>36</v>
      </c>
      <c r="X3066" s="77">
        <v>12</v>
      </c>
      <c r="Y3066" s="78" t="s">
        <v>105</v>
      </c>
      <c r="Z3066" s="72"/>
      <c r="AA3066" s="77" t="s">
        <v>37</v>
      </c>
      <c r="AB3066" s="76" t="s">
        <v>35</v>
      </c>
      <c r="AC3066" s="77" t="s">
        <v>36</v>
      </c>
      <c r="AD3066" s="77" t="s">
        <v>36</v>
      </c>
      <c r="AE3066" s="77" t="s">
        <v>37</v>
      </c>
      <c r="AF3066" s="78" t="s">
        <v>38</v>
      </c>
      <c r="AG3066" s="72"/>
      <c r="AH3066" s="77">
        <v>4315456</v>
      </c>
      <c r="AI3066" s="76" t="s">
        <v>52</v>
      </c>
      <c r="AJ3066" s="76" t="s">
        <v>36</v>
      </c>
      <c r="AK3066" t="str">
        <f>_xlfn.CONCAT(PlayerList[[#This Row],[First Name]]," ",PlayerList[[#This Row],[Surname]])</f>
        <v>Kevin Tian</v>
      </c>
      <c r="AM3066" s="71">
        <f>PlayerList[[#This Row],[Code]]*1</f>
        <v>17120</v>
      </c>
      <c r="AN3066" s="71" t="str">
        <f>VLOOKUP(PlayerList[[#This Row],[NZCF ID]],$AP$2:$AQ$3850,2,FALSE)</f>
        <v>M</v>
      </c>
      <c r="AP3066" s="71">
        <v>22856</v>
      </c>
      <c r="AQ3066" s="71" t="s">
        <v>29</v>
      </c>
    </row>
    <row r="3067" spans="13:43" x14ac:dyDescent="0.3">
      <c r="M3067" s="75">
        <v>19951</v>
      </c>
      <c r="N3067" s="72" t="s">
        <v>3517</v>
      </c>
      <c r="O3067" s="72" t="s">
        <v>141</v>
      </c>
      <c r="P3067" s="73" t="s">
        <v>167</v>
      </c>
      <c r="Q3067" s="74">
        <v>2013</v>
      </c>
      <c r="R3067" s="73" t="s">
        <v>135</v>
      </c>
      <c r="S3067" s="72"/>
      <c r="T3067" s="77" t="s">
        <v>34</v>
      </c>
      <c r="U3067" s="76" t="s">
        <v>35</v>
      </c>
      <c r="V3067" s="77" t="s">
        <v>36</v>
      </c>
      <c r="W3067" s="77" t="s">
        <v>36</v>
      </c>
      <c r="X3067" s="77" t="s">
        <v>37</v>
      </c>
      <c r="Y3067" s="78" t="s">
        <v>38</v>
      </c>
      <c r="Z3067" s="72"/>
      <c r="AA3067" s="77">
        <v>537</v>
      </c>
      <c r="AB3067" s="76" t="s">
        <v>50</v>
      </c>
      <c r="AC3067" s="77" t="s">
        <v>36</v>
      </c>
      <c r="AD3067" s="77" t="s">
        <v>36</v>
      </c>
      <c r="AE3067" s="77">
        <v>11</v>
      </c>
      <c r="AF3067" s="78" t="s">
        <v>169</v>
      </c>
      <c r="AG3067" s="72"/>
      <c r="AH3067" s="77">
        <v>4326210</v>
      </c>
      <c r="AI3067" s="76" t="s">
        <v>52</v>
      </c>
      <c r="AJ3067" s="76" t="s">
        <v>36</v>
      </c>
      <c r="AK3067" t="str">
        <f>_xlfn.CONCAT(PlayerList[[#This Row],[First Name]]," ",PlayerList[[#This Row],[Surname]])</f>
        <v>Michael Tian</v>
      </c>
      <c r="AM3067" s="71">
        <f>PlayerList[[#This Row],[Code]]*1</f>
        <v>19951</v>
      </c>
      <c r="AN3067" s="71" t="str">
        <f>VLOOKUP(PlayerList[[#This Row],[NZCF ID]],$AP$2:$AQ$3850,2,FALSE)</f>
        <v>M</v>
      </c>
      <c r="AP3067" s="71">
        <v>16363</v>
      </c>
      <c r="AQ3067" s="71" t="s">
        <v>45</v>
      </c>
    </row>
    <row r="3068" spans="13:43" x14ac:dyDescent="0.3">
      <c r="M3068" s="75">
        <v>18208</v>
      </c>
      <c r="N3068" s="72" t="s">
        <v>3517</v>
      </c>
      <c r="O3068" s="72" t="s">
        <v>408</v>
      </c>
      <c r="P3068" s="73" t="s">
        <v>33</v>
      </c>
      <c r="Q3068" s="74">
        <v>2013</v>
      </c>
      <c r="R3068" s="73" t="s">
        <v>135</v>
      </c>
      <c r="S3068" s="72"/>
      <c r="T3068" s="77" t="s">
        <v>34</v>
      </c>
      <c r="U3068" s="76" t="s">
        <v>35</v>
      </c>
      <c r="V3068" s="77" t="s">
        <v>36</v>
      </c>
      <c r="W3068" s="77" t="s">
        <v>36</v>
      </c>
      <c r="X3068" s="77" t="s">
        <v>37</v>
      </c>
      <c r="Y3068" s="78" t="s">
        <v>38</v>
      </c>
      <c r="Z3068" s="72"/>
      <c r="AA3068" s="77">
        <v>400</v>
      </c>
      <c r="AB3068" s="76" t="s">
        <v>50</v>
      </c>
      <c r="AC3068" s="77" t="s">
        <v>36</v>
      </c>
      <c r="AD3068" s="77" t="s">
        <v>36</v>
      </c>
      <c r="AE3068" s="77">
        <v>6</v>
      </c>
      <c r="AF3068" s="78" t="s">
        <v>219</v>
      </c>
      <c r="AG3068" s="72"/>
      <c r="AH3068" s="77" t="s">
        <v>69</v>
      </c>
      <c r="AI3068" s="76" t="s">
        <v>52</v>
      </c>
      <c r="AJ3068" s="76" t="s">
        <v>36</v>
      </c>
      <c r="AK3068" t="str">
        <f>_xlfn.CONCAT(PlayerList[[#This Row],[First Name]]," ",PlayerList[[#This Row],[Surname]])</f>
        <v>Sophie Tian</v>
      </c>
      <c r="AM3068" s="71">
        <f>PlayerList[[#This Row],[Code]]*1</f>
        <v>18208</v>
      </c>
      <c r="AN3068" s="71" t="str">
        <f>VLOOKUP(PlayerList[[#This Row],[NZCF ID]],$AP$2:$AQ$3850,2,FALSE)</f>
        <v>F</v>
      </c>
      <c r="AP3068" s="71">
        <v>17120</v>
      </c>
      <c r="AQ3068" s="71" t="s">
        <v>29</v>
      </c>
    </row>
    <row r="3069" spans="13:43" x14ac:dyDescent="0.3">
      <c r="M3069" s="75">
        <v>15095</v>
      </c>
      <c r="N3069" s="72" t="s">
        <v>3518</v>
      </c>
      <c r="O3069" s="72" t="s">
        <v>3519</v>
      </c>
      <c r="P3069" s="73" t="s">
        <v>83</v>
      </c>
      <c r="Q3069" s="74">
        <v>2001</v>
      </c>
      <c r="R3069" s="73" t="s">
        <v>35</v>
      </c>
      <c r="S3069" s="72"/>
      <c r="T3069" s="77">
        <v>1960</v>
      </c>
      <c r="U3069" s="76" t="s">
        <v>35</v>
      </c>
      <c r="V3069" s="77">
        <v>1</v>
      </c>
      <c r="W3069" s="77">
        <v>6</v>
      </c>
      <c r="X3069" s="77">
        <v>517</v>
      </c>
      <c r="Y3069" s="78" t="s">
        <v>4167</v>
      </c>
      <c r="Z3069" s="72"/>
      <c r="AA3069" s="77">
        <v>1956</v>
      </c>
      <c r="AB3069" s="76" t="s">
        <v>35</v>
      </c>
      <c r="AC3069" s="77">
        <v>1</v>
      </c>
      <c r="AD3069" s="77">
        <v>5</v>
      </c>
      <c r="AE3069" s="77">
        <v>409</v>
      </c>
      <c r="AF3069" s="78" t="s">
        <v>4167</v>
      </c>
      <c r="AG3069" s="72"/>
      <c r="AH3069" s="77">
        <v>4303733</v>
      </c>
      <c r="AI3069" s="76" t="s">
        <v>52</v>
      </c>
      <c r="AJ3069" s="76" t="s">
        <v>3520</v>
      </c>
      <c r="AK3069" t="str">
        <f>_xlfn.CONCAT(PlayerList[[#This Row],[First Name]]," ",PlayerList[[#This Row],[Surname]])</f>
        <v>Layla Timergazi</v>
      </c>
      <c r="AM3069" s="71">
        <f>PlayerList[[#This Row],[Code]]*1</f>
        <v>15095</v>
      </c>
      <c r="AN3069" s="71" t="str">
        <f>VLOOKUP(PlayerList[[#This Row],[NZCF ID]],$AP$2:$AQ$3850,2,FALSE)</f>
        <v>F</v>
      </c>
      <c r="AP3069" s="71">
        <v>19951</v>
      </c>
      <c r="AQ3069" s="71" t="s">
        <v>29</v>
      </c>
    </row>
    <row r="3070" spans="13:43" x14ac:dyDescent="0.3">
      <c r="M3070" s="75">
        <v>20468</v>
      </c>
      <c r="N3070" s="72" t="s">
        <v>3521</v>
      </c>
      <c r="O3070" s="72" t="s">
        <v>1113</v>
      </c>
      <c r="P3070" s="73" t="s">
        <v>33</v>
      </c>
      <c r="Q3070" s="74">
        <v>2013</v>
      </c>
      <c r="R3070" s="73" t="s">
        <v>135</v>
      </c>
      <c r="S3070" s="72"/>
      <c r="T3070" s="77" t="s">
        <v>34</v>
      </c>
      <c r="U3070" s="76" t="s">
        <v>35</v>
      </c>
      <c r="V3070" s="77" t="s">
        <v>36</v>
      </c>
      <c r="W3070" s="77" t="s">
        <v>36</v>
      </c>
      <c r="X3070" s="77" t="s">
        <v>37</v>
      </c>
      <c r="Y3070" s="78" t="s">
        <v>38</v>
      </c>
      <c r="Z3070" s="72"/>
      <c r="AA3070" s="77">
        <v>644</v>
      </c>
      <c r="AB3070" s="76" t="s">
        <v>50</v>
      </c>
      <c r="AC3070" s="77" t="s">
        <v>36</v>
      </c>
      <c r="AD3070" s="77" t="s">
        <v>36</v>
      </c>
      <c r="AE3070" s="77">
        <v>11</v>
      </c>
      <c r="AF3070" s="78" t="s">
        <v>84</v>
      </c>
      <c r="AG3070" s="72"/>
      <c r="AH3070" s="77" t="s">
        <v>69</v>
      </c>
      <c r="AI3070" s="76" t="s">
        <v>52</v>
      </c>
      <c r="AJ3070" s="76" t="s">
        <v>36</v>
      </c>
      <c r="AK3070" t="str">
        <f>_xlfn.CONCAT(PlayerList[[#This Row],[First Name]]," ",PlayerList[[#This Row],[Surname]])</f>
        <v>Edison Tiong</v>
      </c>
      <c r="AM3070" s="71">
        <f>PlayerList[[#This Row],[Code]]*1</f>
        <v>20468</v>
      </c>
      <c r="AN3070" s="71" t="str">
        <f>VLOOKUP(PlayerList[[#This Row],[NZCF ID]],$AP$2:$AQ$3850,2,FALSE)</f>
        <v>M</v>
      </c>
      <c r="AP3070" s="71">
        <v>18208</v>
      </c>
      <c r="AQ3070" s="71" t="s">
        <v>45</v>
      </c>
    </row>
    <row r="3071" spans="13:43" x14ac:dyDescent="0.3">
      <c r="M3071" s="75">
        <v>20163</v>
      </c>
      <c r="N3071" s="72" t="s">
        <v>3522</v>
      </c>
      <c r="O3071" s="72" t="s">
        <v>614</v>
      </c>
      <c r="P3071" s="73" t="s">
        <v>161</v>
      </c>
      <c r="Q3071" s="74">
        <v>2012</v>
      </c>
      <c r="R3071" s="73" t="s">
        <v>135</v>
      </c>
      <c r="S3071" s="72"/>
      <c r="T3071" s="77" t="s">
        <v>34</v>
      </c>
      <c r="U3071" s="76" t="s">
        <v>35</v>
      </c>
      <c r="V3071" s="77" t="s">
        <v>36</v>
      </c>
      <c r="W3071" s="77" t="s">
        <v>36</v>
      </c>
      <c r="X3071" s="77" t="s">
        <v>37</v>
      </c>
      <c r="Y3071" s="78" t="s">
        <v>38</v>
      </c>
      <c r="Z3071" s="72"/>
      <c r="AA3071" s="77">
        <v>841</v>
      </c>
      <c r="AB3071" s="76" t="s">
        <v>50</v>
      </c>
      <c r="AC3071" s="77" t="s">
        <v>36</v>
      </c>
      <c r="AD3071" s="77" t="s">
        <v>36</v>
      </c>
      <c r="AE3071" s="77">
        <v>4</v>
      </c>
      <c r="AF3071" s="78" t="s">
        <v>75</v>
      </c>
      <c r="AG3071" s="72"/>
      <c r="AH3071" s="77" t="s">
        <v>69</v>
      </c>
      <c r="AI3071" s="76" t="s">
        <v>52</v>
      </c>
      <c r="AJ3071" s="76" t="s">
        <v>36</v>
      </c>
      <c r="AK3071" t="str">
        <f>_xlfn.CONCAT(PlayerList[[#This Row],[First Name]]," ",PlayerList[[#This Row],[Surname]])</f>
        <v>Eli Tionko</v>
      </c>
      <c r="AM3071" s="71">
        <f>PlayerList[[#This Row],[Code]]*1</f>
        <v>20163</v>
      </c>
      <c r="AN3071" s="71" t="str">
        <f>VLOOKUP(PlayerList[[#This Row],[NZCF ID]],$AP$2:$AQ$3850,2,FALSE)</f>
        <v>F</v>
      </c>
      <c r="AP3071" s="71">
        <v>15095</v>
      </c>
      <c r="AQ3071" s="71" t="s">
        <v>45</v>
      </c>
    </row>
    <row r="3072" spans="13:43" x14ac:dyDescent="0.3">
      <c r="M3072" s="75">
        <v>15786</v>
      </c>
      <c r="N3072" s="72" t="s">
        <v>4514</v>
      </c>
      <c r="O3072" s="72" t="s">
        <v>4515</v>
      </c>
      <c r="P3072" s="73" t="s">
        <v>716</v>
      </c>
      <c r="Q3072" s="74">
        <v>2006</v>
      </c>
      <c r="R3072" s="73" t="s">
        <v>135</v>
      </c>
      <c r="S3072" s="72"/>
      <c r="T3072" s="77" t="s">
        <v>34</v>
      </c>
      <c r="U3072" s="76" t="s">
        <v>35</v>
      </c>
      <c r="V3072" s="77" t="s">
        <v>36</v>
      </c>
      <c r="W3072" s="77" t="s">
        <v>36</v>
      </c>
      <c r="X3072" s="77" t="s">
        <v>37</v>
      </c>
      <c r="Y3072" s="78" t="s">
        <v>38</v>
      </c>
      <c r="Z3072" s="72"/>
      <c r="AA3072" s="77">
        <v>851</v>
      </c>
      <c r="AB3072" s="76" t="s">
        <v>35</v>
      </c>
      <c r="AC3072" s="77" t="s">
        <v>36</v>
      </c>
      <c r="AD3072" s="77" t="s">
        <v>36</v>
      </c>
      <c r="AE3072" s="77">
        <v>26</v>
      </c>
      <c r="AF3072" s="78" t="s">
        <v>1045</v>
      </c>
      <c r="AG3072" s="72"/>
      <c r="AH3072" s="77">
        <v>4306287</v>
      </c>
      <c r="AI3072" s="76" t="s">
        <v>52</v>
      </c>
      <c r="AJ3072" s="76" t="s">
        <v>36</v>
      </c>
      <c r="AK3072" t="str">
        <f>_xlfn.CONCAT(PlayerList[[#This Row],[First Name]]," ",PlayerList[[#This Row],[Surname]])</f>
        <v>Akira Tipping</v>
      </c>
      <c r="AM3072" s="71">
        <f>PlayerList[[#This Row],[Code]]*1</f>
        <v>15786</v>
      </c>
      <c r="AN3072" s="71" t="str">
        <f>VLOOKUP(PlayerList[[#This Row],[NZCF ID]],$AP$2:$AQ$3850,2,FALSE)</f>
        <v>M</v>
      </c>
      <c r="AP3072" s="71">
        <v>20468</v>
      </c>
      <c r="AQ3072" s="71" t="s">
        <v>29</v>
      </c>
    </row>
    <row r="3073" spans="13:43" x14ac:dyDescent="0.3">
      <c r="M3073" s="75">
        <v>17998</v>
      </c>
      <c r="N3073" s="72" t="s">
        <v>3523</v>
      </c>
      <c r="O3073" s="72" t="s">
        <v>139</v>
      </c>
      <c r="P3073" s="73" t="s">
        <v>252</v>
      </c>
      <c r="Q3073" s="74">
        <v>1987</v>
      </c>
      <c r="R3073" s="73" t="s">
        <v>35</v>
      </c>
      <c r="S3073" s="72"/>
      <c r="T3073" s="77">
        <v>1360</v>
      </c>
      <c r="U3073" s="76" t="s">
        <v>35</v>
      </c>
      <c r="V3073" s="77" t="s">
        <v>36</v>
      </c>
      <c r="W3073" s="77" t="s">
        <v>36</v>
      </c>
      <c r="X3073" s="77">
        <v>23</v>
      </c>
      <c r="Y3073" s="78" t="s">
        <v>219</v>
      </c>
      <c r="Z3073" s="72"/>
      <c r="AA3073" s="77">
        <v>1070</v>
      </c>
      <c r="AB3073" s="76" t="s">
        <v>50</v>
      </c>
      <c r="AC3073" s="77" t="s">
        <v>36</v>
      </c>
      <c r="AD3073" s="77" t="s">
        <v>36</v>
      </c>
      <c r="AE3073" s="77">
        <v>11</v>
      </c>
      <c r="AF3073" s="78" t="s">
        <v>51</v>
      </c>
      <c r="AG3073" s="72"/>
      <c r="AH3073" s="77">
        <v>4317807</v>
      </c>
      <c r="AI3073" s="76" t="s">
        <v>52</v>
      </c>
      <c r="AJ3073" s="76" t="s">
        <v>36</v>
      </c>
      <c r="AK3073" t="str">
        <f>_xlfn.CONCAT(PlayerList[[#This Row],[First Name]]," ",PlayerList[[#This Row],[Surname]])</f>
        <v>James Tizard</v>
      </c>
      <c r="AM3073" s="71">
        <f>PlayerList[[#This Row],[Code]]*1</f>
        <v>17998</v>
      </c>
      <c r="AN3073" s="71" t="str">
        <f>VLOOKUP(PlayerList[[#This Row],[NZCF ID]],$AP$2:$AQ$3850,2,FALSE)</f>
        <v>M</v>
      </c>
      <c r="AP3073" s="71">
        <v>20163</v>
      </c>
      <c r="AQ3073" s="71" t="s">
        <v>45</v>
      </c>
    </row>
    <row r="3074" spans="13:43" x14ac:dyDescent="0.3">
      <c r="M3074" s="75">
        <v>18207</v>
      </c>
      <c r="N3074" s="72" t="s">
        <v>3524</v>
      </c>
      <c r="O3074" s="72" t="s">
        <v>3525</v>
      </c>
      <c r="P3074" s="73" t="s">
        <v>258</v>
      </c>
      <c r="Q3074" s="74">
        <v>2015</v>
      </c>
      <c r="R3074" s="73" t="s">
        <v>135</v>
      </c>
      <c r="S3074" s="72"/>
      <c r="T3074" s="77" t="s">
        <v>34</v>
      </c>
      <c r="U3074" s="76" t="s">
        <v>35</v>
      </c>
      <c r="V3074" s="77" t="s">
        <v>36</v>
      </c>
      <c r="W3074" s="77" t="s">
        <v>36</v>
      </c>
      <c r="X3074" s="77" t="s">
        <v>37</v>
      </c>
      <c r="Y3074" s="78" t="s">
        <v>38</v>
      </c>
      <c r="Z3074" s="72"/>
      <c r="AA3074" s="77">
        <v>400</v>
      </c>
      <c r="AB3074" s="76" t="s">
        <v>50</v>
      </c>
      <c r="AC3074" s="77" t="s">
        <v>36</v>
      </c>
      <c r="AD3074" s="77" t="s">
        <v>36</v>
      </c>
      <c r="AE3074" s="77">
        <v>18</v>
      </c>
      <c r="AF3074" s="78" t="s">
        <v>51</v>
      </c>
      <c r="AG3074" s="72"/>
      <c r="AH3074" s="77">
        <v>4319850</v>
      </c>
      <c r="AI3074" s="76" t="s">
        <v>52</v>
      </c>
      <c r="AJ3074" s="76" t="s">
        <v>36</v>
      </c>
      <c r="AK3074" t="str">
        <f>_xlfn.CONCAT(PlayerList[[#This Row],[First Name]]," ",PlayerList[[#This Row],[Surname]])</f>
        <v>Nga Ching Kelsey To</v>
      </c>
      <c r="AM3074" s="71">
        <f>PlayerList[[#This Row],[Code]]*1</f>
        <v>18207</v>
      </c>
      <c r="AN3074" s="71" t="str">
        <f>VLOOKUP(PlayerList[[#This Row],[NZCF ID]],$AP$2:$AQ$3850,2,FALSE)</f>
        <v>M</v>
      </c>
      <c r="AP3074" s="71">
        <v>15786</v>
      </c>
      <c r="AQ3074" s="71" t="s">
        <v>29</v>
      </c>
    </row>
    <row r="3075" spans="13:43" x14ac:dyDescent="0.3">
      <c r="M3075" s="75">
        <v>18203</v>
      </c>
      <c r="N3075" s="72" t="s">
        <v>3524</v>
      </c>
      <c r="O3075" s="72" t="s">
        <v>3526</v>
      </c>
      <c r="P3075" s="73" t="s">
        <v>258</v>
      </c>
      <c r="Q3075" s="74">
        <v>2013</v>
      </c>
      <c r="R3075" s="73" t="s">
        <v>135</v>
      </c>
      <c r="S3075" s="72"/>
      <c r="T3075" s="77" t="s">
        <v>34</v>
      </c>
      <c r="U3075" s="76" t="s">
        <v>35</v>
      </c>
      <c r="V3075" s="77" t="s">
        <v>36</v>
      </c>
      <c r="W3075" s="77" t="s">
        <v>36</v>
      </c>
      <c r="X3075" s="77" t="s">
        <v>37</v>
      </c>
      <c r="Y3075" s="78" t="s">
        <v>38</v>
      </c>
      <c r="Z3075" s="72"/>
      <c r="AA3075" s="77">
        <v>568</v>
      </c>
      <c r="AB3075" s="76" t="s">
        <v>50</v>
      </c>
      <c r="AC3075" s="77" t="s">
        <v>36</v>
      </c>
      <c r="AD3075" s="77" t="s">
        <v>36</v>
      </c>
      <c r="AE3075" s="77">
        <v>11</v>
      </c>
      <c r="AF3075" s="78" t="s">
        <v>51</v>
      </c>
      <c r="AG3075" s="72"/>
      <c r="AH3075" s="77">
        <v>4320239</v>
      </c>
      <c r="AI3075" s="76" t="s">
        <v>52</v>
      </c>
      <c r="AJ3075" s="76" t="s">
        <v>36</v>
      </c>
      <c r="AK3075" t="str">
        <f>_xlfn.CONCAT(PlayerList[[#This Row],[First Name]]," ",PlayerList[[#This Row],[Surname]])</f>
        <v>Nga Laam Ashley To</v>
      </c>
      <c r="AM3075" s="71">
        <f>PlayerList[[#This Row],[Code]]*1</f>
        <v>18203</v>
      </c>
      <c r="AN3075" s="71" t="str">
        <f>VLOOKUP(PlayerList[[#This Row],[NZCF ID]],$AP$2:$AQ$3850,2,FALSE)</f>
        <v>F</v>
      </c>
      <c r="AP3075" s="71">
        <v>17998</v>
      </c>
      <c r="AQ3075" s="71" t="s">
        <v>29</v>
      </c>
    </row>
    <row r="3076" spans="13:43" x14ac:dyDescent="0.3">
      <c r="M3076" s="75">
        <v>19087</v>
      </c>
      <c r="N3076" s="72" t="s">
        <v>3527</v>
      </c>
      <c r="O3076" s="72" t="s">
        <v>3528</v>
      </c>
      <c r="P3076" s="73" t="s">
        <v>161</v>
      </c>
      <c r="Q3076" s="74">
        <v>2005</v>
      </c>
      <c r="R3076" s="73" t="s">
        <v>135</v>
      </c>
      <c r="S3076" s="72"/>
      <c r="T3076" s="77">
        <v>1395</v>
      </c>
      <c r="U3076" s="76" t="s">
        <v>50</v>
      </c>
      <c r="V3076" s="77" t="s">
        <v>36</v>
      </c>
      <c r="W3076" s="77" t="s">
        <v>36</v>
      </c>
      <c r="X3076" s="77">
        <v>7</v>
      </c>
      <c r="Y3076" s="78" t="s">
        <v>96</v>
      </c>
      <c r="Z3076" s="72"/>
      <c r="AA3076" s="77">
        <v>1392</v>
      </c>
      <c r="AB3076" s="76" t="s">
        <v>50</v>
      </c>
      <c r="AC3076" s="77" t="s">
        <v>36</v>
      </c>
      <c r="AD3076" s="77" t="s">
        <v>36</v>
      </c>
      <c r="AE3076" s="77">
        <v>6</v>
      </c>
      <c r="AF3076" s="78" t="s">
        <v>96</v>
      </c>
      <c r="AG3076" s="72"/>
      <c r="AH3076" s="77" t="s">
        <v>69</v>
      </c>
      <c r="AI3076" s="76" t="s">
        <v>52</v>
      </c>
      <c r="AJ3076" s="76" t="s">
        <v>36</v>
      </c>
      <c r="AK3076" t="str">
        <f>_xlfn.CONCAT(PlayerList[[#This Row],[First Name]]," ",PlayerList[[#This Row],[Surname]])</f>
        <v>Pierson Tobeck</v>
      </c>
      <c r="AM3076" s="71">
        <f>PlayerList[[#This Row],[Code]]*1</f>
        <v>19087</v>
      </c>
      <c r="AN3076" s="71" t="str">
        <f>VLOOKUP(PlayerList[[#This Row],[NZCF ID]],$AP$2:$AQ$3850,2,FALSE)</f>
        <v>M</v>
      </c>
      <c r="AP3076" s="71">
        <v>18207</v>
      </c>
      <c r="AQ3076" s="71" t="s">
        <v>29</v>
      </c>
    </row>
    <row r="3077" spans="13:43" x14ac:dyDescent="0.3">
      <c r="M3077" s="75">
        <v>18387</v>
      </c>
      <c r="N3077" s="72" t="s">
        <v>3529</v>
      </c>
      <c r="O3077" s="72" t="s">
        <v>3530</v>
      </c>
      <c r="P3077" s="73" t="s">
        <v>33</v>
      </c>
      <c r="Q3077" s="74">
        <v>2011</v>
      </c>
      <c r="R3077" s="73" t="s">
        <v>135</v>
      </c>
      <c r="S3077" s="72"/>
      <c r="T3077" s="77" t="s">
        <v>34</v>
      </c>
      <c r="U3077" s="76" t="s">
        <v>35</v>
      </c>
      <c r="V3077" s="77" t="s">
        <v>36</v>
      </c>
      <c r="W3077" s="77" t="s">
        <v>36</v>
      </c>
      <c r="X3077" s="77" t="s">
        <v>37</v>
      </c>
      <c r="Y3077" s="78" t="s">
        <v>38</v>
      </c>
      <c r="Z3077" s="72"/>
      <c r="AA3077" s="77">
        <v>400</v>
      </c>
      <c r="AB3077" s="76" t="s">
        <v>50</v>
      </c>
      <c r="AC3077" s="77" t="s">
        <v>36</v>
      </c>
      <c r="AD3077" s="77" t="s">
        <v>36</v>
      </c>
      <c r="AE3077" s="77">
        <v>14</v>
      </c>
      <c r="AF3077" s="78" t="s">
        <v>68</v>
      </c>
      <c r="AG3077" s="72"/>
      <c r="AH3077" s="77" t="s">
        <v>69</v>
      </c>
      <c r="AI3077" s="76" t="s">
        <v>52</v>
      </c>
      <c r="AJ3077" s="76" t="s">
        <v>36</v>
      </c>
      <c r="AK3077" t="str">
        <f>_xlfn.CONCAT(PlayerList[[#This Row],[First Name]]," ",PlayerList[[#This Row],[Surname]])</f>
        <v>Levi Carson Todd</v>
      </c>
      <c r="AM3077" s="71">
        <f>PlayerList[[#This Row],[Code]]*1</f>
        <v>18387</v>
      </c>
      <c r="AN3077" s="71" t="str">
        <f>VLOOKUP(PlayerList[[#This Row],[NZCF ID]],$AP$2:$AQ$3850,2,FALSE)</f>
        <v>M</v>
      </c>
      <c r="AP3077" s="71">
        <v>18203</v>
      </c>
      <c r="AQ3077" s="71" t="s">
        <v>45</v>
      </c>
    </row>
    <row r="3078" spans="13:43" x14ac:dyDescent="0.3">
      <c r="M3078" s="75">
        <v>18388</v>
      </c>
      <c r="N3078" s="72" t="s">
        <v>3529</v>
      </c>
      <c r="O3078" s="72" t="s">
        <v>3531</v>
      </c>
      <c r="P3078" s="73" t="s">
        <v>33</v>
      </c>
      <c r="Q3078" s="74">
        <v>2011</v>
      </c>
      <c r="R3078" s="73" t="s">
        <v>135</v>
      </c>
      <c r="S3078" s="72"/>
      <c r="T3078" s="77" t="s">
        <v>34</v>
      </c>
      <c r="U3078" s="76" t="s">
        <v>35</v>
      </c>
      <c r="V3078" s="77" t="s">
        <v>36</v>
      </c>
      <c r="W3078" s="77" t="s">
        <v>36</v>
      </c>
      <c r="X3078" s="77" t="s">
        <v>37</v>
      </c>
      <c r="Y3078" s="78" t="s">
        <v>38</v>
      </c>
      <c r="Z3078" s="72"/>
      <c r="AA3078" s="77">
        <v>794</v>
      </c>
      <c r="AB3078" s="76" t="s">
        <v>35</v>
      </c>
      <c r="AC3078" s="77" t="s">
        <v>36</v>
      </c>
      <c r="AD3078" s="77" t="s">
        <v>36</v>
      </c>
      <c r="AE3078" s="77">
        <v>41</v>
      </c>
      <c r="AF3078" s="78" t="s">
        <v>281</v>
      </c>
      <c r="AG3078" s="72"/>
      <c r="AH3078" s="77">
        <v>4325192</v>
      </c>
      <c r="AI3078" s="76" t="s">
        <v>52</v>
      </c>
      <c r="AJ3078" s="76" t="s">
        <v>36</v>
      </c>
      <c r="AK3078" t="str">
        <f>_xlfn.CONCAT(PlayerList[[#This Row],[First Name]]," ",PlayerList[[#This Row],[Surname]])</f>
        <v>Samuel Thomas Todd</v>
      </c>
      <c r="AM3078" s="71">
        <f>PlayerList[[#This Row],[Code]]*1</f>
        <v>18388</v>
      </c>
      <c r="AN3078" s="71" t="str">
        <f>VLOOKUP(PlayerList[[#This Row],[NZCF ID]],$AP$2:$AQ$3850,2,FALSE)</f>
        <v>M</v>
      </c>
      <c r="AP3078" s="71">
        <v>19087</v>
      </c>
      <c r="AQ3078" s="71" t="s">
        <v>29</v>
      </c>
    </row>
    <row r="3079" spans="13:43" x14ac:dyDescent="0.3">
      <c r="M3079" s="75">
        <v>22811</v>
      </c>
      <c r="N3079" s="72" t="s">
        <v>3532</v>
      </c>
      <c r="O3079" s="72" t="s">
        <v>224</v>
      </c>
      <c r="P3079" s="73" t="s">
        <v>33</v>
      </c>
      <c r="Q3079" s="74">
        <v>2008</v>
      </c>
      <c r="R3079" s="73" t="s">
        <v>135</v>
      </c>
      <c r="S3079" s="72"/>
      <c r="T3079" s="77" t="s">
        <v>34</v>
      </c>
      <c r="U3079" s="76" t="s">
        <v>35</v>
      </c>
      <c r="V3079" s="77" t="s">
        <v>36</v>
      </c>
      <c r="W3079" s="77" t="s">
        <v>36</v>
      </c>
      <c r="X3079" s="77" t="s">
        <v>37</v>
      </c>
      <c r="Y3079" s="78" t="s">
        <v>38</v>
      </c>
      <c r="Z3079" s="72"/>
      <c r="AA3079" s="77">
        <v>859</v>
      </c>
      <c r="AB3079" s="76" t="s">
        <v>50</v>
      </c>
      <c r="AC3079" s="77" t="s">
        <v>36</v>
      </c>
      <c r="AD3079" s="77" t="s">
        <v>36</v>
      </c>
      <c r="AE3079" s="77">
        <v>7</v>
      </c>
      <c r="AF3079" s="78" t="s">
        <v>84</v>
      </c>
      <c r="AG3079" s="72"/>
      <c r="AH3079" s="77" t="s">
        <v>69</v>
      </c>
      <c r="AI3079" s="76" t="s">
        <v>52</v>
      </c>
      <c r="AJ3079" s="76" t="s">
        <v>36</v>
      </c>
      <c r="AK3079" t="str">
        <f>_xlfn.CONCAT(PlayerList[[#This Row],[First Name]]," ",PlayerList[[#This Row],[Surname]])</f>
        <v>Ben Tong</v>
      </c>
      <c r="AM3079" s="71">
        <f>PlayerList[[#This Row],[Code]]*1</f>
        <v>22811</v>
      </c>
      <c r="AN3079" s="71" t="str">
        <f>VLOOKUP(PlayerList[[#This Row],[NZCF ID]],$AP$2:$AQ$3850,2,FALSE)</f>
        <v>M</v>
      </c>
      <c r="AP3079" s="71">
        <v>18387</v>
      </c>
      <c r="AQ3079" s="71" t="s">
        <v>29</v>
      </c>
    </row>
    <row r="3080" spans="13:43" x14ac:dyDescent="0.3">
      <c r="M3080" s="75">
        <v>20535</v>
      </c>
      <c r="N3080" s="72" t="s">
        <v>3532</v>
      </c>
      <c r="O3080" s="72" t="s">
        <v>2098</v>
      </c>
      <c r="P3080" s="73" t="s">
        <v>161</v>
      </c>
      <c r="Q3080" s="74">
        <v>2006</v>
      </c>
      <c r="R3080" s="73" t="s">
        <v>135</v>
      </c>
      <c r="S3080" s="72"/>
      <c r="T3080" s="77">
        <v>1151</v>
      </c>
      <c r="U3080" s="76" t="s">
        <v>50</v>
      </c>
      <c r="V3080" s="77" t="s">
        <v>36</v>
      </c>
      <c r="W3080" s="77" t="s">
        <v>36</v>
      </c>
      <c r="X3080" s="77">
        <v>4</v>
      </c>
      <c r="Y3080" s="78" t="s">
        <v>84</v>
      </c>
      <c r="Z3080" s="72"/>
      <c r="AA3080" s="77">
        <v>1355</v>
      </c>
      <c r="AB3080" s="76" t="s">
        <v>35</v>
      </c>
      <c r="AC3080" s="77" t="s">
        <v>36</v>
      </c>
      <c r="AD3080" s="77" t="s">
        <v>36</v>
      </c>
      <c r="AE3080" s="77">
        <v>35</v>
      </c>
      <c r="AF3080" s="78" t="s">
        <v>84</v>
      </c>
      <c r="AG3080" s="72"/>
      <c r="AH3080" s="77">
        <v>4332423</v>
      </c>
      <c r="AI3080" s="76" t="s">
        <v>52</v>
      </c>
      <c r="AJ3080" s="76" t="s">
        <v>36</v>
      </c>
      <c r="AK3080" t="str">
        <f>_xlfn.CONCAT(PlayerList[[#This Row],[First Name]]," ",PlayerList[[#This Row],[Surname]])</f>
        <v>Bill Tong</v>
      </c>
      <c r="AM3080" s="71">
        <f>PlayerList[[#This Row],[Code]]*1</f>
        <v>20535</v>
      </c>
      <c r="AN3080" s="71" t="str">
        <f>VLOOKUP(PlayerList[[#This Row],[NZCF ID]],$AP$2:$AQ$3850,2,FALSE)</f>
        <v>M</v>
      </c>
      <c r="AP3080" s="71">
        <v>18388</v>
      </c>
      <c r="AQ3080" s="71" t="s">
        <v>29</v>
      </c>
    </row>
    <row r="3081" spans="13:43" x14ac:dyDescent="0.3">
      <c r="M3081" s="75">
        <v>21049</v>
      </c>
      <c r="N3081" s="72" t="s">
        <v>3532</v>
      </c>
      <c r="O3081" s="72" t="s">
        <v>3533</v>
      </c>
      <c r="P3081" s="73" t="s">
        <v>74</v>
      </c>
      <c r="Q3081" s="74">
        <v>2010</v>
      </c>
      <c r="R3081" s="73" t="s">
        <v>135</v>
      </c>
      <c r="S3081" s="72"/>
      <c r="T3081" s="77">
        <v>1105</v>
      </c>
      <c r="U3081" s="76" t="s">
        <v>50</v>
      </c>
      <c r="V3081" s="77" t="s">
        <v>36</v>
      </c>
      <c r="W3081" s="77" t="s">
        <v>36</v>
      </c>
      <c r="X3081" s="77">
        <v>8</v>
      </c>
      <c r="Y3081" s="78" t="s">
        <v>84</v>
      </c>
      <c r="Z3081" s="72"/>
      <c r="AA3081" s="77" t="s">
        <v>37</v>
      </c>
      <c r="AB3081" s="76" t="s">
        <v>35</v>
      </c>
      <c r="AC3081" s="77" t="s">
        <v>36</v>
      </c>
      <c r="AD3081" s="77" t="s">
        <v>36</v>
      </c>
      <c r="AE3081" s="77" t="s">
        <v>37</v>
      </c>
      <c r="AF3081" s="78" t="s">
        <v>38</v>
      </c>
      <c r="AG3081" s="72"/>
      <c r="AH3081" s="77">
        <v>4331940</v>
      </c>
      <c r="AI3081" s="76" t="s">
        <v>52</v>
      </c>
      <c r="AJ3081" s="76" t="s">
        <v>36</v>
      </c>
      <c r="AK3081" t="str">
        <f>_xlfn.CONCAT(PlayerList[[#This Row],[First Name]]," ",PlayerList[[#This Row],[Surname]])</f>
        <v>Constantine Tong</v>
      </c>
      <c r="AM3081" s="71">
        <f>PlayerList[[#This Row],[Code]]*1</f>
        <v>21049</v>
      </c>
      <c r="AN3081" s="71" t="str">
        <f>VLOOKUP(PlayerList[[#This Row],[NZCF ID]],$AP$2:$AQ$3850,2,FALSE)</f>
        <v>M</v>
      </c>
      <c r="AP3081" s="71">
        <v>22811</v>
      </c>
      <c r="AQ3081" s="71" t="s">
        <v>29</v>
      </c>
    </row>
    <row r="3082" spans="13:43" x14ac:dyDescent="0.3">
      <c r="M3082" s="75">
        <v>18683</v>
      </c>
      <c r="N3082" s="72" t="s">
        <v>3534</v>
      </c>
      <c r="O3082" s="72" t="s">
        <v>3535</v>
      </c>
      <c r="P3082" s="73" t="s">
        <v>33</v>
      </c>
      <c r="Q3082" s="74">
        <v>2011</v>
      </c>
      <c r="R3082" s="73" t="s">
        <v>135</v>
      </c>
      <c r="S3082" s="72"/>
      <c r="T3082" s="77" t="s">
        <v>34</v>
      </c>
      <c r="U3082" s="76" t="s">
        <v>35</v>
      </c>
      <c r="V3082" s="77" t="s">
        <v>36</v>
      </c>
      <c r="W3082" s="77" t="s">
        <v>36</v>
      </c>
      <c r="X3082" s="77" t="s">
        <v>37</v>
      </c>
      <c r="Y3082" s="78" t="s">
        <v>38</v>
      </c>
      <c r="Z3082" s="72"/>
      <c r="AA3082" s="77">
        <v>400</v>
      </c>
      <c r="AB3082" s="76" t="s">
        <v>50</v>
      </c>
      <c r="AC3082" s="77" t="s">
        <v>36</v>
      </c>
      <c r="AD3082" s="77" t="s">
        <v>36</v>
      </c>
      <c r="AE3082" s="77">
        <v>5</v>
      </c>
      <c r="AF3082" s="78" t="s">
        <v>51</v>
      </c>
      <c r="AG3082" s="72"/>
      <c r="AH3082" s="77">
        <v>4320760</v>
      </c>
      <c r="AI3082" s="76" t="s">
        <v>52</v>
      </c>
      <c r="AJ3082" s="76" t="s">
        <v>36</v>
      </c>
      <c r="AK3082" t="str">
        <f>_xlfn.CONCAT(PlayerList[[#This Row],[First Name]]," ",PlayerList[[#This Row],[Surname]])</f>
        <v>Serafina Tonumaivao</v>
      </c>
      <c r="AM3082" s="71">
        <f>PlayerList[[#This Row],[Code]]*1</f>
        <v>18683</v>
      </c>
      <c r="AN3082" s="71" t="str">
        <f>VLOOKUP(PlayerList[[#This Row],[NZCF ID]],$AP$2:$AQ$3850,2,FALSE)</f>
        <v>M</v>
      </c>
      <c r="AP3082" s="71">
        <v>20535</v>
      </c>
      <c r="AQ3082" s="71" t="s">
        <v>29</v>
      </c>
    </row>
    <row r="3083" spans="13:43" x14ac:dyDescent="0.3">
      <c r="M3083" s="75">
        <v>20054</v>
      </c>
      <c r="N3083" s="72" t="s">
        <v>3536</v>
      </c>
      <c r="O3083" s="72" t="s">
        <v>3537</v>
      </c>
      <c r="P3083" s="73" t="s">
        <v>74</v>
      </c>
      <c r="Q3083" s="74">
        <v>1992</v>
      </c>
      <c r="R3083" s="73" t="s">
        <v>35</v>
      </c>
      <c r="S3083" s="72"/>
      <c r="T3083" s="77">
        <v>1398</v>
      </c>
      <c r="U3083" s="76" t="s">
        <v>35</v>
      </c>
      <c r="V3083" s="77" t="s">
        <v>36</v>
      </c>
      <c r="W3083" s="77" t="s">
        <v>36</v>
      </c>
      <c r="X3083" s="77">
        <v>20</v>
      </c>
      <c r="Y3083" s="78" t="s">
        <v>60</v>
      </c>
      <c r="Z3083" s="72"/>
      <c r="AA3083" s="77" t="s">
        <v>37</v>
      </c>
      <c r="AB3083" s="76" t="s">
        <v>35</v>
      </c>
      <c r="AC3083" s="77" t="s">
        <v>36</v>
      </c>
      <c r="AD3083" s="77" t="s">
        <v>36</v>
      </c>
      <c r="AE3083" s="77" t="s">
        <v>37</v>
      </c>
      <c r="AF3083" s="78" t="s">
        <v>38</v>
      </c>
      <c r="AG3083" s="72"/>
      <c r="AH3083" s="77">
        <v>4326326</v>
      </c>
      <c r="AI3083" s="76" t="s">
        <v>52</v>
      </c>
      <c r="AJ3083" s="76" t="s">
        <v>36</v>
      </c>
      <c r="AK3083" t="str">
        <f>_xlfn.CONCAT(PlayerList[[#This Row],[First Name]]," ",PlayerList[[#This Row],[Surname]])</f>
        <v>Juan Paolo Torres</v>
      </c>
      <c r="AM3083" s="71">
        <f>PlayerList[[#This Row],[Code]]*1</f>
        <v>20054</v>
      </c>
      <c r="AN3083" s="71" t="str">
        <f>VLOOKUP(PlayerList[[#This Row],[NZCF ID]],$AP$2:$AQ$3850,2,FALSE)</f>
        <v>M</v>
      </c>
      <c r="AP3083" s="71">
        <v>21049</v>
      </c>
      <c r="AQ3083" s="71" t="s">
        <v>29</v>
      </c>
    </row>
    <row r="3084" spans="13:43" x14ac:dyDescent="0.3">
      <c r="M3084" s="75">
        <v>22743</v>
      </c>
      <c r="N3084" s="72" t="s">
        <v>3538</v>
      </c>
      <c r="O3084" s="72" t="s">
        <v>3539</v>
      </c>
      <c r="P3084" s="73" t="s">
        <v>33</v>
      </c>
      <c r="Q3084" s="74">
        <v>2014</v>
      </c>
      <c r="R3084" s="73" t="s">
        <v>135</v>
      </c>
      <c r="S3084" s="72"/>
      <c r="T3084" s="77" t="s">
        <v>34</v>
      </c>
      <c r="U3084" s="76" t="s">
        <v>35</v>
      </c>
      <c r="V3084" s="77" t="s">
        <v>36</v>
      </c>
      <c r="W3084" s="77" t="s">
        <v>36</v>
      </c>
      <c r="X3084" s="77" t="s">
        <v>37</v>
      </c>
      <c r="Y3084" s="78" t="s">
        <v>38</v>
      </c>
      <c r="Z3084" s="72"/>
      <c r="AA3084" s="77">
        <v>626</v>
      </c>
      <c r="AB3084" s="76" t="s">
        <v>50</v>
      </c>
      <c r="AC3084" s="77" t="s">
        <v>36</v>
      </c>
      <c r="AD3084" s="77" t="s">
        <v>36</v>
      </c>
      <c r="AE3084" s="77">
        <v>6</v>
      </c>
      <c r="AF3084" s="78" t="s">
        <v>84</v>
      </c>
      <c r="AG3084" s="72"/>
      <c r="AH3084" s="77" t="s">
        <v>69</v>
      </c>
      <c r="AI3084" s="76" t="s">
        <v>52</v>
      </c>
      <c r="AJ3084" s="76" t="s">
        <v>36</v>
      </c>
      <c r="AK3084" t="str">
        <f>_xlfn.CONCAT(PlayerList[[#This Row],[First Name]]," ",PlayerList[[#This Row],[Surname]])</f>
        <v>Isla Tovey</v>
      </c>
      <c r="AM3084" s="71">
        <f>PlayerList[[#This Row],[Code]]*1</f>
        <v>22743</v>
      </c>
      <c r="AN3084" s="71" t="str">
        <f>VLOOKUP(PlayerList[[#This Row],[NZCF ID]],$AP$2:$AQ$3850,2,FALSE)</f>
        <v>F</v>
      </c>
      <c r="AP3084" s="71">
        <v>18683</v>
      </c>
      <c r="AQ3084" s="71" t="s">
        <v>29</v>
      </c>
    </row>
    <row r="3085" spans="13:43" x14ac:dyDescent="0.3">
      <c r="M3085" s="75">
        <v>14596</v>
      </c>
      <c r="N3085" s="72" t="s">
        <v>3540</v>
      </c>
      <c r="O3085" s="72" t="s">
        <v>529</v>
      </c>
      <c r="P3085" s="73" t="s">
        <v>127</v>
      </c>
      <c r="Q3085" s="74">
        <v>1965</v>
      </c>
      <c r="R3085" s="73" t="s">
        <v>124</v>
      </c>
      <c r="S3085" s="72"/>
      <c r="T3085" s="77" t="s">
        <v>34</v>
      </c>
      <c r="U3085" s="76" t="s">
        <v>35</v>
      </c>
      <c r="V3085" s="77" t="s">
        <v>36</v>
      </c>
      <c r="W3085" s="77" t="s">
        <v>36</v>
      </c>
      <c r="X3085" s="77" t="s">
        <v>37</v>
      </c>
      <c r="Y3085" s="78" t="s">
        <v>38</v>
      </c>
      <c r="Z3085" s="72"/>
      <c r="AA3085" s="77">
        <v>862</v>
      </c>
      <c r="AB3085" s="76" t="s">
        <v>50</v>
      </c>
      <c r="AC3085" s="77" t="s">
        <v>36</v>
      </c>
      <c r="AD3085" s="77" t="s">
        <v>36</v>
      </c>
      <c r="AE3085" s="77">
        <v>6</v>
      </c>
      <c r="AF3085" s="78" t="s">
        <v>281</v>
      </c>
      <c r="AG3085" s="72"/>
      <c r="AH3085" s="77">
        <v>4324757</v>
      </c>
      <c r="AI3085" s="76" t="s">
        <v>52</v>
      </c>
      <c r="AJ3085" s="76" t="s">
        <v>36</v>
      </c>
      <c r="AK3085" t="str">
        <f>_xlfn.CONCAT(PlayerList[[#This Row],[First Name]]," ",PlayerList[[#This Row],[Surname]])</f>
        <v>Paul Townsend</v>
      </c>
      <c r="AM3085" s="71">
        <f>PlayerList[[#This Row],[Code]]*1</f>
        <v>14596</v>
      </c>
      <c r="AN3085" s="71" t="str">
        <f>VLOOKUP(PlayerList[[#This Row],[NZCF ID]],$AP$2:$AQ$3850,2,FALSE)</f>
        <v>M</v>
      </c>
      <c r="AP3085" s="71">
        <v>20054</v>
      </c>
      <c r="AQ3085" s="71" t="s">
        <v>29</v>
      </c>
    </row>
    <row r="3086" spans="13:43" x14ac:dyDescent="0.3">
      <c r="M3086" s="75">
        <v>17835</v>
      </c>
      <c r="N3086" s="72" t="s">
        <v>3541</v>
      </c>
      <c r="O3086" s="72" t="s">
        <v>3542</v>
      </c>
      <c r="P3086" s="73" t="s">
        <v>33</v>
      </c>
      <c r="Q3086" s="74">
        <v>2010</v>
      </c>
      <c r="R3086" s="73" t="s">
        <v>135</v>
      </c>
      <c r="S3086" s="72"/>
      <c r="T3086" s="77" t="s">
        <v>34</v>
      </c>
      <c r="U3086" s="76" t="s">
        <v>35</v>
      </c>
      <c r="V3086" s="77" t="s">
        <v>36</v>
      </c>
      <c r="W3086" s="77" t="s">
        <v>36</v>
      </c>
      <c r="X3086" s="77" t="s">
        <v>37</v>
      </c>
      <c r="Y3086" s="78" t="s">
        <v>38</v>
      </c>
      <c r="Z3086" s="72"/>
      <c r="AA3086" s="77">
        <v>400</v>
      </c>
      <c r="AB3086" s="76" t="s">
        <v>50</v>
      </c>
      <c r="AC3086" s="77" t="s">
        <v>36</v>
      </c>
      <c r="AD3086" s="77" t="s">
        <v>36</v>
      </c>
      <c r="AE3086" s="77">
        <v>5</v>
      </c>
      <c r="AF3086" s="78" t="s">
        <v>105</v>
      </c>
      <c r="AG3086" s="72"/>
      <c r="AH3086" s="77" t="s">
        <v>69</v>
      </c>
      <c r="AI3086" s="76" t="s">
        <v>52</v>
      </c>
      <c r="AJ3086" s="76" t="s">
        <v>36</v>
      </c>
      <c r="AK3086" t="str">
        <f>_xlfn.CONCAT(PlayerList[[#This Row],[First Name]]," ",PlayerList[[#This Row],[Surname]])</f>
        <v>Penelope Tozer</v>
      </c>
      <c r="AM3086" s="71">
        <f>PlayerList[[#This Row],[Code]]*1</f>
        <v>17835</v>
      </c>
      <c r="AN3086" s="71" t="str">
        <f>VLOOKUP(PlayerList[[#This Row],[NZCF ID]],$AP$2:$AQ$3850,2,FALSE)</f>
        <v>F</v>
      </c>
      <c r="AP3086" s="71">
        <v>22743</v>
      </c>
      <c r="AQ3086" s="71" t="s">
        <v>45</v>
      </c>
    </row>
    <row r="3087" spans="13:43" x14ac:dyDescent="0.3">
      <c r="M3087" s="75">
        <v>19088</v>
      </c>
      <c r="N3087" s="72" t="s">
        <v>3543</v>
      </c>
      <c r="O3087" s="72" t="s">
        <v>3544</v>
      </c>
      <c r="P3087" s="73" t="s">
        <v>161</v>
      </c>
      <c r="Q3087" s="74">
        <v>1990</v>
      </c>
      <c r="R3087" s="73" t="s">
        <v>35</v>
      </c>
      <c r="S3087" s="72"/>
      <c r="T3087" s="77">
        <v>1040</v>
      </c>
      <c r="U3087" s="76" t="s">
        <v>50</v>
      </c>
      <c r="V3087" s="77" t="s">
        <v>36</v>
      </c>
      <c r="W3087" s="77" t="s">
        <v>36</v>
      </c>
      <c r="X3087" s="77">
        <v>5</v>
      </c>
      <c r="Y3087" s="78" t="s">
        <v>154</v>
      </c>
      <c r="Z3087" s="72"/>
      <c r="AA3087" s="77" t="s">
        <v>37</v>
      </c>
      <c r="AB3087" s="76" t="s">
        <v>35</v>
      </c>
      <c r="AC3087" s="77" t="s">
        <v>36</v>
      </c>
      <c r="AD3087" s="77" t="s">
        <v>36</v>
      </c>
      <c r="AE3087" s="77" t="s">
        <v>37</v>
      </c>
      <c r="AF3087" s="78" t="s">
        <v>38</v>
      </c>
      <c r="AG3087" s="72"/>
      <c r="AH3087" s="77" t="s">
        <v>69</v>
      </c>
      <c r="AI3087" s="76" t="s">
        <v>52</v>
      </c>
      <c r="AJ3087" s="76" t="s">
        <v>36</v>
      </c>
      <c r="AK3087" t="str">
        <f>_xlfn.CONCAT(PlayerList[[#This Row],[First Name]]," ",PlayerList[[#This Row],[Surname]])</f>
        <v>Arcturus (James) Trail</v>
      </c>
      <c r="AM3087" s="71">
        <f>PlayerList[[#This Row],[Code]]*1</f>
        <v>19088</v>
      </c>
      <c r="AN3087" s="71" t="str">
        <f>VLOOKUP(PlayerList[[#This Row],[NZCF ID]],$AP$2:$AQ$3850,2,FALSE)</f>
        <v>M</v>
      </c>
      <c r="AP3087" s="71">
        <v>14596</v>
      </c>
      <c r="AQ3087" s="71" t="s">
        <v>29</v>
      </c>
    </row>
    <row r="3088" spans="13:43" x14ac:dyDescent="0.3">
      <c r="M3088" s="75">
        <v>20386</v>
      </c>
      <c r="N3088" s="72" t="s">
        <v>3545</v>
      </c>
      <c r="O3088" s="72" t="s">
        <v>1589</v>
      </c>
      <c r="P3088" s="73" t="s">
        <v>74</v>
      </c>
      <c r="Q3088" s="74">
        <v>2001</v>
      </c>
      <c r="R3088" s="73" t="s">
        <v>35</v>
      </c>
      <c r="S3088" s="72"/>
      <c r="T3088" s="77">
        <v>1529</v>
      </c>
      <c r="U3088" s="76" t="s">
        <v>50</v>
      </c>
      <c r="V3088" s="77" t="s">
        <v>36</v>
      </c>
      <c r="W3088" s="77" t="s">
        <v>36</v>
      </c>
      <c r="X3088" s="77">
        <v>3</v>
      </c>
      <c r="Y3088" s="78" t="s">
        <v>150</v>
      </c>
      <c r="Z3088" s="72"/>
      <c r="AA3088" s="77" t="s">
        <v>37</v>
      </c>
      <c r="AB3088" s="76" t="s">
        <v>35</v>
      </c>
      <c r="AC3088" s="77" t="s">
        <v>36</v>
      </c>
      <c r="AD3088" s="77" t="s">
        <v>36</v>
      </c>
      <c r="AE3088" s="77" t="s">
        <v>37</v>
      </c>
      <c r="AF3088" s="78" t="s">
        <v>38</v>
      </c>
      <c r="AG3088" s="72"/>
      <c r="AH3088" s="77">
        <v>4328825</v>
      </c>
      <c r="AI3088" s="76" t="s">
        <v>52</v>
      </c>
      <c r="AJ3088" s="76" t="s">
        <v>36</v>
      </c>
      <c r="AK3088" t="str">
        <f>_xlfn.CONCAT(PlayerList[[#This Row],[First Name]]," ",PlayerList[[#This Row],[Surname]])</f>
        <v>Andy Tran</v>
      </c>
      <c r="AM3088" s="71">
        <f>PlayerList[[#This Row],[Code]]*1</f>
        <v>20386</v>
      </c>
      <c r="AN3088" s="71" t="str">
        <f>VLOOKUP(PlayerList[[#This Row],[NZCF ID]],$AP$2:$AQ$3850,2,FALSE)</f>
        <v>M</v>
      </c>
      <c r="AP3088" s="71">
        <v>17835</v>
      </c>
      <c r="AQ3088" s="71" t="s">
        <v>45</v>
      </c>
    </row>
    <row r="3089" spans="13:43" x14ac:dyDescent="0.3">
      <c r="M3089" s="75">
        <v>16690</v>
      </c>
      <c r="N3089" s="72" t="s">
        <v>3545</v>
      </c>
      <c r="O3089" s="72" t="s">
        <v>1398</v>
      </c>
      <c r="P3089" s="73" t="s">
        <v>178</v>
      </c>
      <c r="Q3089" s="74">
        <v>2008</v>
      </c>
      <c r="R3089" s="73" t="s">
        <v>135</v>
      </c>
      <c r="S3089" s="72"/>
      <c r="T3089" s="77">
        <v>1509</v>
      </c>
      <c r="U3089" s="76" t="s">
        <v>35</v>
      </c>
      <c r="V3089" s="77">
        <v>1</v>
      </c>
      <c r="W3089" s="77">
        <v>2</v>
      </c>
      <c r="X3089" s="77">
        <v>50</v>
      </c>
      <c r="Y3089" s="78" t="s">
        <v>4167</v>
      </c>
      <c r="Z3089" s="72"/>
      <c r="AA3089" s="77">
        <v>1026</v>
      </c>
      <c r="AB3089" s="76" t="s">
        <v>50</v>
      </c>
      <c r="AC3089" s="77" t="s">
        <v>36</v>
      </c>
      <c r="AD3089" s="77" t="s">
        <v>36</v>
      </c>
      <c r="AE3089" s="77">
        <v>12</v>
      </c>
      <c r="AF3089" s="78" t="s">
        <v>39</v>
      </c>
      <c r="AG3089" s="72"/>
      <c r="AH3089" s="77">
        <v>4309790</v>
      </c>
      <c r="AI3089" s="76" t="s">
        <v>52</v>
      </c>
      <c r="AJ3089" s="76" t="s">
        <v>36</v>
      </c>
      <c r="AK3089" t="str">
        <f>_xlfn.CONCAT(PlayerList[[#This Row],[First Name]]," ",PlayerList[[#This Row],[Surname]])</f>
        <v>Dylan Tran</v>
      </c>
      <c r="AM3089" s="71">
        <f>PlayerList[[#This Row],[Code]]*1</f>
        <v>16690</v>
      </c>
      <c r="AN3089" s="71" t="str">
        <f>VLOOKUP(PlayerList[[#This Row],[NZCF ID]],$AP$2:$AQ$3850,2,FALSE)</f>
        <v>M</v>
      </c>
      <c r="AP3089" s="71">
        <v>19088</v>
      </c>
      <c r="AQ3089" s="71" t="s">
        <v>29</v>
      </c>
    </row>
    <row r="3090" spans="13:43" x14ac:dyDescent="0.3">
      <c r="M3090" s="75">
        <v>17994</v>
      </c>
      <c r="N3090" s="72" t="s">
        <v>3545</v>
      </c>
      <c r="O3090" s="72" t="s">
        <v>3546</v>
      </c>
      <c r="P3090" s="73" t="s">
        <v>161</v>
      </c>
      <c r="Q3090" s="74">
        <v>2000</v>
      </c>
      <c r="R3090" s="73" t="s">
        <v>35</v>
      </c>
      <c r="S3090" s="72"/>
      <c r="T3090" s="77" t="s">
        <v>34</v>
      </c>
      <c r="U3090" s="76" t="s">
        <v>35</v>
      </c>
      <c r="V3090" s="77" t="s">
        <v>36</v>
      </c>
      <c r="W3090" s="77" t="s">
        <v>36</v>
      </c>
      <c r="X3090" s="77" t="s">
        <v>37</v>
      </c>
      <c r="Y3090" s="78" t="s">
        <v>38</v>
      </c>
      <c r="Z3090" s="72"/>
      <c r="AA3090" s="77">
        <v>1333</v>
      </c>
      <c r="AB3090" s="76" t="s">
        <v>50</v>
      </c>
      <c r="AC3090" s="77" t="s">
        <v>36</v>
      </c>
      <c r="AD3090" s="77" t="s">
        <v>36</v>
      </c>
      <c r="AE3090" s="77">
        <v>14</v>
      </c>
      <c r="AF3090" s="78" t="s">
        <v>75</v>
      </c>
      <c r="AG3090" s="72"/>
      <c r="AH3090" s="77">
        <v>4317238</v>
      </c>
      <c r="AI3090" s="76" t="s">
        <v>52</v>
      </c>
      <c r="AJ3090" s="76" t="s">
        <v>36</v>
      </c>
      <c r="AK3090" t="str">
        <f>_xlfn.CONCAT(PlayerList[[#This Row],[First Name]]," ",PlayerList[[#This Row],[Surname]])</f>
        <v>John Nhat Thanh Tran</v>
      </c>
      <c r="AM3090" s="71">
        <f>PlayerList[[#This Row],[Code]]*1</f>
        <v>17994</v>
      </c>
      <c r="AN3090" s="71" t="str">
        <f>VLOOKUP(PlayerList[[#This Row],[NZCF ID]],$AP$2:$AQ$3850,2,FALSE)</f>
        <v>M</v>
      </c>
      <c r="AP3090" s="71">
        <v>20386</v>
      </c>
      <c r="AQ3090" s="71" t="s">
        <v>29</v>
      </c>
    </row>
    <row r="3091" spans="13:43" x14ac:dyDescent="0.3">
      <c r="M3091" s="75">
        <v>22875</v>
      </c>
      <c r="N3091" s="72" t="s">
        <v>3545</v>
      </c>
      <c r="O3091" s="72" t="s">
        <v>4516</v>
      </c>
      <c r="P3091" s="73" t="s">
        <v>33</v>
      </c>
      <c r="Q3091" s="74">
        <v>2015</v>
      </c>
      <c r="R3091" s="73" t="s">
        <v>135</v>
      </c>
      <c r="S3091" s="72"/>
      <c r="T3091" s="77" t="s">
        <v>34</v>
      </c>
      <c r="U3091" s="76" t="s">
        <v>35</v>
      </c>
      <c r="V3091" s="77" t="s">
        <v>36</v>
      </c>
      <c r="W3091" s="77" t="s">
        <v>36</v>
      </c>
      <c r="X3091" s="77" t="s">
        <v>37</v>
      </c>
      <c r="Y3091" s="78" t="s">
        <v>38</v>
      </c>
      <c r="Z3091" s="72"/>
      <c r="AA3091" s="77">
        <v>716</v>
      </c>
      <c r="AB3091" s="76" t="s">
        <v>50</v>
      </c>
      <c r="AC3091" s="77">
        <v>1</v>
      </c>
      <c r="AD3091" s="77">
        <v>6</v>
      </c>
      <c r="AE3091" s="77">
        <v>6</v>
      </c>
      <c r="AF3091" s="78" t="s">
        <v>4167</v>
      </c>
      <c r="AG3091" s="72"/>
      <c r="AH3091" s="77" t="s">
        <v>69</v>
      </c>
      <c r="AI3091" s="76" t="s">
        <v>52</v>
      </c>
      <c r="AJ3091" s="76" t="s">
        <v>36</v>
      </c>
      <c r="AK3091" t="str">
        <f>_xlfn.CONCAT(PlayerList[[#This Row],[First Name]]," ",PlayerList[[#This Row],[Surname]])</f>
        <v>Phu Huynh Minh Tran</v>
      </c>
      <c r="AM3091" s="71">
        <f>PlayerList[[#This Row],[Code]]*1</f>
        <v>22875</v>
      </c>
      <c r="AN3091" s="71" t="str">
        <f>VLOOKUP(PlayerList[[#This Row],[NZCF ID]],$AP$2:$AQ$3850,2,FALSE)</f>
        <v>M</v>
      </c>
      <c r="AP3091" s="71">
        <v>16690</v>
      </c>
      <c r="AQ3091" s="71" t="s">
        <v>29</v>
      </c>
    </row>
    <row r="3092" spans="13:43" x14ac:dyDescent="0.3">
      <c r="M3092" s="75">
        <v>15377</v>
      </c>
      <c r="N3092" s="72" t="s">
        <v>3547</v>
      </c>
      <c r="O3092" s="72" t="s">
        <v>433</v>
      </c>
      <c r="P3092" s="73" t="s">
        <v>74</v>
      </c>
      <c r="Q3092" s="74">
        <v>1968</v>
      </c>
      <c r="R3092" s="73" t="s">
        <v>124</v>
      </c>
      <c r="S3092" s="72"/>
      <c r="T3092" s="77">
        <v>1390</v>
      </c>
      <c r="U3092" s="76" t="s">
        <v>35</v>
      </c>
      <c r="V3092" s="77" t="s">
        <v>36</v>
      </c>
      <c r="W3092" s="77" t="s">
        <v>36</v>
      </c>
      <c r="X3092" s="77">
        <v>271</v>
      </c>
      <c r="Y3092" s="78" t="s">
        <v>281</v>
      </c>
      <c r="Z3092" s="72"/>
      <c r="AA3092" s="77">
        <v>1437</v>
      </c>
      <c r="AB3092" s="76" t="s">
        <v>35</v>
      </c>
      <c r="AC3092" s="77" t="s">
        <v>36</v>
      </c>
      <c r="AD3092" s="77" t="s">
        <v>36</v>
      </c>
      <c r="AE3092" s="77">
        <v>26</v>
      </c>
      <c r="AF3092" s="78" t="s">
        <v>154</v>
      </c>
      <c r="AG3092" s="72"/>
      <c r="AH3092" s="77">
        <v>4312139</v>
      </c>
      <c r="AI3092" s="76" t="s">
        <v>52</v>
      </c>
      <c r="AJ3092" s="76" t="s">
        <v>36</v>
      </c>
      <c r="AK3092" t="str">
        <f>_xlfn.CONCAT(PlayerList[[#This Row],[First Name]]," ",PlayerList[[#This Row],[Surname]])</f>
        <v>Scott Treanor</v>
      </c>
      <c r="AM3092" s="71">
        <f>PlayerList[[#This Row],[Code]]*1</f>
        <v>15377</v>
      </c>
      <c r="AN3092" s="71" t="str">
        <f>VLOOKUP(PlayerList[[#This Row],[NZCF ID]],$AP$2:$AQ$3850,2,FALSE)</f>
        <v>M</v>
      </c>
      <c r="AP3092" s="71">
        <v>17994</v>
      </c>
      <c r="AQ3092" s="71" t="s">
        <v>29</v>
      </c>
    </row>
    <row r="3093" spans="13:43" x14ac:dyDescent="0.3">
      <c r="M3093" s="75">
        <v>18906</v>
      </c>
      <c r="N3093" s="72" t="s">
        <v>3548</v>
      </c>
      <c r="O3093" s="72" t="s">
        <v>3549</v>
      </c>
      <c r="P3093" s="73" t="s">
        <v>33</v>
      </c>
      <c r="Q3093" s="74">
        <v>2009</v>
      </c>
      <c r="R3093" s="73" t="s">
        <v>135</v>
      </c>
      <c r="S3093" s="72"/>
      <c r="T3093" s="77" t="s">
        <v>34</v>
      </c>
      <c r="U3093" s="76" t="s">
        <v>35</v>
      </c>
      <c r="V3093" s="77" t="s">
        <v>36</v>
      </c>
      <c r="W3093" s="77" t="s">
        <v>36</v>
      </c>
      <c r="X3093" s="77" t="s">
        <v>37</v>
      </c>
      <c r="Y3093" s="78" t="s">
        <v>38</v>
      </c>
      <c r="Z3093" s="72"/>
      <c r="AA3093" s="77">
        <v>637</v>
      </c>
      <c r="AB3093" s="76" t="s">
        <v>35</v>
      </c>
      <c r="AC3093" s="77" t="s">
        <v>36</v>
      </c>
      <c r="AD3093" s="77" t="s">
        <v>36</v>
      </c>
      <c r="AE3093" s="77">
        <v>21</v>
      </c>
      <c r="AF3093" s="78" t="s">
        <v>154</v>
      </c>
      <c r="AG3093" s="72"/>
      <c r="AH3093" s="77" t="s">
        <v>69</v>
      </c>
      <c r="AI3093" s="76" t="s">
        <v>52</v>
      </c>
      <c r="AJ3093" s="76" t="s">
        <v>36</v>
      </c>
      <c r="AK3093" t="str">
        <f>_xlfn.CONCAT(PlayerList[[#This Row],[First Name]]," ",PlayerList[[#This Row],[Surname]])</f>
        <v>Nunna Trevanesh</v>
      </c>
      <c r="AM3093" s="71">
        <f>PlayerList[[#This Row],[Code]]*1</f>
        <v>18906</v>
      </c>
      <c r="AN3093" s="71" t="str">
        <f>VLOOKUP(PlayerList[[#This Row],[NZCF ID]],$AP$2:$AQ$3850,2,FALSE)</f>
        <v>M</v>
      </c>
      <c r="AP3093" s="71">
        <v>22875</v>
      </c>
      <c r="AQ3093" s="71" t="s">
        <v>29</v>
      </c>
    </row>
    <row r="3094" spans="13:43" x14ac:dyDescent="0.3">
      <c r="M3094" s="75">
        <v>22747</v>
      </c>
      <c r="N3094" s="72" t="s">
        <v>3550</v>
      </c>
      <c r="O3094" s="72" t="s">
        <v>453</v>
      </c>
      <c r="P3094" s="73" t="s">
        <v>161</v>
      </c>
      <c r="Q3094" s="74">
        <v>2014</v>
      </c>
      <c r="R3094" s="73" t="s">
        <v>135</v>
      </c>
      <c r="S3094" s="72"/>
      <c r="T3094" s="77" t="s">
        <v>34</v>
      </c>
      <c r="U3094" s="76" t="s">
        <v>35</v>
      </c>
      <c r="V3094" s="77" t="s">
        <v>36</v>
      </c>
      <c r="W3094" s="77" t="s">
        <v>36</v>
      </c>
      <c r="X3094" s="77" t="s">
        <v>37</v>
      </c>
      <c r="Y3094" s="78" t="s">
        <v>38</v>
      </c>
      <c r="Z3094" s="72"/>
      <c r="AA3094" s="77">
        <v>794</v>
      </c>
      <c r="AB3094" s="76" t="s">
        <v>50</v>
      </c>
      <c r="AC3094" s="77">
        <v>1</v>
      </c>
      <c r="AD3094" s="77">
        <v>6</v>
      </c>
      <c r="AE3094" s="77">
        <v>13</v>
      </c>
      <c r="AF3094" s="78" t="s">
        <v>4167</v>
      </c>
      <c r="AG3094" s="72"/>
      <c r="AH3094" s="77" t="s">
        <v>69</v>
      </c>
      <c r="AI3094" s="76" t="s">
        <v>52</v>
      </c>
      <c r="AJ3094" s="76" t="s">
        <v>36</v>
      </c>
      <c r="AK3094" t="str">
        <f>_xlfn.CONCAT(PlayerList[[#This Row],[First Name]]," ",PlayerList[[#This Row],[Surname]])</f>
        <v>Benny Trewin</v>
      </c>
      <c r="AM3094" s="71">
        <f>PlayerList[[#This Row],[Code]]*1</f>
        <v>22747</v>
      </c>
      <c r="AN3094" s="71" t="str">
        <f>VLOOKUP(PlayerList[[#This Row],[NZCF ID]],$AP$2:$AQ$3850,2,FALSE)</f>
        <v>M</v>
      </c>
      <c r="AP3094" s="71">
        <v>15377</v>
      </c>
      <c r="AQ3094" s="71" t="s">
        <v>29</v>
      </c>
    </row>
    <row r="3095" spans="13:43" x14ac:dyDescent="0.3">
      <c r="M3095" s="75">
        <v>20466</v>
      </c>
      <c r="N3095" s="72" t="s">
        <v>3550</v>
      </c>
      <c r="O3095" s="72" t="s">
        <v>3551</v>
      </c>
      <c r="P3095" s="73" t="s">
        <v>161</v>
      </c>
      <c r="Q3095" s="74">
        <v>2012</v>
      </c>
      <c r="R3095" s="73" t="s">
        <v>135</v>
      </c>
      <c r="S3095" s="72"/>
      <c r="T3095" s="77" t="s">
        <v>34</v>
      </c>
      <c r="U3095" s="76" t="s">
        <v>35</v>
      </c>
      <c r="V3095" s="77" t="s">
        <v>36</v>
      </c>
      <c r="W3095" s="77" t="s">
        <v>36</v>
      </c>
      <c r="X3095" s="77" t="s">
        <v>37</v>
      </c>
      <c r="Y3095" s="78" t="s">
        <v>38</v>
      </c>
      <c r="Z3095" s="72"/>
      <c r="AA3095" s="77">
        <v>1053</v>
      </c>
      <c r="AB3095" s="76" t="s">
        <v>50</v>
      </c>
      <c r="AC3095" s="77" t="s">
        <v>36</v>
      </c>
      <c r="AD3095" s="77" t="s">
        <v>36</v>
      </c>
      <c r="AE3095" s="77">
        <v>16</v>
      </c>
      <c r="AF3095" s="78" t="s">
        <v>61</v>
      </c>
      <c r="AG3095" s="72"/>
      <c r="AH3095" s="77" t="s">
        <v>69</v>
      </c>
      <c r="AI3095" s="76" t="s">
        <v>52</v>
      </c>
      <c r="AJ3095" s="76" t="s">
        <v>36</v>
      </c>
      <c r="AK3095" t="str">
        <f>_xlfn.CONCAT(PlayerList[[#This Row],[First Name]]," ",PlayerList[[#This Row],[Surname]])</f>
        <v>Davey Trewin</v>
      </c>
      <c r="AM3095" s="71">
        <f>PlayerList[[#This Row],[Code]]*1</f>
        <v>20466</v>
      </c>
      <c r="AN3095" s="71" t="str">
        <f>VLOOKUP(PlayerList[[#This Row],[NZCF ID]],$AP$2:$AQ$3850,2,FALSE)</f>
        <v>M</v>
      </c>
      <c r="AP3095" s="71">
        <v>18906</v>
      </c>
      <c r="AQ3095" s="71" t="s">
        <v>29</v>
      </c>
    </row>
    <row r="3096" spans="13:43" x14ac:dyDescent="0.3">
      <c r="M3096" s="75">
        <v>22954</v>
      </c>
      <c r="N3096" s="72" t="s">
        <v>3550</v>
      </c>
      <c r="O3096" s="72" t="s">
        <v>755</v>
      </c>
      <c r="P3096" s="73" t="s">
        <v>161</v>
      </c>
      <c r="Q3096" s="74">
        <v>2018</v>
      </c>
      <c r="R3096" s="73" t="s">
        <v>135</v>
      </c>
      <c r="S3096" s="72"/>
      <c r="T3096" s="77" t="s">
        <v>34</v>
      </c>
      <c r="U3096" s="76" t="s">
        <v>35</v>
      </c>
      <c r="V3096" s="77" t="s">
        <v>36</v>
      </c>
      <c r="W3096" s="77" t="s">
        <v>36</v>
      </c>
      <c r="X3096" s="77" t="s">
        <v>37</v>
      </c>
      <c r="Y3096" s="78" t="s">
        <v>38</v>
      </c>
      <c r="Z3096" s="72"/>
      <c r="AA3096" s="77">
        <v>400</v>
      </c>
      <c r="AB3096" s="76" t="s">
        <v>50</v>
      </c>
      <c r="AC3096" s="77">
        <v>1</v>
      </c>
      <c r="AD3096" s="77">
        <v>5</v>
      </c>
      <c r="AE3096" s="77">
        <v>5</v>
      </c>
      <c r="AF3096" s="78" t="s">
        <v>4167</v>
      </c>
      <c r="AG3096" s="72"/>
      <c r="AH3096" s="77" t="s">
        <v>69</v>
      </c>
      <c r="AI3096" s="76" t="s">
        <v>52</v>
      </c>
      <c r="AJ3096" s="76" t="s">
        <v>36</v>
      </c>
      <c r="AK3096" t="str">
        <f>_xlfn.CONCAT(PlayerList[[#This Row],[First Name]]," ",PlayerList[[#This Row],[Surname]])</f>
        <v>Leo Trewin</v>
      </c>
      <c r="AM3096" s="71">
        <f>PlayerList[[#This Row],[Code]]*1</f>
        <v>22954</v>
      </c>
      <c r="AN3096" s="71" t="str">
        <f>VLOOKUP(PlayerList[[#This Row],[NZCF ID]],$AP$2:$AQ$3850,2,FALSE)</f>
        <v>M</v>
      </c>
      <c r="AP3096" s="71">
        <v>22747</v>
      </c>
      <c r="AQ3096" s="71" t="s">
        <v>29</v>
      </c>
    </row>
    <row r="3097" spans="13:43" x14ac:dyDescent="0.3">
      <c r="M3097" s="75">
        <v>22726</v>
      </c>
      <c r="N3097" s="72" t="s">
        <v>3552</v>
      </c>
      <c r="O3097" s="72" t="s">
        <v>489</v>
      </c>
      <c r="P3097" s="73" t="s">
        <v>258</v>
      </c>
      <c r="Q3097" s="74">
        <v>1987</v>
      </c>
      <c r="R3097" s="73" t="s">
        <v>35</v>
      </c>
      <c r="S3097" s="72"/>
      <c r="T3097" s="77">
        <v>1268</v>
      </c>
      <c r="U3097" s="76" t="s">
        <v>50</v>
      </c>
      <c r="V3097" s="77" t="s">
        <v>36</v>
      </c>
      <c r="W3097" s="77" t="s">
        <v>36</v>
      </c>
      <c r="X3097" s="77">
        <v>3</v>
      </c>
      <c r="Y3097" s="78" t="s">
        <v>60</v>
      </c>
      <c r="Z3097" s="72"/>
      <c r="AA3097" s="77">
        <v>1623</v>
      </c>
      <c r="AB3097" s="76" t="s">
        <v>50</v>
      </c>
      <c r="AC3097" s="77" t="s">
        <v>36</v>
      </c>
      <c r="AD3097" s="77" t="s">
        <v>36</v>
      </c>
      <c r="AE3097" s="77">
        <v>5</v>
      </c>
      <c r="AF3097" s="78" t="s">
        <v>84</v>
      </c>
      <c r="AG3097" s="72"/>
      <c r="AH3097" s="77">
        <v>30959055</v>
      </c>
      <c r="AI3097" s="76" t="s">
        <v>195</v>
      </c>
      <c r="AJ3097" s="76" t="s">
        <v>36</v>
      </c>
      <c r="AK3097" t="str">
        <f>_xlfn.CONCAT(PlayerList[[#This Row],[First Name]]," ",PlayerList[[#This Row],[Surname]])</f>
        <v>Alan Truong</v>
      </c>
      <c r="AM3097" s="71">
        <f>PlayerList[[#This Row],[Code]]*1</f>
        <v>22726</v>
      </c>
      <c r="AN3097" s="71" t="str">
        <f>VLOOKUP(PlayerList[[#This Row],[NZCF ID]],$AP$2:$AQ$3850,2,FALSE)</f>
        <v>M</v>
      </c>
      <c r="AP3097" s="71">
        <v>20466</v>
      </c>
      <c r="AQ3097" s="71" t="s">
        <v>29</v>
      </c>
    </row>
    <row r="3098" spans="13:43" x14ac:dyDescent="0.3">
      <c r="M3098" s="75">
        <v>19045</v>
      </c>
      <c r="N3098" s="72" t="s">
        <v>3552</v>
      </c>
      <c r="O3098" s="72" t="s">
        <v>3553</v>
      </c>
      <c r="P3098" s="73" t="s">
        <v>167</v>
      </c>
      <c r="Q3098" s="74">
        <v>2012</v>
      </c>
      <c r="R3098" s="73" t="s">
        <v>135</v>
      </c>
      <c r="S3098" s="72"/>
      <c r="T3098" s="77">
        <v>1508</v>
      </c>
      <c r="U3098" s="76" t="s">
        <v>35</v>
      </c>
      <c r="V3098" s="77">
        <v>1</v>
      </c>
      <c r="W3098" s="77">
        <v>2</v>
      </c>
      <c r="X3098" s="77">
        <v>63</v>
      </c>
      <c r="Y3098" s="78" t="s">
        <v>4167</v>
      </c>
      <c r="Z3098" s="72"/>
      <c r="AA3098" s="77">
        <v>1481</v>
      </c>
      <c r="AB3098" s="76" t="s">
        <v>35</v>
      </c>
      <c r="AC3098" s="77">
        <v>3</v>
      </c>
      <c r="AD3098" s="77">
        <v>16</v>
      </c>
      <c r="AE3098" s="77">
        <v>164</v>
      </c>
      <c r="AF3098" s="78" t="s">
        <v>4167</v>
      </c>
      <c r="AG3098" s="72"/>
      <c r="AH3098" s="77">
        <v>4323572</v>
      </c>
      <c r="AI3098" s="76" t="s">
        <v>52</v>
      </c>
      <c r="AJ3098" s="76" t="s">
        <v>36</v>
      </c>
      <c r="AK3098" t="str">
        <f>_xlfn.CONCAT(PlayerList[[#This Row],[First Name]]," ",PlayerList[[#This Row],[Surname]])</f>
        <v>Minh Nhat (Sunny) Truong</v>
      </c>
      <c r="AM3098" s="71">
        <f>PlayerList[[#This Row],[Code]]*1</f>
        <v>19045</v>
      </c>
      <c r="AN3098" s="71" t="str">
        <f>VLOOKUP(PlayerList[[#This Row],[NZCF ID]],$AP$2:$AQ$3850,2,FALSE)</f>
        <v>M</v>
      </c>
      <c r="AP3098" s="71">
        <v>22954</v>
      </c>
      <c r="AQ3098" s="71" t="s">
        <v>29</v>
      </c>
    </row>
    <row r="3099" spans="13:43" x14ac:dyDescent="0.3">
      <c r="M3099" s="75">
        <v>22742</v>
      </c>
      <c r="N3099" s="72" t="s">
        <v>3554</v>
      </c>
      <c r="O3099" s="72" t="s">
        <v>562</v>
      </c>
      <c r="P3099" s="73" t="s">
        <v>33</v>
      </c>
      <c r="Q3099" s="74">
        <v>2014</v>
      </c>
      <c r="R3099" s="73" t="s">
        <v>135</v>
      </c>
      <c r="S3099" s="72"/>
      <c r="T3099" s="77" t="s">
        <v>34</v>
      </c>
      <c r="U3099" s="76" t="s">
        <v>35</v>
      </c>
      <c r="V3099" s="77" t="s">
        <v>36</v>
      </c>
      <c r="W3099" s="77" t="s">
        <v>36</v>
      </c>
      <c r="X3099" s="77" t="s">
        <v>37</v>
      </c>
      <c r="Y3099" s="78" t="s">
        <v>38</v>
      </c>
      <c r="Z3099" s="72"/>
      <c r="AA3099" s="77">
        <v>442</v>
      </c>
      <c r="AB3099" s="76" t="s">
        <v>50</v>
      </c>
      <c r="AC3099" s="77" t="s">
        <v>36</v>
      </c>
      <c r="AD3099" s="77" t="s">
        <v>36</v>
      </c>
      <c r="AE3099" s="77">
        <v>6</v>
      </c>
      <c r="AF3099" s="78" t="s">
        <v>84</v>
      </c>
      <c r="AG3099" s="72"/>
      <c r="AH3099" s="77" t="s">
        <v>69</v>
      </c>
      <c r="AI3099" s="76" t="s">
        <v>52</v>
      </c>
      <c r="AJ3099" s="76" t="s">
        <v>36</v>
      </c>
      <c r="AK3099" t="str">
        <f>_xlfn.CONCAT(PlayerList[[#This Row],[First Name]]," ",PlayerList[[#This Row],[Surname]])</f>
        <v>Cory Trusler</v>
      </c>
      <c r="AM3099" s="71">
        <f>PlayerList[[#This Row],[Code]]*1</f>
        <v>22742</v>
      </c>
      <c r="AN3099" s="71" t="str">
        <f>VLOOKUP(PlayerList[[#This Row],[NZCF ID]],$AP$2:$AQ$3850,2,FALSE)</f>
        <v>M</v>
      </c>
      <c r="AP3099" s="71">
        <v>22726</v>
      </c>
      <c r="AQ3099" s="71" t="s">
        <v>29</v>
      </c>
    </row>
    <row r="3100" spans="13:43" x14ac:dyDescent="0.3">
      <c r="M3100" s="75">
        <v>18846</v>
      </c>
      <c r="N3100" s="72" t="s">
        <v>3555</v>
      </c>
      <c r="O3100" s="72" t="s">
        <v>3556</v>
      </c>
      <c r="P3100" s="73" t="s">
        <v>33</v>
      </c>
      <c r="Q3100" s="74">
        <v>2012</v>
      </c>
      <c r="R3100" s="73" t="s">
        <v>135</v>
      </c>
      <c r="S3100" s="72"/>
      <c r="T3100" s="77" t="s">
        <v>34</v>
      </c>
      <c r="U3100" s="76" t="s">
        <v>35</v>
      </c>
      <c r="V3100" s="77" t="s">
        <v>36</v>
      </c>
      <c r="W3100" s="77" t="s">
        <v>36</v>
      </c>
      <c r="X3100" s="77" t="s">
        <v>37</v>
      </c>
      <c r="Y3100" s="78" t="s">
        <v>38</v>
      </c>
      <c r="Z3100" s="72"/>
      <c r="AA3100" s="77">
        <v>575</v>
      </c>
      <c r="AB3100" s="76" t="s">
        <v>35</v>
      </c>
      <c r="AC3100" s="77" t="s">
        <v>36</v>
      </c>
      <c r="AD3100" s="77" t="s">
        <v>36</v>
      </c>
      <c r="AE3100" s="77">
        <v>27</v>
      </c>
      <c r="AF3100" s="78" t="s">
        <v>154</v>
      </c>
      <c r="AG3100" s="72"/>
      <c r="AH3100" s="77">
        <v>4325206</v>
      </c>
      <c r="AI3100" s="76" t="s">
        <v>52</v>
      </c>
      <c r="AJ3100" s="76" t="s">
        <v>36</v>
      </c>
      <c r="AK3100" t="str">
        <f>_xlfn.CONCAT(PlayerList[[#This Row],[First Name]]," ",PlayerList[[#This Row],[Surname]])</f>
        <v>Caesar Tsao</v>
      </c>
      <c r="AM3100" s="71">
        <f>PlayerList[[#This Row],[Code]]*1</f>
        <v>18846</v>
      </c>
      <c r="AN3100" s="71" t="str">
        <f>VLOOKUP(PlayerList[[#This Row],[NZCF ID]],$AP$2:$AQ$3850,2,FALSE)</f>
        <v>M</v>
      </c>
      <c r="AP3100" s="71">
        <v>19045</v>
      </c>
      <c r="AQ3100" s="71" t="s">
        <v>29</v>
      </c>
    </row>
    <row r="3101" spans="13:43" x14ac:dyDescent="0.3">
      <c r="M3101" s="75">
        <v>20450</v>
      </c>
      <c r="N3101" s="72" t="s">
        <v>3557</v>
      </c>
      <c r="O3101" s="72" t="s">
        <v>197</v>
      </c>
      <c r="P3101" s="73" t="s">
        <v>33</v>
      </c>
      <c r="Q3101" s="74">
        <v>2011</v>
      </c>
      <c r="R3101" s="73" t="s">
        <v>135</v>
      </c>
      <c r="S3101" s="72"/>
      <c r="T3101" s="77" t="s">
        <v>34</v>
      </c>
      <c r="U3101" s="76" t="s">
        <v>35</v>
      </c>
      <c r="V3101" s="77" t="s">
        <v>36</v>
      </c>
      <c r="W3101" s="77" t="s">
        <v>36</v>
      </c>
      <c r="X3101" s="77" t="s">
        <v>37</v>
      </c>
      <c r="Y3101" s="78" t="s">
        <v>38</v>
      </c>
      <c r="Z3101" s="72"/>
      <c r="AA3101" s="77">
        <v>774</v>
      </c>
      <c r="AB3101" s="76" t="s">
        <v>50</v>
      </c>
      <c r="AC3101" s="77" t="s">
        <v>36</v>
      </c>
      <c r="AD3101" s="77" t="s">
        <v>36</v>
      </c>
      <c r="AE3101" s="77">
        <v>7</v>
      </c>
      <c r="AF3101" s="78" t="s">
        <v>150</v>
      </c>
      <c r="AG3101" s="72"/>
      <c r="AH3101" s="77" t="s">
        <v>69</v>
      </c>
      <c r="AI3101" s="76" t="s">
        <v>52</v>
      </c>
      <c r="AJ3101" s="76" t="s">
        <v>36</v>
      </c>
      <c r="AK3101" t="str">
        <f>_xlfn.CONCAT(PlayerList[[#This Row],[First Name]]," ",PlayerList[[#This Row],[Surname]])</f>
        <v>Ethan Tse</v>
      </c>
      <c r="AM3101" s="71">
        <f>PlayerList[[#This Row],[Code]]*1</f>
        <v>20450</v>
      </c>
      <c r="AN3101" s="71" t="str">
        <f>VLOOKUP(PlayerList[[#This Row],[NZCF ID]],$AP$2:$AQ$3850,2,FALSE)</f>
        <v>M</v>
      </c>
      <c r="AP3101" s="71">
        <v>22742</v>
      </c>
      <c r="AQ3101" s="71" t="s">
        <v>29</v>
      </c>
    </row>
    <row r="3102" spans="13:43" x14ac:dyDescent="0.3">
      <c r="M3102" s="75">
        <v>18237</v>
      </c>
      <c r="N3102" s="72" t="s">
        <v>3557</v>
      </c>
      <c r="O3102" s="72" t="s">
        <v>3558</v>
      </c>
      <c r="P3102" s="73" t="s">
        <v>258</v>
      </c>
      <c r="Q3102" s="74">
        <v>2014</v>
      </c>
      <c r="R3102" s="73" t="s">
        <v>135</v>
      </c>
      <c r="S3102" s="72"/>
      <c r="T3102" s="77">
        <v>1028</v>
      </c>
      <c r="U3102" s="76" t="s">
        <v>35</v>
      </c>
      <c r="V3102" s="77" t="s">
        <v>36</v>
      </c>
      <c r="W3102" s="77" t="s">
        <v>36</v>
      </c>
      <c r="X3102" s="77">
        <v>30</v>
      </c>
      <c r="Y3102" s="78" t="s">
        <v>61</v>
      </c>
      <c r="Z3102" s="72"/>
      <c r="AA3102" s="77">
        <v>765</v>
      </c>
      <c r="AB3102" s="76" t="s">
        <v>35</v>
      </c>
      <c r="AC3102" s="77" t="s">
        <v>36</v>
      </c>
      <c r="AD3102" s="77" t="s">
        <v>36</v>
      </c>
      <c r="AE3102" s="77">
        <v>66</v>
      </c>
      <c r="AF3102" s="78" t="s">
        <v>169</v>
      </c>
      <c r="AG3102" s="72"/>
      <c r="AH3102" s="77">
        <v>4320247</v>
      </c>
      <c r="AI3102" s="76" t="s">
        <v>52</v>
      </c>
      <c r="AJ3102" s="76" t="s">
        <v>36</v>
      </c>
      <c r="AK3102" t="str">
        <f>_xlfn.CONCAT(PlayerList[[#This Row],[First Name]]," ",PlayerList[[#This Row],[Surname]])</f>
        <v>Ishtar Yuying Tse</v>
      </c>
      <c r="AM3102" s="71">
        <f>PlayerList[[#This Row],[Code]]*1</f>
        <v>18237</v>
      </c>
      <c r="AN3102" s="71" t="str">
        <f>VLOOKUP(PlayerList[[#This Row],[NZCF ID]],$AP$2:$AQ$3850,2,FALSE)</f>
        <v>F</v>
      </c>
      <c r="AP3102" s="71">
        <v>18846</v>
      </c>
      <c r="AQ3102" s="71" t="s">
        <v>29</v>
      </c>
    </row>
    <row r="3103" spans="13:43" x14ac:dyDescent="0.3">
      <c r="M3103" s="75">
        <v>19928</v>
      </c>
      <c r="N3103" s="72" t="s">
        <v>3559</v>
      </c>
      <c r="O3103" s="72" t="s">
        <v>3560</v>
      </c>
      <c r="P3103" s="73" t="s">
        <v>161</v>
      </c>
      <c r="Q3103" s="74">
        <v>2015</v>
      </c>
      <c r="R3103" s="73" t="s">
        <v>135</v>
      </c>
      <c r="S3103" s="72"/>
      <c r="T3103" s="77" t="s">
        <v>34</v>
      </c>
      <c r="U3103" s="76" t="s">
        <v>35</v>
      </c>
      <c r="V3103" s="77" t="s">
        <v>36</v>
      </c>
      <c r="W3103" s="77" t="s">
        <v>36</v>
      </c>
      <c r="X3103" s="77" t="s">
        <v>37</v>
      </c>
      <c r="Y3103" s="78" t="s">
        <v>38</v>
      </c>
      <c r="Z3103" s="72"/>
      <c r="AA3103" s="77">
        <v>781</v>
      </c>
      <c r="AB3103" s="76" t="s">
        <v>50</v>
      </c>
      <c r="AC3103" s="77" t="s">
        <v>36</v>
      </c>
      <c r="AD3103" s="77" t="s">
        <v>36</v>
      </c>
      <c r="AE3103" s="77">
        <v>5</v>
      </c>
      <c r="AF3103" s="78" t="s">
        <v>281</v>
      </c>
      <c r="AG3103" s="72"/>
      <c r="AH3103" s="77" t="s">
        <v>69</v>
      </c>
      <c r="AI3103" s="76" t="s">
        <v>52</v>
      </c>
      <c r="AJ3103" s="76" t="s">
        <v>36</v>
      </c>
      <c r="AK3103" t="str">
        <f>_xlfn.CONCAT(PlayerList[[#This Row],[First Name]]," ",PlayerList[[#This Row],[Surname]])</f>
        <v>Gedeon Tseng</v>
      </c>
      <c r="AM3103" s="71">
        <f>PlayerList[[#This Row],[Code]]*1</f>
        <v>19928</v>
      </c>
      <c r="AN3103" s="71" t="str">
        <f>VLOOKUP(PlayerList[[#This Row],[NZCF ID]],$AP$2:$AQ$3850,2,FALSE)</f>
        <v>M</v>
      </c>
      <c r="AP3103" s="71">
        <v>20450</v>
      </c>
      <c r="AQ3103" s="71" t="s">
        <v>29</v>
      </c>
    </row>
    <row r="3104" spans="13:43" x14ac:dyDescent="0.3">
      <c r="M3104" s="75">
        <v>19082</v>
      </c>
      <c r="N3104" s="72" t="s">
        <v>3561</v>
      </c>
      <c r="O3104" s="72" t="s">
        <v>1067</v>
      </c>
      <c r="P3104" s="73" t="s">
        <v>33</v>
      </c>
      <c r="Q3104" s="74">
        <v>2010</v>
      </c>
      <c r="R3104" s="73" t="s">
        <v>135</v>
      </c>
      <c r="S3104" s="72"/>
      <c r="T3104" s="77" t="s">
        <v>34</v>
      </c>
      <c r="U3104" s="76" t="s">
        <v>35</v>
      </c>
      <c r="V3104" s="77" t="s">
        <v>36</v>
      </c>
      <c r="W3104" s="77" t="s">
        <v>36</v>
      </c>
      <c r="X3104" s="77" t="s">
        <v>37</v>
      </c>
      <c r="Y3104" s="78" t="s">
        <v>38</v>
      </c>
      <c r="Z3104" s="72"/>
      <c r="AA3104" s="77">
        <v>807</v>
      </c>
      <c r="AB3104" s="76" t="s">
        <v>35</v>
      </c>
      <c r="AC3104" s="77" t="s">
        <v>36</v>
      </c>
      <c r="AD3104" s="77" t="s">
        <v>36</v>
      </c>
      <c r="AE3104" s="77">
        <v>63</v>
      </c>
      <c r="AF3104" s="78" t="s">
        <v>75</v>
      </c>
      <c r="AG3104" s="72"/>
      <c r="AH3104" s="77">
        <v>4322339</v>
      </c>
      <c r="AI3104" s="76" t="s">
        <v>52</v>
      </c>
      <c r="AJ3104" s="76" t="s">
        <v>36</v>
      </c>
      <c r="AK3104" t="str">
        <f>_xlfn.CONCAT(PlayerList[[#This Row],[First Name]]," ",PlayerList[[#This Row],[Surname]])</f>
        <v>Timothy Tsui</v>
      </c>
      <c r="AM3104" s="71">
        <f>PlayerList[[#This Row],[Code]]*1</f>
        <v>19082</v>
      </c>
      <c r="AN3104" s="71" t="str">
        <f>VLOOKUP(PlayerList[[#This Row],[NZCF ID]],$AP$2:$AQ$3850,2,FALSE)</f>
        <v>M</v>
      </c>
      <c r="AP3104" s="71">
        <v>18237</v>
      </c>
      <c r="AQ3104" s="71" t="s">
        <v>45</v>
      </c>
    </row>
    <row r="3105" spans="13:43" x14ac:dyDescent="0.3">
      <c r="M3105" s="75">
        <v>17991</v>
      </c>
      <c r="N3105" s="72" t="s">
        <v>3562</v>
      </c>
      <c r="O3105" s="72" t="s">
        <v>3563</v>
      </c>
      <c r="P3105" s="73" t="s">
        <v>335</v>
      </c>
      <c r="Q3105" s="74" t="s">
        <v>37</v>
      </c>
      <c r="R3105" s="73" t="s">
        <v>35</v>
      </c>
      <c r="S3105" s="72"/>
      <c r="T3105" s="77">
        <v>634</v>
      </c>
      <c r="U3105" s="76" t="s">
        <v>50</v>
      </c>
      <c r="V3105" s="77" t="s">
        <v>36</v>
      </c>
      <c r="W3105" s="77" t="s">
        <v>36</v>
      </c>
      <c r="X3105" s="77">
        <v>4</v>
      </c>
      <c r="Y3105" s="78" t="s">
        <v>105</v>
      </c>
      <c r="Z3105" s="72"/>
      <c r="AA3105" s="77" t="s">
        <v>37</v>
      </c>
      <c r="AB3105" s="76" t="s">
        <v>35</v>
      </c>
      <c r="AC3105" s="77" t="s">
        <v>36</v>
      </c>
      <c r="AD3105" s="77" t="s">
        <v>36</v>
      </c>
      <c r="AE3105" s="77" t="s">
        <v>37</v>
      </c>
      <c r="AF3105" s="78" t="s">
        <v>38</v>
      </c>
      <c r="AG3105" s="72"/>
      <c r="AH3105" s="77" t="s">
        <v>69</v>
      </c>
      <c r="AI3105" s="76" t="s">
        <v>52</v>
      </c>
      <c r="AJ3105" s="76" t="s">
        <v>36</v>
      </c>
      <c r="AK3105" t="str">
        <f>_xlfn.CONCAT(PlayerList[[#This Row],[First Name]]," ",PlayerList[[#This Row],[Surname]])</f>
        <v>Bravo Tuafale</v>
      </c>
      <c r="AM3105" s="71">
        <f>PlayerList[[#This Row],[Code]]*1</f>
        <v>17991</v>
      </c>
      <c r="AN3105" s="71" t="str">
        <f>VLOOKUP(PlayerList[[#This Row],[NZCF ID]],$AP$2:$AQ$3850,2,FALSE)</f>
        <v>M</v>
      </c>
      <c r="AP3105" s="71">
        <v>19928</v>
      </c>
      <c r="AQ3105" s="71" t="s">
        <v>29</v>
      </c>
    </row>
    <row r="3106" spans="13:43" x14ac:dyDescent="0.3">
      <c r="M3106" s="75">
        <v>17992</v>
      </c>
      <c r="N3106" s="72" t="s">
        <v>3562</v>
      </c>
      <c r="O3106" s="72" t="s">
        <v>747</v>
      </c>
      <c r="P3106" s="73" t="s">
        <v>335</v>
      </c>
      <c r="Q3106" s="74" t="s">
        <v>37</v>
      </c>
      <c r="R3106" s="73" t="s">
        <v>35</v>
      </c>
      <c r="S3106" s="72"/>
      <c r="T3106" s="77">
        <v>744</v>
      </c>
      <c r="U3106" s="76" t="s">
        <v>50</v>
      </c>
      <c r="V3106" s="77" t="s">
        <v>36</v>
      </c>
      <c r="W3106" s="77" t="s">
        <v>36</v>
      </c>
      <c r="X3106" s="77">
        <v>4</v>
      </c>
      <c r="Y3106" s="78" t="s">
        <v>105</v>
      </c>
      <c r="Z3106" s="72"/>
      <c r="AA3106" s="77" t="s">
        <v>37</v>
      </c>
      <c r="AB3106" s="76" t="s">
        <v>35</v>
      </c>
      <c r="AC3106" s="77" t="s">
        <v>36</v>
      </c>
      <c r="AD3106" s="77" t="s">
        <v>36</v>
      </c>
      <c r="AE3106" s="77" t="s">
        <v>37</v>
      </c>
      <c r="AF3106" s="78" t="s">
        <v>38</v>
      </c>
      <c r="AG3106" s="72"/>
      <c r="AH3106" s="77" t="s">
        <v>69</v>
      </c>
      <c r="AI3106" s="76" t="s">
        <v>52</v>
      </c>
      <c r="AJ3106" s="76" t="s">
        <v>36</v>
      </c>
      <c r="AK3106" t="str">
        <f>_xlfn.CONCAT(PlayerList[[#This Row],[First Name]]," ",PlayerList[[#This Row],[Surname]])</f>
        <v>Jay Tuafale</v>
      </c>
      <c r="AM3106" s="71">
        <f>PlayerList[[#This Row],[Code]]*1</f>
        <v>17992</v>
      </c>
      <c r="AN3106" s="71" t="str">
        <f>VLOOKUP(PlayerList[[#This Row],[NZCF ID]],$AP$2:$AQ$3850,2,FALSE)</f>
        <v>M</v>
      </c>
      <c r="AP3106" s="71">
        <v>19082</v>
      </c>
      <c r="AQ3106" s="71" t="s">
        <v>29</v>
      </c>
    </row>
    <row r="3107" spans="13:43" x14ac:dyDescent="0.3">
      <c r="M3107" s="75">
        <v>11934</v>
      </c>
      <c r="N3107" s="72" t="s">
        <v>3564</v>
      </c>
      <c r="O3107" s="72" t="s">
        <v>892</v>
      </c>
      <c r="P3107" s="73" t="s">
        <v>442</v>
      </c>
      <c r="Q3107" s="74">
        <v>1965</v>
      </c>
      <c r="R3107" s="73" t="s">
        <v>124</v>
      </c>
      <c r="S3107" s="72"/>
      <c r="T3107" s="77">
        <v>1088</v>
      </c>
      <c r="U3107" s="76" t="s">
        <v>35</v>
      </c>
      <c r="V3107" s="77" t="s">
        <v>36</v>
      </c>
      <c r="W3107" s="77" t="s">
        <v>36</v>
      </c>
      <c r="X3107" s="77">
        <v>145</v>
      </c>
      <c r="Y3107" s="78" t="s">
        <v>60</v>
      </c>
      <c r="Z3107" s="72"/>
      <c r="AA3107" s="77">
        <v>1168</v>
      </c>
      <c r="AB3107" s="76" t="s">
        <v>35</v>
      </c>
      <c r="AC3107" s="77" t="s">
        <v>36</v>
      </c>
      <c r="AD3107" s="77" t="s">
        <v>36</v>
      </c>
      <c r="AE3107" s="77">
        <v>47</v>
      </c>
      <c r="AF3107" s="78" t="s">
        <v>667</v>
      </c>
      <c r="AG3107" s="72"/>
      <c r="AH3107" s="77">
        <v>4303261</v>
      </c>
      <c r="AI3107" s="76" t="s">
        <v>52</v>
      </c>
      <c r="AJ3107" s="76" t="s">
        <v>36</v>
      </c>
      <c r="AK3107" t="str">
        <f>_xlfn.CONCAT(PlayerList[[#This Row],[First Name]]," ",PlayerList[[#This Row],[Surname]])</f>
        <v>Murray Tuatini</v>
      </c>
      <c r="AM3107" s="71">
        <f>PlayerList[[#This Row],[Code]]*1</f>
        <v>11934</v>
      </c>
      <c r="AN3107" s="71" t="str">
        <f>VLOOKUP(PlayerList[[#This Row],[NZCF ID]],$AP$2:$AQ$3850,2,FALSE)</f>
        <v>M</v>
      </c>
      <c r="AP3107" s="71">
        <v>17991</v>
      </c>
      <c r="AQ3107" s="71" t="s">
        <v>29</v>
      </c>
    </row>
    <row r="3108" spans="13:43" x14ac:dyDescent="0.3">
      <c r="M3108" s="75">
        <v>17626</v>
      </c>
      <c r="N3108" s="72" t="s">
        <v>3565</v>
      </c>
      <c r="O3108" s="72" t="s">
        <v>3566</v>
      </c>
      <c r="P3108" s="73" t="s">
        <v>33</v>
      </c>
      <c r="Q3108" s="74">
        <v>2003</v>
      </c>
      <c r="R3108" s="73" t="s">
        <v>35</v>
      </c>
      <c r="S3108" s="72"/>
      <c r="T3108" s="77" t="s">
        <v>34</v>
      </c>
      <c r="U3108" s="76" t="s">
        <v>35</v>
      </c>
      <c r="V3108" s="77" t="s">
        <v>36</v>
      </c>
      <c r="W3108" s="77" t="s">
        <v>36</v>
      </c>
      <c r="X3108" s="77" t="s">
        <v>37</v>
      </c>
      <c r="Y3108" s="78" t="s">
        <v>38</v>
      </c>
      <c r="Z3108" s="72"/>
      <c r="AA3108" s="77">
        <v>693</v>
      </c>
      <c r="AB3108" s="76" t="s">
        <v>50</v>
      </c>
      <c r="AC3108" s="77" t="s">
        <v>36</v>
      </c>
      <c r="AD3108" s="77" t="s">
        <v>36</v>
      </c>
      <c r="AE3108" s="77">
        <v>6</v>
      </c>
      <c r="AF3108" s="78" t="s">
        <v>232</v>
      </c>
      <c r="AG3108" s="72"/>
      <c r="AH3108" s="77" t="s">
        <v>69</v>
      </c>
      <c r="AI3108" s="76" t="s">
        <v>52</v>
      </c>
      <c r="AJ3108" s="76" t="s">
        <v>36</v>
      </c>
      <c r="AK3108" t="str">
        <f>_xlfn.CONCAT(PlayerList[[#This Row],[First Name]]," ",PlayerList[[#This Row],[Surname]])</f>
        <v>Ayrton Tuitahi</v>
      </c>
      <c r="AM3108" s="71">
        <f>PlayerList[[#This Row],[Code]]*1</f>
        <v>17626</v>
      </c>
      <c r="AN3108" s="71" t="str">
        <f>VLOOKUP(PlayerList[[#This Row],[NZCF ID]],$AP$2:$AQ$3850,2,FALSE)</f>
        <v>M</v>
      </c>
      <c r="AP3108" s="71">
        <v>17992</v>
      </c>
      <c r="AQ3108" s="71" t="s">
        <v>29</v>
      </c>
    </row>
    <row r="3109" spans="13:43" x14ac:dyDescent="0.3">
      <c r="M3109" s="75">
        <v>21018</v>
      </c>
      <c r="N3109" s="72" t="s">
        <v>3567</v>
      </c>
      <c r="O3109" s="72" t="s">
        <v>3568</v>
      </c>
      <c r="P3109" s="73" t="s">
        <v>252</v>
      </c>
      <c r="Q3109" s="74">
        <v>2012</v>
      </c>
      <c r="R3109" s="73" t="s">
        <v>135</v>
      </c>
      <c r="S3109" s="72"/>
      <c r="T3109" s="77" t="s">
        <v>34</v>
      </c>
      <c r="U3109" s="76" t="s">
        <v>35</v>
      </c>
      <c r="V3109" s="77" t="s">
        <v>36</v>
      </c>
      <c r="W3109" s="77" t="s">
        <v>36</v>
      </c>
      <c r="X3109" s="77" t="s">
        <v>37</v>
      </c>
      <c r="Y3109" s="78" t="s">
        <v>38</v>
      </c>
      <c r="Z3109" s="72"/>
      <c r="AA3109" s="77">
        <v>691</v>
      </c>
      <c r="AB3109" s="76" t="s">
        <v>50</v>
      </c>
      <c r="AC3109" s="77" t="s">
        <v>36</v>
      </c>
      <c r="AD3109" s="77" t="s">
        <v>36</v>
      </c>
      <c r="AE3109" s="77">
        <v>6</v>
      </c>
      <c r="AF3109" s="78" t="s">
        <v>60</v>
      </c>
      <c r="AG3109" s="72"/>
      <c r="AH3109" s="77">
        <v>4331869</v>
      </c>
      <c r="AI3109" s="76" t="s">
        <v>52</v>
      </c>
      <c r="AJ3109" s="76" t="s">
        <v>36</v>
      </c>
      <c r="AK3109" t="str">
        <f>_xlfn.CONCAT(PlayerList[[#This Row],[First Name]]," ",PlayerList[[#This Row],[Surname]])</f>
        <v>Lauia S D Tuitasi</v>
      </c>
      <c r="AM3109" s="71">
        <f>PlayerList[[#This Row],[Code]]*1</f>
        <v>21018</v>
      </c>
      <c r="AN3109" s="71" t="str">
        <f>VLOOKUP(PlayerList[[#This Row],[NZCF ID]],$AP$2:$AQ$3850,2,FALSE)</f>
        <v>M</v>
      </c>
      <c r="AP3109" s="71">
        <v>11934</v>
      </c>
      <c r="AQ3109" s="71" t="s">
        <v>29</v>
      </c>
    </row>
    <row r="3110" spans="13:43" x14ac:dyDescent="0.3">
      <c r="M3110" s="75">
        <v>18876</v>
      </c>
      <c r="N3110" s="72" t="s">
        <v>3569</v>
      </c>
      <c r="O3110" s="72" t="s">
        <v>3570</v>
      </c>
      <c r="P3110" s="73" t="s">
        <v>33</v>
      </c>
      <c r="Q3110" s="74">
        <v>2012</v>
      </c>
      <c r="R3110" s="73" t="s">
        <v>135</v>
      </c>
      <c r="S3110" s="72"/>
      <c r="T3110" s="77" t="s">
        <v>34</v>
      </c>
      <c r="U3110" s="76" t="s">
        <v>35</v>
      </c>
      <c r="V3110" s="77" t="s">
        <v>36</v>
      </c>
      <c r="W3110" s="77" t="s">
        <v>36</v>
      </c>
      <c r="X3110" s="77" t="s">
        <v>37</v>
      </c>
      <c r="Y3110" s="78" t="s">
        <v>38</v>
      </c>
      <c r="Z3110" s="72"/>
      <c r="AA3110" s="77">
        <v>682</v>
      </c>
      <c r="AB3110" s="76" t="s">
        <v>50</v>
      </c>
      <c r="AC3110" s="77" t="s">
        <v>36</v>
      </c>
      <c r="AD3110" s="77" t="s">
        <v>36</v>
      </c>
      <c r="AE3110" s="77">
        <v>6</v>
      </c>
      <c r="AF3110" s="78" t="s">
        <v>173</v>
      </c>
      <c r="AG3110" s="72"/>
      <c r="AH3110" s="77" t="s">
        <v>69</v>
      </c>
      <c r="AI3110" s="76" t="s">
        <v>52</v>
      </c>
      <c r="AJ3110" s="76" t="s">
        <v>36</v>
      </c>
      <c r="AK3110" t="str">
        <f>_xlfn.CONCAT(PlayerList[[#This Row],[First Name]]," ",PlayerList[[#This Row],[Surname]])</f>
        <v>Masini Tuitupou</v>
      </c>
      <c r="AM3110" s="71">
        <f>PlayerList[[#This Row],[Code]]*1</f>
        <v>18876</v>
      </c>
      <c r="AN3110" s="71" t="str">
        <f>VLOOKUP(PlayerList[[#This Row],[NZCF ID]],$AP$2:$AQ$3850,2,FALSE)</f>
        <v>M</v>
      </c>
      <c r="AP3110" s="71">
        <v>17626</v>
      </c>
      <c r="AQ3110" s="71" t="s">
        <v>29</v>
      </c>
    </row>
    <row r="3111" spans="13:43" x14ac:dyDescent="0.3">
      <c r="M3111" s="75">
        <v>19423</v>
      </c>
      <c r="N3111" s="72" t="s">
        <v>3571</v>
      </c>
      <c r="O3111" s="72" t="s">
        <v>3572</v>
      </c>
      <c r="P3111" s="73" t="s">
        <v>127</v>
      </c>
      <c r="Q3111" s="74">
        <v>2009</v>
      </c>
      <c r="R3111" s="73" t="s">
        <v>135</v>
      </c>
      <c r="S3111" s="72"/>
      <c r="T3111" s="77">
        <v>945</v>
      </c>
      <c r="U3111" s="76" t="s">
        <v>50</v>
      </c>
      <c r="V3111" s="77" t="s">
        <v>36</v>
      </c>
      <c r="W3111" s="77" t="s">
        <v>36</v>
      </c>
      <c r="X3111" s="77">
        <v>7</v>
      </c>
      <c r="Y3111" s="78" t="s">
        <v>84</v>
      </c>
      <c r="Z3111" s="72"/>
      <c r="AA3111" s="77">
        <v>561</v>
      </c>
      <c r="AB3111" s="76" t="s">
        <v>50</v>
      </c>
      <c r="AC3111" s="77" t="s">
        <v>36</v>
      </c>
      <c r="AD3111" s="77" t="s">
        <v>36</v>
      </c>
      <c r="AE3111" s="77">
        <v>6</v>
      </c>
      <c r="AF3111" s="78" t="s">
        <v>281</v>
      </c>
      <c r="AG3111" s="72"/>
      <c r="AH3111" s="77">
        <v>4324765</v>
      </c>
      <c r="AI3111" s="76" t="s">
        <v>52</v>
      </c>
      <c r="AJ3111" s="76" t="s">
        <v>36</v>
      </c>
      <c r="AK3111" t="str">
        <f>_xlfn.CONCAT(PlayerList[[#This Row],[First Name]]," ",PlayerList[[#This Row],[Surname]])</f>
        <v>Manas Tukkapuram</v>
      </c>
      <c r="AM3111" s="71">
        <f>PlayerList[[#This Row],[Code]]*1</f>
        <v>19423</v>
      </c>
      <c r="AN3111" s="71" t="str">
        <f>VLOOKUP(PlayerList[[#This Row],[NZCF ID]],$AP$2:$AQ$3850,2,FALSE)</f>
        <v>M</v>
      </c>
      <c r="AP3111" s="71">
        <v>21018</v>
      </c>
      <c r="AQ3111" s="71" t="s">
        <v>29</v>
      </c>
    </row>
    <row r="3112" spans="13:43" x14ac:dyDescent="0.3">
      <c r="M3112" s="75">
        <v>18731</v>
      </c>
      <c r="N3112" s="72" t="s">
        <v>3573</v>
      </c>
      <c r="O3112" s="72" t="s">
        <v>3574</v>
      </c>
      <c r="P3112" s="73" t="s">
        <v>74</v>
      </c>
      <c r="Q3112" s="74">
        <v>2006</v>
      </c>
      <c r="R3112" s="73" t="s">
        <v>135</v>
      </c>
      <c r="S3112" s="72"/>
      <c r="T3112" s="77">
        <v>1103</v>
      </c>
      <c r="U3112" s="76" t="s">
        <v>50</v>
      </c>
      <c r="V3112" s="77" t="s">
        <v>36</v>
      </c>
      <c r="W3112" s="77" t="s">
        <v>36</v>
      </c>
      <c r="X3112" s="77">
        <v>9</v>
      </c>
      <c r="Y3112" s="78" t="s">
        <v>154</v>
      </c>
      <c r="Z3112" s="72"/>
      <c r="AA3112" s="77" t="s">
        <v>37</v>
      </c>
      <c r="AB3112" s="76" t="s">
        <v>35</v>
      </c>
      <c r="AC3112" s="77" t="s">
        <v>36</v>
      </c>
      <c r="AD3112" s="77" t="s">
        <v>36</v>
      </c>
      <c r="AE3112" s="77" t="s">
        <v>37</v>
      </c>
      <c r="AF3112" s="78" t="s">
        <v>38</v>
      </c>
      <c r="AG3112" s="72"/>
      <c r="AH3112" s="77">
        <v>4321278</v>
      </c>
      <c r="AI3112" s="76" t="s">
        <v>52</v>
      </c>
      <c r="AJ3112" s="76" t="s">
        <v>36</v>
      </c>
      <c r="AK3112" t="str">
        <f>_xlfn.CONCAT(PlayerList[[#This Row],[First Name]]," ",PlayerList[[#This Row],[Surname]])</f>
        <v>Penisoni Tulimaiau-Hutchison</v>
      </c>
      <c r="AM3112" s="71">
        <f>PlayerList[[#This Row],[Code]]*1</f>
        <v>18731</v>
      </c>
      <c r="AN3112" s="71" t="str">
        <f>VLOOKUP(PlayerList[[#This Row],[NZCF ID]],$AP$2:$AQ$3850,2,FALSE)</f>
        <v>M</v>
      </c>
      <c r="AP3112" s="71">
        <v>18876</v>
      </c>
      <c r="AQ3112" s="71" t="s">
        <v>29</v>
      </c>
    </row>
    <row r="3113" spans="13:43" x14ac:dyDescent="0.3">
      <c r="M3113" s="75">
        <v>22834</v>
      </c>
      <c r="N3113" s="72" t="s">
        <v>3575</v>
      </c>
      <c r="O3113" s="72" t="s">
        <v>3576</v>
      </c>
      <c r="P3113" s="73" t="s">
        <v>252</v>
      </c>
      <c r="Q3113" s="74">
        <v>1990</v>
      </c>
      <c r="R3113" s="73" t="s">
        <v>35</v>
      </c>
      <c r="S3113" s="72"/>
      <c r="T3113" s="77">
        <v>1211</v>
      </c>
      <c r="U3113" s="76" t="s">
        <v>50</v>
      </c>
      <c r="V3113" s="77">
        <v>1</v>
      </c>
      <c r="W3113" s="77">
        <v>5</v>
      </c>
      <c r="X3113" s="77">
        <v>5</v>
      </c>
      <c r="Y3113" s="78" t="s">
        <v>4167</v>
      </c>
      <c r="Z3113" s="72"/>
      <c r="AA3113" s="77">
        <v>1019</v>
      </c>
      <c r="AB3113" s="76" t="s">
        <v>50</v>
      </c>
      <c r="AC3113" s="77" t="s">
        <v>36</v>
      </c>
      <c r="AD3113" s="77" t="s">
        <v>36</v>
      </c>
      <c r="AE3113" s="77">
        <v>6</v>
      </c>
      <c r="AF3113" s="78" t="s">
        <v>84</v>
      </c>
      <c r="AG3113" s="72"/>
      <c r="AH3113" s="77" t="s">
        <v>69</v>
      </c>
      <c r="AI3113" s="76" t="s">
        <v>52</v>
      </c>
      <c r="AJ3113" s="76" t="s">
        <v>36</v>
      </c>
      <c r="AK3113" t="str">
        <f>_xlfn.CONCAT(PlayerList[[#This Row],[First Name]]," ",PlayerList[[#This Row],[Surname]])</f>
        <v>Kepa Tumai</v>
      </c>
      <c r="AM3113" s="71">
        <f>PlayerList[[#This Row],[Code]]*1</f>
        <v>22834</v>
      </c>
      <c r="AN3113" s="71" t="str">
        <f>VLOOKUP(PlayerList[[#This Row],[NZCF ID]],$AP$2:$AQ$3850,2,FALSE)</f>
        <v>M</v>
      </c>
      <c r="AP3113" s="71">
        <v>19423</v>
      </c>
      <c r="AQ3113" s="71" t="s">
        <v>29</v>
      </c>
    </row>
    <row r="3114" spans="13:43" x14ac:dyDescent="0.3">
      <c r="M3114" s="75">
        <v>20099</v>
      </c>
      <c r="N3114" s="72" t="s">
        <v>3577</v>
      </c>
      <c r="O3114" s="72" t="s">
        <v>3578</v>
      </c>
      <c r="P3114" s="73" t="s">
        <v>354</v>
      </c>
      <c r="Q3114" s="74">
        <v>2011</v>
      </c>
      <c r="R3114" s="73" t="s">
        <v>135</v>
      </c>
      <c r="S3114" s="72"/>
      <c r="T3114" s="77">
        <v>927</v>
      </c>
      <c r="U3114" s="76" t="s">
        <v>35</v>
      </c>
      <c r="V3114" s="77" t="s">
        <v>36</v>
      </c>
      <c r="W3114" s="77" t="s">
        <v>36</v>
      </c>
      <c r="X3114" s="77">
        <v>22</v>
      </c>
      <c r="Y3114" s="78" t="s">
        <v>84</v>
      </c>
      <c r="Z3114" s="72"/>
      <c r="AA3114" s="77">
        <v>586</v>
      </c>
      <c r="AB3114" s="76" t="s">
        <v>50</v>
      </c>
      <c r="AC3114" s="77" t="s">
        <v>36</v>
      </c>
      <c r="AD3114" s="77" t="s">
        <v>36</v>
      </c>
      <c r="AE3114" s="77">
        <v>4</v>
      </c>
      <c r="AF3114" s="78" t="s">
        <v>84</v>
      </c>
      <c r="AG3114" s="72"/>
      <c r="AH3114" s="77" t="s">
        <v>69</v>
      </c>
      <c r="AI3114" s="76" t="s">
        <v>52</v>
      </c>
      <c r="AJ3114" s="76" t="s">
        <v>36</v>
      </c>
      <c r="AK3114" t="str">
        <f>_xlfn.CONCAT(PlayerList[[#This Row],[First Name]]," ",PlayerList[[#This Row],[Surname]])</f>
        <v>Howard Tung</v>
      </c>
      <c r="AM3114" s="71">
        <f>PlayerList[[#This Row],[Code]]*1</f>
        <v>20099</v>
      </c>
      <c r="AN3114" s="71" t="str">
        <f>VLOOKUP(PlayerList[[#This Row],[NZCF ID]],$AP$2:$AQ$3850,2,FALSE)</f>
        <v>M</v>
      </c>
      <c r="AP3114" s="71">
        <v>18731</v>
      </c>
      <c r="AQ3114" s="71" t="s">
        <v>29</v>
      </c>
    </row>
    <row r="3115" spans="13:43" x14ac:dyDescent="0.3">
      <c r="M3115" s="75">
        <v>17860</v>
      </c>
      <c r="N3115" s="72" t="s">
        <v>3579</v>
      </c>
      <c r="O3115" s="72" t="s">
        <v>657</v>
      </c>
      <c r="P3115" s="73" t="s">
        <v>161</v>
      </c>
      <c r="Q3115" s="74">
        <v>2007</v>
      </c>
      <c r="R3115" s="73" t="s">
        <v>135</v>
      </c>
      <c r="S3115" s="72"/>
      <c r="T3115" s="77">
        <v>1551</v>
      </c>
      <c r="U3115" s="76" t="s">
        <v>35</v>
      </c>
      <c r="V3115" s="77" t="s">
        <v>36</v>
      </c>
      <c r="W3115" s="77" t="s">
        <v>36</v>
      </c>
      <c r="X3115" s="77">
        <v>28</v>
      </c>
      <c r="Y3115" s="78" t="s">
        <v>51</v>
      </c>
      <c r="Z3115" s="72"/>
      <c r="AA3115" s="77">
        <v>1744</v>
      </c>
      <c r="AB3115" s="76" t="s">
        <v>50</v>
      </c>
      <c r="AC3115" s="77" t="s">
        <v>36</v>
      </c>
      <c r="AD3115" s="77" t="s">
        <v>36</v>
      </c>
      <c r="AE3115" s="77">
        <v>17</v>
      </c>
      <c r="AF3115" s="78" t="s">
        <v>51</v>
      </c>
      <c r="AG3115" s="72"/>
      <c r="AH3115" s="77">
        <v>4317165</v>
      </c>
      <c r="AI3115" s="76" t="s">
        <v>52</v>
      </c>
      <c r="AJ3115" s="76" t="s">
        <v>36</v>
      </c>
      <c r="AK3115" t="str">
        <f>_xlfn.CONCAT(PlayerList[[#This Row],[First Name]]," ",PlayerList[[#This Row],[Surname]])</f>
        <v>Connor Tunnicliffe</v>
      </c>
      <c r="AM3115" s="71">
        <f>PlayerList[[#This Row],[Code]]*1</f>
        <v>17860</v>
      </c>
      <c r="AN3115" s="71" t="str">
        <f>VLOOKUP(PlayerList[[#This Row],[NZCF ID]],$AP$2:$AQ$3850,2,FALSE)</f>
        <v>M</v>
      </c>
      <c r="AP3115" s="71">
        <v>22834</v>
      </c>
      <c r="AQ3115" s="71" t="s">
        <v>29</v>
      </c>
    </row>
    <row r="3116" spans="13:43" x14ac:dyDescent="0.3">
      <c r="M3116" s="75">
        <v>22833</v>
      </c>
      <c r="N3116" s="72" t="s">
        <v>3122</v>
      </c>
      <c r="O3116" s="72" t="s">
        <v>3121</v>
      </c>
      <c r="P3116" s="73" t="s">
        <v>252</v>
      </c>
      <c r="Q3116" s="74">
        <v>1998</v>
      </c>
      <c r="R3116" s="73" t="s">
        <v>35</v>
      </c>
      <c r="S3116" s="72"/>
      <c r="T3116" s="77">
        <v>1290</v>
      </c>
      <c r="U3116" s="76" t="s">
        <v>50</v>
      </c>
      <c r="V3116" s="77">
        <v>1</v>
      </c>
      <c r="W3116" s="77">
        <v>9</v>
      </c>
      <c r="X3116" s="77">
        <v>9</v>
      </c>
      <c r="Y3116" s="78" t="s">
        <v>4167</v>
      </c>
      <c r="Z3116" s="72"/>
      <c r="AA3116" s="77">
        <v>1228</v>
      </c>
      <c r="AB3116" s="76" t="s">
        <v>50</v>
      </c>
      <c r="AC3116" s="77">
        <v>1</v>
      </c>
      <c r="AD3116" s="77">
        <v>1</v>
      </c>
      <c r="AE3116" s="77">
        <v>7</v>
      </c>
      <c r="AF3116" s="78" t="s">
        <v>4167</v>
      </c>
      <c r="AG3116" s="72"/>
      <c r="AH3116" s="77" t="s">
        <v>69</v>
      </c>
      <c r="AI3116" s="76" t="s">
        <v>52</v>
      </c>
      <c r="AJ3116" s="76" t="s">
        <v>36</v>
      </c>
      <c r="AK3116" t="str">
        <f>_xlfn.CONCAT(PlayerList[[#This Row],[First Name]]," ",PlayerList[[#This Row],[Surname]])</f>
        <v>Samisoni Tupou</v>
      </c>
      <c r="AM3116" s="71">
        <f>PlayerList[[#This Row],[Code]]*1</f>
        <v>22833</v>
      </c>
      <c r="AN3116" s="71" t="str">
        <f>VLOOKUP(PlayerList[[#This Row],[NZCF ID]],$AP$2:$AQ$3850,2,FALSE)</f>
        <v>M</v>
      </c>
      <c r="AP3116" s="71">
        <v>20099</v>
      </c>
      <c r="AQ3116" s="71" t="s">
        <v>29</v>
      </c>
    </row>
    <row r="3117" spans="13:43" x14ac:dyDescent="0.3">
      <c r="M3117" s="75">
        <v>17648</v>
      </c>
      <c r="N3117" s="72" t="s">
        <v>3580</v>
      </c>
      <c r="O3117" s="72" t="s">
        <v>508</v>
      </c>
      <c r="P3117" s="73" t="s">
        <v>115</v>
      </c>
      <c r="Q3117" s="74">
        <v>1976</v>
      </c>
      <c r="R3117" s="73" t="s">
        <v>35</v>
      </c>
      <c r="S3117" s="72"/>
      <c r="T3117" s="77">
        <v>1325</v>
      </c>
      <c r="U3117" s="76" t="s">
        <v>50</v>
      </c>
      <c r="V3117" s="77" t="s">
        <v>36</v>
      </c>
      <c r="W3117" s="77" t="s">
        <v>36</v>
      </c>
      <c r="X3117" s="77">
        <v>10</v>
      </c>
      <c r="Y3117" s="78" t="s">
        <v>90</v>
      </c>
      <c r="Z3117" s="72"/>
      <c r="AA3117" s="77">
        <v>1281</v>
      </c>
      <c r="AB3117" s="76" t="s">
        <v>50</v>
      </c>
      <c r="AC3117" s="77" t="s">
        <v>36</v>
      </c>
      <c r="AD3117" s="77" t="s">
        <v>36</v>
      </c>
      <c r="AE3117" s="77">
        <v>15</v>
      </c>
      <c r="AF3117" s="78" t="s">
        <v>75</v>
      </c>
      <c r="AG3117" s="72"/>
      <c r="AH3117" s="77" t="s">
        <v>69</v>
      </c>
      <c r="AI3117" s="76" t="s">
        <v>52</v>
      </c>
      <c r="AJ3117" s="76" t="s">
        <v>36</v>
      </c>
      <c r="AK3117" t="str">
        <f>_xlfn.CONCAT(PlayerList[[#This Row],[First Name]]," ",PlayerList[[#This Row],[Surname]])</f>
        <v>Alex Tups</v>
      </c>
      <c r="AM3117" s="71">
        <f>PlayerList[[#This Row],[Code]]*1</f>
        <v>17648</v>
      </c>
      <c r="AN3117" s="71" t="str">
        <f>VLOOKUP(PlayerList[[#This Row],[NZCF ID]],$AP$2:$AQ$3850,2,FALSE)</f>
        <v>M</v>
      </c>
      <c r="AP3117" s="71">
        <v>17860</v>
      </c>
      <c r="AQ3117" s="71" t="s">
        <v>29</v>
      </c>
    </row>
    <row r="3118" spans="13:43" x14ac:dyDescent="0.3">
      <c r="M3118" s="75">
        <v>18956</v>
      </c>
      <c r="N3118" s="72" t="s">
        <v>3581</v>
      </c>
      <c r="O3118" s="72" t="s">
        <v>3582</v>
      </c>
      <c r="P3118" s="73" t="s">
        <v>161</v>
      </c>
      <c r="Q3118" s="74">
        <v>1999</v>
      </c>
      <c r="R3118" s="73" t="s">
        <v>35</v>
      </c>
      <c r="S3118" s="72"/>
      <c r="T3118" s="77">
        <v>1188</v>
      </c>
      <c r="U3118" s="76" t="s">
        <v>50</v>
      </c>
      <c r="V3118" s="77" t="s">
        <v>36</v>
      </c>
      <c r="W3118" s="77" t="s">
        <v>36</v>
      </c>
      <c r="X3118" s="77">
        <v>13</v>
      </c>
      <c r="Y3118" s="78" t="s">
        <v>154</v>
      </c>
      <c r="Z3118" s="72"/>
      <c r="AA3118" s="77" t="s">
        <v>37</v>
      </c>
      <c r="AB3118" s="76" t="s">
        <v>35</v>
      </c>
      <c r="AC3118" s="77" t="s">
        <v>36</v>
      </c>
      <c r="AD3118" s="77" t="s">
        <v>36</v>
      </c>
      <c r="AE3118" s="77" t="s">
        <v>37</v>
      </c>
      <c r="AF3118" s="78" t="s">
        <v>38</v>
      </c>
      <c r="AG3118" s="72"/>
      <c r="AH3118" s="77" t="s">
        <v>69</v>
      </c>
      <c r="AI3118" s="76" t="s">
        <v>52</v>
      </c>
      <c r="AJ3118" s="76" t="s">
        <v>36</v>
      </c>
      <c r="AK3118" t="str">
        <f>_xlfn.CONCAT(PlayerList[[#This Row],[First Name]]," ",PlayerList[[#This Row],[Surname]])</f>
        <v>Stuart Turill</v>
      </c>
      <c r="AM3118" s="71">
        <f>PlayerList[[#This Row],[Code]]*1</f>
        <v>18956</v>
      </c>
      <c r="AN3118" s="71" t="str">
        <f>VLOOKUP(PlayerList[[#This Row],[NZCF ID]],$AP$2:$AQ$3850,2,FALSE)</f>
        <v>M</v>
      </c>
      <c r="AP3118" s="71">
        <v>22833</v>
      </c>
      <c r="AQ3118" s="71" t="s">
        <v>29</v>
      </c>
    </row>
    <row r="3119" spans="13:43" x14ac:dyDescent="0.3">
      <c r="M3119" s="75">
        <v>18463</v>
      </c>
      <c r="N3119" s="72" t="s">
        <v>3583</v>
      </c>
      <c r="O3119" s="72" t="s">
        <v>3584</v>
      </c>
      <c r="P3119" s="73" t="s">
        <v>33</v>
      </c>
      <c r="Q3119" s="74">
        <v>1997</v>
      </c>
      <c r="R3119" s="73" t="s">
        <v>35</v>
      </c>
      <c r="S3119" s="72"/>
      <c r="T3119" s="77" t="s">
        <v>34</v>
      </c>
      <c r="U3119" s="76" t="s">
        <v>35</v>
      </c>
      <c r="V3119" s="77" t="s">
        <v>36</v>
      </c>
      <c r="W3119" s="77" t="s">
        <v>36</v>
      </c>
      <c r="X3119" s="77" t="s">
        <v>37</v>
      </c>
      <c r="Y3119" s="78" t="s">
        <v>38</v>
      </c>
      <c r="Z3119" s="72"/>
      <c r="AA3119" s="77">
        <v>852</v>
      </c>
      <c r="AB3119" s="76" t="s">
        <v>50</v>
      </c>
      <c r="AC3119" s="77" t="s">
        <v>36</v>
      </c>
      <c r="AD3119" s="77" t="s">
        <v>36</v>
      </c>
      <c r="AE3119" s="77">
        <v>6</v>
      </c>
      <c r="AF3119" s="78" t="s">
        <v>68</v>
      </c>
      <c r="AG3119" s="72"/>
      <c r="AH3119" s="77">
        <v>4319338</v>
      </c>
      <c r="AI3119" s="76" t="s">
        <v>52</v>
      </c>
      <c r="AJ3119" s="76" t="s">
        <v>36</v>
      </c>
      <c r="AK3119" t="str">
        <f>_xlfn.CONCAT(PlayerList[[#This Row],[First Name]]," ",PlayerList[[#This Row],[Surname]])</f>
        <v>Samuel James Turley</v>
      </c>
      <c r="AM3119" s="71">
        <f>PlayerList[[#This Row],[Code]]*1</f>
        <v>18463</v>
      </c>
      <c r="AN3119" s="71" t="str">
        <f>VLOOKUP(PlayerList[[#This Row],[NZCF ID]],$AP$2:$AQ$3850,2,FALSE)</f>
        <v>M</v>
      </c>
      <c r="AP3119" s="71">
        <v>17648</v>
      </c>
      <c r="AQ3119" s="71" t="s">
        <v>29</v>
      </c>
    </row>
    <row r="3120" spans="13:43" x14ac:dyDescent="0.3">
      <c r="M3120" s="75">
        <v>17882</v>
      </c>
      <c r="N3120" s="72" t="s">
        <v>3585</v>
      </c>
      <c r="O3120" s="72" t="s">
        <v>1325</v>
      </c>
      <c r="P3120" s="73" t="s">
        <v>83</v>
      </c>
      <c r="Q3120" s="74">
        <v>1976</v>
      </c>
      <c r="R3120" s="73" t="s">
        <v>35</v>
      </c>
      <c r="S3120" s="72"/>
      <c r="T3120" s="77">
        <v>1100</v>
      </c>
      <c r="U3120" s="76" t="s">
        <v>50</v>
      </c>
      <c r="V3120" s="77" t="s">
        <v>36</v>
      </c>
      <c r="W3120" s="77" t="s">
        <v>36</v>
      </c>
      <c r="X3120" s="77">
        <v>19</v>
      </c>
      <c r="Y3120" s="78" t="s">
        <v>219</v>
      </c>
      <c r="Z3120" s="72"/>
      <c r="AA3120" s="77">
        <v>1126</v>
      </c>
      <c r="AB3120" s="76" t="s">
        <v>50</v>
      </c>
      <c r="AC3120" s="77" t="s">
        <v>36</v>
      </c>
      <c r="AD3120" s="77" t="s">
        <v>36</v>
      </c>
      <c r="AE3120" s="77">
        <v>18</v>
      </c>
      <c r="AF3120" s="78" t="s">
        <v>219</v>
      </c>
      <c r="AG3120" s="72"/>
      <c r="AH3120" s="77" t="s">
        <v>69</v>
      </c>
      <c r="AI3120" s="76" t="s">
        <v>52</v>
      </c>
      <c r="AJ3120" s="76" t="s">
        <v>36</v>
      </c>
      <c r="AK3120" t="str">
        <f>_xlfn.CONCAT(PlayerList[[#This Row],[First Name]]," ",PlayerList[[#This Row],[Surname]])</f>
        <v>Giles Turner</v>
      </c>
      <c r="AM3120" s="71">
        <f>PlayerList[[#This Row],[Code]]*1</f>
        <v>17882</v>
      </c>
      <c r="AN3120" s="71" t="str">
        <f>VLOOKUP(PlayerList[[#This Row],[NZCF ID]],$AP$2:$AQ$3850,2,FALSE)</f>
        <v>M</v>
      </c>
      <c r="AP3120" s="71">
        <v>18956</v>
      </c>
      <c r="AQ3120" s="71" t="s">
        <v>29</v>
      </c>
    </row>
    <row r="3121" spans="13:43" x14ac:dyDescent="0.3">
      <c r="M3121" s="75">
        <v>10417</v>
      </c>
      <c r="N3121" s="72" t="s">
        <v>3585</v>
      </c>
      <c r="O3121" s="72" t="s">
        <v>3586</v>
      </c>
      <c r="P3121" s="73" t="s">
        <v>83</v>
      </c>
      <c r="Q3121" s="74">
        <v>1963</v>
      </c>
      <c r="R3121" s="73" t="s">
        <v>124</v>
      </c>
      <c r="S3121" s="72"/>
      <c r="T3121" s="77">
        <v>2006</v>
      </c>
      <c r="U3121" s="76" t="s">
        <v>35</v>
      </c>
      <c r="V3121" s="77" t="s">
        <v>36</v>
      </c>
      <c r="W3121" s="77" t="s">
        <v>36</v>
      </c>
      <c r="X3121" s="77">
        <v>490</v>
      </c>
      <c r="Y3121" s="78" t="s">
        <v>3587</v>
      </c>
      <c r="Z3121" s="72"/>
      <c r="AA3121" s="77">
        <v>1768</v>
      </c>
      <c r="AB3121" s="76" t="s">
        <v>35</v>
      </c>
      <c r="AC3121" s="77" t="s">
        <v>36</v>
      </c>
      <c r="AD3121" s="77" t="s">
        <v>36</v>
      </c>
      <c r="AE3121" s="77">
        <v>126</v>
      </c>
      <c r="AF3121" s="78" t="s">
        <v>105</v>
      </c>
      <c r="AG3121" s="72"/>
      <c r="AH3121" s="77">
        <v>4300912</v>
      </c>
      <c r="AI3121" s="76" t="s">
        <v>52</v>
      </c>
      <c r="AJ3121" s="76" t="s">
        <v>36</v>
      </c>
      <c r="AK3121" t="str">
        <f>_xlfn.CONCAT(PlayerList[[#This Row],[First Name]]," ",PlayerList[[#This Row],[Surname]])</f>
        <v>Michael G Turner</v>
      </c>
      <c r="AM3121" s="71">
        <f>PlayerList[[#This Row],[Code]]*1</f>
        <v>10417</v>
      </c>
      <c r="AN3121" s="71" t="str">
        <f>VLOOKUP(PlayerList[[#This Row],[NZCF ID]],$AP$2:$AQ$3850,2,FALSE)</f>
        <v>M</v>
      </c>
      <c r="AP3121" s="71">
        <v>18463</v>
      </c>
      <c r="AQ3121" s="71" t="s">
        <v>29</v>
      </c>
    </row>
    <row r="3122" spans="13:43" x14ac:dyDescent="0.3">
      <c r="M3122" s="75">
        <v>20158</v>
      </c>
      <c r="N3122" s="72" t="s">
        <v>3585</v>
      </c>
      <c r="O3122" s="72" t="s">
        <v>3588</v>
      </c>
      <c r="P3122" s="73" t="s">
        <v>115</v>
      </c>
      <c r="Q3122" s="74">
        <v>2001</v>
      </c>
      <c r="R3122" s="73" t="s">
        <v>35</v>
      </c>
      <c r="S3122" s="72"/>
      <c r="T3122" s="77">
        <v>1436</v>
      </c>
      <c r="U3122" s="76" t="s">
        <v>50</v>
      </c>
      <c r="V3122" s="77" t="s">
        <v>36</v>
      </c>
      <c r="W3122" s="77" t="s">
        <v>36</v>
      </c>
      <c r="X3122" s="77">
        <v>13</v>
      </c>
      <c r="Y3122" s="78" t="s">
        <v>61</v>
      </c>
      <c r="Z3122" s="72"/>
      <c r="AA3122" s="77">
        <v>1432</v>
      </c>
      <c r="AB3122" s="76" t="s">
        <v>35</v>
      </c>
      <c r="AC3122" s="77" t="s">
        <v>36</v>
      </c>
      <c r="AD3122" s="77" t="s">
        <v>36</v>
      </c>
      <c r="AE3122" s="77">
        <v>35</v>
      </c>
      <c r="AF3122" s="78" t="s">
        <v>39</v>
      </c>
      <c r="AG3122" s="72"/>
      <c r="AH3122" s="77">
        <v>4329155</v>
      </c>
      <c r="AI3122" s="76" t="s">
        <v>52</v>
      </c>
      <c r="AJ3122" s="76" t="s">
        <v>36</v>
      </c>
      <c r="AK3122" t="str">
        <f>_xlfn.CONCAT(PlayerList[[#This Row],[First Name]]," ",PlayerList[[#This Row],[Surname]])</f>
        <v>Travis Turner</v>
      </c>
      <c r="AM3122" s="71">
        <f>PlayerList[[#This Row],[Code]]*1</f>
        <v>20158</v>
      </c>
      <c r="AN3122" s="71" t="str">
        <f>VLOOKUP(PlayerList[[#This Row],[NZCF ID]],$AP$2:$AQ$3850,2,FALSE)</f>
        <v>M</v>
      </c>
      <c r="AP3122" s="71">
        <v>17882</v>
      </c>
      <c r="AQ3122" s="71" t="s">
        <v>29</v>
      </c>
    </row>
    <row r="3123" spans="13:43" x14ac:dyDescent="0.3">
      <c r="M3123" s="75">
        <v>19060</v>
      </c>
      <c r="N3123" s="72" t="s">
        <v>3589</v>
      </c>
      <c r="O3123" s="72" t="s">
        <v>141</v>
      </c>
      <c r="P3123" s="73" t="s">
        <v>161</v>
      </c>
      <c r="Q3123" s="74">
        <v>1980</v>
      </c>
      <c r="R3123" s="73" t="s">
        <v>35</v>
      </c>
      <c r="S3123" s="72"/>
      <c r="T3123" s="77">
        <v>1933</v>
      </c>
      <c r="U3123" s="76" t="s">
        <v>50</v>
      </c>
      <c r="V3123" s="77" t="s">
        <v>36</v>
      </c>
      <c r="W3123" s="77" t="s">
        <v>36</v>
      </c>
      <c r="X3123" s="77">
        <v>5</v>
      </c>
      <c r="Y3123" s="78" t="s">
        <v>154</v>
      </c>
      <c r="Z3123" s="72"/>
      <c r="AA3123" s="77" t="s">
        <v>37</v>
      </c>
      <c r="AB3123" s="76" t="s">
        <v>35</v>
      </c>
      <c r="AC3123" s="77" t="s">
        <v>36</v>
      </c>
      <c r="AD3123" s="77" t="s">
        <v>36</v>
      </c>
      <c r="AE3123" s="77" t="s">
        <v>37</v>
      </c>
      <c r="AF3123" s="78" t="s">
        <v>38</v>
      </c>
      <c r="AG3123" s="72"/>
      <c r="AH3123" s="77">
        <v>4322100</v>
      </c>
      <c r="AI3123" s="76" t="s">
        <v>52</v>
      </c>
      <c r="AJ3123" s="76" t="s">
        <v>36</v>
      </c>
      <c r="AK3123" t="str">
        <f>_xlfn.CONCAT(PlayerList[[#This Row],[First Name]]," ",PlayerList[[#This Row],[Surname]])</f>
        <v>Michael Turp</v>
      </c>
      <c r="AM3123" s="71">
        <f>PlayerList[[#This Row],[Code]]*1</f>
        <v>19060</v>
      </c>
      <c r="AN3123" s="71" t="str">
        <f>VLOOKUP(PlayerList[[#This Row],[NZCF ID]],$AP$2:$AQ$3850,2,FALSE)</f>
        <v>M</v>
      </c>
      <c r="AP3123" s="71">
        <v>10417</v>
      </c>
      <c r="AQ3123" s="71" t="s">
        <v>29</v>
      </c>
    </row>
    <row r="3124" spans="13:43" x14ac:dyDescent="0.3">
      <c r="M3124" s="75">
        <v>20007</v>
      </c>
      <c r="N3124" s="72" t="s">
        <v>3589</v>
      </c>
      <c r="O3124" s="72" t="s">
        <v>826</v>
      </c>
      <c r="P3124" s="73" t="s">
        <v>161</v>
      </c>
      <c r="Q3124" s="74">
        <v>2016</v>
      </c>
      <c r="R3124" s="73" t="s">
        <v>135</v>
      </c>
      <c r="S3124" s="72"/>
      <c r="T3124" s="77" t="s">
        <v>34</v>
      </c>
      <c r="U3124" s="76" t="s">
        <v>35</v>
      </c>
      <c r="V3124" s="77" t="s">
        <v>36</v>
      </c>
      <c r="W3124" s="77" t="s">
        <v>36</v>
      </c>
      <c r="X3124" s="77" t="s">
        <v>37</v>
      </c>
      <c r="Y3124" s="78" t="s">
        <v>38</v>
      </c>
      <c r="Z3124" s="72"/>
      <c r="AA3124" s="77">
        <v>851</v>
      </c>
      <c r="AB3124" s="76" t="s">
        <v>35</v>
      </c>
      <c r="AC3124" s="77">
        <v>1</v>
      </c>
      <c r="AD3124" s="77">
        <v>6</v>
      </c>
      <c r="AE3124" s="77">
        <v>31</v>
      </c>
      <c r="AF3124" s="78" t="s">
        <v>4167</v>
      </c>
      <c r="AG3124" s="72"/>
      <c r="AH3124" s="77" t="s">
        <v>69</v>
      </c>
      <c r="AI3124" s="76" t="s">
        <v>52</v>
      </c>
      <c r="AJ3124" s="76" t="s">
        <v>36</v>
      </c>
      <c r="AK3124" t="str">
        <f>_xlfn.CONCAT(PlayerList[[#This Row],[First Name]]," ",PlayerList[[#This Row],[Surname]])</f>
        <v>Oliver Turp</v>
      </c>
      <c r="AM3124" s="71">
        <f>PlayerList[[#This Row],[Code]]*1</f>
        <v>20007</v>
      </c>
      <c r="AN3124" s="71" t="str">
        <f>VLOOKUP(PlayerList[[#This Row],[NZCF ID]],$AP$2:$AQ$3850,2,FALSE)</f>
        <v>M</v>
      </c>
      <c r="AP3124" s="71">
        <v>20158</v>
      </c>
      <c r="AQ3124" s="71" t="s">
        <v>29</v>
      </c>
    </row>
    <row r="3125" spans="13:43" x14ac:dyDescent="0.3">
      <c r="M3125" s="75">
        <v>22890</v>
      </c>
      <c r="N3125" s="72" t="s">
        <v>4517</v>
      </c>
      <c r="O3125" s="72" t="s">
        <v>4518</v>
      </c>
      <c r="P3125" s="73" t="s">
        <v>3204</v>
      </c>
      <c r="Q3125" s="74">
        <v>1981</v>
      </c>
      <c r="R3125" s="73" t="s">
        <v>35</v>
      </c>
      <c r="S3125" s="72"/>
      <c r="T3125" s="77">
        <v>1306</v>
      </c>
      <c r="U3125" s="76" t="s">
        <v>50</v>
      </c>
      <c r="V3125" s="77">
        <v>1</v>
      </c>
      <c r="W3125" s="77">
        <v>5</v>
      </c>
      <c r="X3125" s="77">
        <v>5</v>
      </c>
      <c r="Y3125" s="78" t="s">
        <v>4167</v>
      </c>
      <c r="Z3125" s="72"/>
      <c r="AA3125" s="77" t="s">
        <v>37</v>
      </c>
      <c r="AB3125" s="76" t="s">
        <v>35</v>
      </c>
      <c r="AC3125" s="77" t="s">
        <v>36</v>
      </c>
      <c r="AD3125" s="77" t="s">
        <v>36</v>
      </c>
      <c r="AE3125" s="77" t="s">
        <v>37</v>
      </c>
      <c r="AF3125" s="78" t="s">
        <v>38</v>
      </c>
      <c r="AG3125" s="72"/>
      <c r="AH3125" s="77">
        <v>4309243</v>
      </c>
      <c r="AI3125" s="76" t="s">
        <v>52</v>
      </c>
      <c r="AJ3125" s="76" t="s">
        <v>36</v>
      </c>
      <c r="AK3125" t="str">
        <f>_xlfn.CONCAT(PlayerList[[#This Row],[First Name]]," ",PlayerList[[#This Row],[Surname]])</f>
        <v>Kerry Ian Tyrrell</v>
      </c>
      <c r="AM3125" s="71">
        <f>PlayerList[[#This Row],[Code]]*1</f>
        <v>22890</v>
      </c>
      <c r="AN3125" s="71" t="str">
        <f>VLOOKUP(PlayerList[[#This Row],[NZCF ID]],$AP$2:$AQ$3850,2,FALSE)</f>
        <v>M</v>
      </c>
      <c r="AP3125" s="71">
        <v>19060</v>
      </c>
      <c r="AQ3125" s="71" t="s">
        <v>29</v>
      </c>
    </row>
    <row r="3126" spans="13:43" x14ac:dyDescent="0.3">
      <c r="M3126" s="75">
        <v>16054</v>
      </c>
      <c r="N3126" s="72" t="s">
        <v>4519</v>
      </c>
      <c r="O3126" s="72" t="s">
        <v>4520</v>
      </c>
      <c r="P3126" s="73" t="s">
        <v>161</v>
      </c>
      <c r="Q3126" s="74">
        <v>1981</v>
      </c>
      <c r="R3126" s="73" t="s">
        <v>35</v>
      </c>
      <c r="S3126" s="72"/>
      <c r="T3126" s="77">
        <v>1581</v>
      </c>
      <c r="U3126" s="76" t="s">
        <v>35</v>
      </c>
      <c r="V3126" s="77" t="s">
        <v>36</v>
      </c>
      <c r="W3126" s="77" t="s">
        <v>36</v>
      </c>
      <c r="X3126" s="77">
        <v>58</v>
      </c>
      <c r="Y3126" s="78" t="s">
        <v>560</v>
      </c>
      <c r="Z3126" s="72"/>
      <c r="AA3126" s="77" t="s">
        <v>37</v>
      </c>
      <c r="AB3126" s="76" t="s">
        <v>35</v>
      </c>
      <c r="AC3126" s="77" t="s">
        <v>36</v>
      </c>
      <c r="AD3126" s="77" t="s">
        <v>36</v>
      </c>
      <c r="AE3126" s="77" t="s">
        <v>37</v>
      </c>
      <c r="AF3126" s="78" t="s">
        <v>38</v>
      </c>
      <c r="AG3126" s="72"/>
      <c r="AH3126" s="77" t="s">
        <v>69</v>
      </c>
      <c r="AI3126" s="76" t="s">
        <v>52</v>
      </c>
      <c r="AJ3126" s="76" t="s">
        <v>36</v>
      </c>
      <c r="AK3126" t="str">
        <f>_xlfn.CONCAT(PlayerList[[#This Row],[First Name]]," ",PlayerList[[#This Row],[Surname]])</f>
        <v>Mykhaylo Tyuryutikov</v>
      </c>
      <c r="AM3126" s="71">
        <f>PlayerList[[#This Row],[Code]]*1</f>
        <v>16054</v>
      </c>
      <c r="AN3126" s="71" t="str">
        <f>VLOOKUP(PlayerList[[#This Row],[NZCF ID]],$AP$2:$AQ$3850,2,FALSE)</f>
        <v>M</v>
      </c>
      <c r="AP3126" s="71">
        <v>20007</v>
      </c>
      <c r="AQ3126" s="71" t="s">
        <v>29</v>
      </c>
    </row>
    <row r="3127" spans="13:43" x14ac:dyDescent="0.3">
      <c r="M3127" s="75">
        <v>20873</v>
      </c>
      <c r="N3127" s="72" t="s">
        <v>3590</v>
      </c>
      <c r="O3127" s="72" t="s">
        <v>3591</v>
      </c>
      <c r="P3127" s="73" t="s">
        <v>74</v>
      </c>
      <c r="Q3127" s="74">
        <v>2012</v>
      </c>
      <c r="R3127" s="73" t="s">
        <v>135</v>
      </c>
      <c r="S3127" s="72"/>
      <c r="T3127" s="77" t="s">
        <v>34</v>
      </c>
      <c r="U3127" s="76" t="s">
        <v>35</v>
      </c>
      <c r="V3127" s="77" t="s">
        <v>36</v>
      </c>
      <c r="W3127" s="77" t="s">
        <v>36</v>
      </c>
      <c r="X3127" s="77" t="s">
        <v>37</v>
      </c>
      <c r="Y3127" s="78" t="s">
        <v>38</v>
      </c>
      <c r="Z3127" s="72"/>
      <c r="AA3127" s="77">
        <v>529</v>
      </c>
      <c r="AB3127" s="76" t="s">
        <v>50</v>
      </c>
      <c r="AC3127" s="77" t="s">
        <v>36</v>
      </c>
      <c r="AD3127" s="77" t="s">
        <v>36</v>
      </c>
      <c r="AE3127" s="77">
        <v>11</v>
      </c>
      <c r="AF3127" s="78" t="s">
        <v>84</v>
      </c>
      <c r="AG3127" s="72"/>
      <c r="AH3127" s="77" t="s">
        <v>69</v>
      </c>
      <c r="AI3127" s="76" t="s">
        <v>52</v>
      </c>
      <c r="AJ3127" s="76" t="s">
        <v>36</v>
      </c>
      <c r="AK3127" t="str">
        <f>_xlfn.CONCAT(PlayerList[[#This Row],[First Name]]," ",PlayerList[[#This Row],[Surname]])</f>
        <v>Raafey Shafi Ullah</v>
      </c>
      <c r="AM3127" s="71">
        <f>PlayerList[[#This Row],[Code]]*1</f>
        <v>20873</v>
      </c>
      <c r="AN3127" s="71" t="str">
        <f>VLOOKUP(PlayerList[[#This Row],[NZCF ID]],$AP$2:$AQ$3850,2,FALSE)</f>
        <v>M</v>
      </c>
      <c r="AP3127" s="71">
        <v>22890</v>
      </c>
      <c r="AQ3127" s="71" t="s">
        <v>29</v>
      </c>
    </row>
    <row r="3128" spans="13:43" x14ac:dyDescent="0.3">
      <c r="M3128" s="75">
        <v>19970</v>
      </c>
      <c r="N3128" s="72" t="s">
        <v>3592</v>
      </c>
      <c r="O3128" s="72" t="s">
        <v>3593</v>
      </c>
      <c r="P3128" s="73" t="s">
        <v>83</v>
      </c>
      <c r="Q3128" s="74">
        <v>2007</v>
      </c>
      <c r="R3128" s="73" t="s">
        <v>135</v>
      </c>
      <c r="S3128" s="72"/>
      <c r="T3128" s="77">
        <v>1160</v>
      </c>
      <c r="U3128" s="76" t="s">
        <v>35</v>
      </c>
      <c r="V3128" s="77">
        <v>1</v>
      </c>
      <c r="W3128" s="77">
        <v>3</v>
      </c>
      <c r="X3128" s="77">
        <v>25</v>
      </c>
      <c r="Y3128" s="78" t="s">
        <v>4167</v>
      </c>
      <c r="Z3128" s="72"/>
      <c r="AA3128" s="77">
        <v>1199</v>
      </c>
      <c r="AB3128" s="76" t="s">
        <v>50</v>
      </c>
      <c r="AC3128" s="77" t="s">
        <v>36</v>
      </c>
      <c r="AD3128" s="77" t="s">
        <v>36</v>
      </c>
      <c r="AE3128" s="77">
        <v>15</v>
      </c>
      <c r="AF3128" s="78" t="s">
        <v>75</v>
      </c>
      <c r="AG3128" s="72"/>
      <c r="AH3128" s="77">
        <v>4325567</v>
      </c>
      <c r="AI3128" s="76" t="s">
        <v>52</v>
      </c>
      <c r="AJ3128" s="76" t="s">
        <v>36</v>
      </c>
      <c r="AK3128" t="str">
        <f>_xlfn.CONCAT(PlayerList[[#This Row],[First Name]]," ",PlayerList[[#This Row],[Surname]])</f>
        <v>Carina Ulm</v>
      </c>
      <c r="AM3128" s="71">
        <f>PlayerList[[#This Row],[Code]]*1</f>
        <v>19970</v>
      </c>
      <c r="AN3128" s="71" t="str">
        <f>VLOOKUP(PlayerList[[#This Row],[NZCF ID]],$AP$2:$AQ$3850,2,FALSE)</f>
        <v>F</v>
      </c>
      <c r="AP3128" s="71">
        <v>16054</v>
      </c>
      <c r="AQ3128" s="71" t="s">
        <v>29</v>
      </c>
    </row>
    <row r="3129" spans="13:43" x14ac:dyDescent="0.3">
      <c r="M3129" s="75">
        <v>18693</v>
      </c>
      <c r="N3129" s="72" t="s">
        <v>3592</v>
      </c>
      <c r="O3129" s="72" t="s">
        <v>689</v>
      </c>
      <c r="P3129" s="73" t="s">
        <v>83</v>
      </c>
      <c r="Q3129" s="74">
        <v>1967</v>
      </c>
      <c r="R3129" s="73" t="s">
        <v>124</v>
      </c>
      <c r="S3129" s="72"/>
      <c r="T3129" s="77">
        <v>1293</v>
      </c>
      <c r="U3129" s="76" t="s">
        <v>35</v>
      </c>
      <c r="V3129" s="77">
        <v>1</v>
      </c>
      <c r="W3129" s="77">
        <v>10</v>
      </c>
      <c r="X3129" s="77">
        <v>110</v>
      </c>
      <c r="Y3129" s="78" t="s">
        <v>4167</v>
      </c>
      <c r="Z3129" s="72"/>
      <c r="AA3129" s="77" t="s">
        <v>37</v>
      </c>
      <c r="AB3129" s="76" t="s">
        <v>35</v>
      </c>
      <c r="AC3129" s="77" t="s">
        <v>36</v>
      </c>
      <c r="AD3129" s="77" t="s">
        <v>36</v>
      </c>
      <c r="AE3129" s="77" t="s">
        <v>37</v>
      </c>
      <c r="AF3129" s="78" t="s">
        <v>38</v>
      </c>
      <c r="AG3129" s="72"/>
      <c r="AH3129" s="77">
        <v>4325575</v>
      </c>
      <c r="AI3129" s="76" t="s">
        <v>52</v>
      </c>
      <c r="AJ3129" s="76" t="s">
        <v>36</v>
      </c>
      <c r="AK3129" t="str">
        <f>_xlfn.CONCAT(PlayerList[[#This Row],[First Name]]," ",PlayerList[[#This Row],[Surname]])</f>
        <v>Eric Ulm</v>
      </c>
      <c r="AM3129" s="71">
        <f>PlayerList[[#This Row],[Code]]*1</f>
        <v>18693</v>
      </c>
      <c r="AN3129" s="71" t="str">
        <f>VLOOKUP(PlayerList[[#This Row],[NZCF ID]],$AP$2:$AQ$3850,2,FALSE)</f>
        <v>M</v>
      </c>
      <c r="AP3129" s="71">
        <v>20873</v>
      </c>
      <c r="AQ3129" s="71" t="s">
        <v>29</v>
      </c>
    </row>
    <row r="3130" spans="13:43" x14ac:dyDescent="0.3">
      <c r="M3130" s="75">
        <v>18445</v>
      </c>
      <c r="N3130" s="72" t="s">
        <v>3592</v>
      </c>
      <c r="O3130" s="72" t="s">
        <v>467</v>
      </c>
      <c r="P3130" s="73" t="s">
        <v>83</v>
      </c>
      <c r="Q3130" s="74">
        <v>2007</v>
      </c>
      <c r="R3130" s="73" t="s">
        <v>135</v>
      </c>
      <c r="S3130" s="72"/>
      <c r="T3130" s="77">
        <v>1520</v>
      </c>
      <c r="U3130" s="76" t="s">
        <v>35</v>
      </c>
      <c r="V3130" s="77">
        <v>1</v>
      </c>
      <c r="W3130" s="77">
        <v>6</v>
      </c>
      <c r="X3130" s="77">
        <v>119</v>
      </c>
      <c r="Y3130" s="78" t="s">
        <v>4167</v>
      </c>
      <c r="Z3130" s="72"/>
      <c r="AA3130" s="77">
        <v>1425</v>
      </c>
      <c r="AB3130" s="76" t="s">
        <v>35</v>
      </c>
      <c r="AC3130" s="77" t="s">
        <v>36</v>
      </c>
      <c r="AD3130" s="77" t="s">
        <v>36</v>
      </c>
      <c r="AE3130" s="77">
        <v>38</v>
      </c>
      <c r="AF3130" s="78" t="s">
        <v>61</v>
      </c>
      <c r="AG3130" s="72"/>
      <c r="AH3130" s="77">
        <v>4321081</v>
      </c>
      <c r="AI3130" s="76" t="s">
        <v>52</v>
      </c>
      <c r="AJ3130" s="76" t="s">
        <v>36</v>
      </c>
      <c r="AK3130" t="str">
        <f>_xlfn.CONCAT(PlayerList[[#This Row],[First Name]]," ",PlayerList[[#This Row],[Surname]])</f>
        <v>Joy Ulm</v>
      </c>
      <c r="AM3130" s="71">
        <f>PlayerList[[#This Row],[Code]]*1</f>
        <v>18445</v>
      </c>
      <c r="AN3130" s="71" t="str">
        <f>VLOOKUP(PlayerList[[#This Row],[NZCF ID]],$AP$2:$AQ$3850,2,FALSE)</f>
        <v>F</v>
      </c>
      <c r="AP3130" s="71">
        <v>19970</v>
      </c>
      <c r="AQ3130" s="71" t="s">
        <v>45</v>
      </c>
    </row>
    <row r="3131" spans="13:43" x14ac:dyDescent="0.3">
      <c r="M3131" s="75">
        <v>15202</v>
      </c>
      <c r="N3131" s="72" t="s">
        <v>4521</v>
      </c>
      <c r="O3131" s="72" t="s">
        <v>89</v>
      </c>
      <c r="P3131" s="73" t="s">
        <v>161</v>
      </c>
      <c r="Q3131" s="74">
        <v>1997</v>
      </c>
      <c r="R3131" s="73" t="s">
        <v>35</v>
      </c>
      <c r="S3131" s="72"/>
      <c r="T3131" s="77">
        <v>1531</v>
      </c>
      <c r="U3131" s="76" t="s">
        <v>35</v>
      </c>
      <c r="V3131" s="77" t="s">
        <v>36</v>
      </c>
      <c r="W3131" s="77" t="s">
        <v>36</v>
      </c>
      <c r="X3131" s="77">
        <v>65</v>
      </c>
      <c r="Y3131" s="78" t="s">
        <v>168</v>
      </c>
      <c r="Z3131" s="72"/>
      <c r="AA3131" s="77" t="s">
        <v>37</v>
      </c>
      <c r="AB3131" s="76" t="s">
        <v>35</v>
      </c>
      <c r="AC3131" s="77" t="s">
        <v>36</v>
      </c>
      <c r="AD3131" s="77" t="s">
        <v>36</v>
      </c>
      <c r="AE3131" s="77" t="s">
        <v>37</v>
      </c>
      <c r="AF3131" s="78" t="s">
        <v>38</v>
      </c>
      <c r="AG3131" s="72"/>
      <c r="AH3131" s="77">
        <v>4303784</v>
      </c>
      <c r="AI3131" s="76" t="s">
        <v>52</v>
      </c>
      <c r="AJ3131" s="76" t="s">
        <v>36</v>
      </c>
      <c r="AK3131" t="str">
        <f>_xlfn.CONCAT(PlayerList[[#This Row],[First Name]]," ",PlayerList[[#This Row],[Surname]])</f>
        <v>William Undy</v>
      </c>
      <c r="AM3131" s="71">
        <f>PlayerList[[#This Row],[Code]]*1</f>
        <v>15202</v>
      </c>
      <c r="AN3131" s="71" t="str">
        <f>VLOOKUP(PlayerList[[#This Row],[NZCF ID]],$AP$2:$AQ$3850,2,FALSE)</f>
        <v>M</v>
      </c>
      <c r="AP3131" s="71">
        <v>18693</v>
      </c>
      <c r="AQ3131" s="71" t="s">
        <v>29</v>
      </c>
    </row>
    <row r="3132" spans="13:43" x14ac:dyDescent="0.3">
      <c r="M3132" s="75">
        <v>14093</v>
      </c>
      <c r="N3132" s="72" t="s">
        <v>3594</v>
      </c>
      <c r="O3132" s="72" t="s">
        <v>3595</v>
      </c>
      <c r="P3132" s="73" t="s">
        <v>161</v>
      </c>
      <c r="Q3132" s="74">
        <v>1958</v>
      </c>
      <c r="R3132" s="73" t="s">
        <v>119</v>
      </c>
      <c r="S3132" s="72"/>
      <c r="T3132" s="77" t="s">
        <v>34</v>
      </c>
      <c r="U3132" s="76" t="s">
        <v>35</v>
      </c>
      <c r="V3132" s="77" t="s">
        <v>36</v>
      </c>
      <c r="W3132" s="77" t="s">
        <v>36</v>
      </c>
      <c r="X3132" s="77" t="s">
        <v>37</v>
      </c>
      <c r="Y3132" s="78" t="s">
        <v>38</v>
      </c>
      <c r="Z3132" s="72"/>
      <c r="AA3132" s="77">
        <v>1884</v>
      </c>
      <c r="AB3132" s="76" t="s">
        <v>35</v>
      </c>
      <c r="AC3132" s="77" t="s">
        <v>36</v>
      </c>
      <c r="AD3132" s="77" t="s">
        <v>36</v>
      </c>
      <c r="AE3132" s="77">
        <v>67</v>
      </c>
      <c r="AF3132" s="78" t="s">
        <v>825</v>
      </c>
      <c r="AG3132" s="72"/>
      <c r="AH3132" s="77">
        <v>1713540</v>
      </c>
      <c r="AI3132" s="76" t="s">
        <v>3596</v>
      </c>
      <c r="AJ3132" s="76" t="s">
        <v>36</v>
      </c>
      <c r="AK3132" t="str">
        <f>_xlfn.CONCAT(PlayerList[[#This Row],[First Name]]," ",PlayerList[[#This Row],[Surname]])</f>
        <v>Rikard Unelius</v>
      </c>
      <c r="AM3132" s="71">
        <f>PlayerList[[#This Row],[Code]]*1</f>
        <v>14093</v>
      </c>
      <c r="AN3132" s="71" t="str">
        <f>VLOOKUP(PlayerList[[#This Row],[NZCF ID]],$AP$2:$AQ$3850,2,FALSE)</f>
        <v>M</v>
      </c>
      <c r="AP3132" s="71">
        <v>18445</v>
      </c>
      <c r="AQ3132" s="71" t="s">
        <v>45</v>
      </c>
    </row>
    <row r="3133" spans="13:43" x14ac:dyDescent="0.3">
      <c r="M3133" s="75">
        <v>20602</v>
      </c>
      <c r="N3133" s="72" t="s">
        <v>3597</v>
      </c>
      <c r="O3133" s="72" t="s">
        <v>3598</v>
      </c>
      <c r="P3133" s="73" t="s">
        <v>74</v>
      </c>
      <c r="Q3133" s="74">
        <v>2013</v>
      </c>
      <c r="R3133" s="73" t="s">
        <v>135</v>
      </c>
      <c r="S3133" s="72"/>
      <c r="T3133" s="77">
        <v>1027</v>
      </c>
      <c r="U3133" s="76" t="s">
        <v>35</v>
      </c>
      <c r="V3133" s="77">
        <v>2</v>
      </c>
      <c r="W3133" s="77">
        <v>10</v>
      </c>
      <c r="X3133" s="77">
        <v>34</v>
      </c>
      <c r="Y3133" s="78" t="s">
        <v>4167</v>
      </c>
      <c r="Z3133" s="72"/>
      <c r="AA3133" s="77">
        <v>821</v>
      </c>
      <c r="AB3133" s="76" t="s">
        <v>50</v>
      </c>
      <c r="AC3133" s="77" t="s">
        <v>36</v>
      </c>
      <c r="AD3133" s="77" t="s">
        <v>36</v>
      </c>
      <c r="AE3133" s="77">
        <v>11</v>
      </c>
      <c r="AF3133" s="78" t="s">
        <v>60</v>
      </c>
      <c r="AG3133" s="72"/>
      <c r="AH3133" s="77">
        <v>4330218</v>
      </c>
      <c r="AI3133" s="76" t="s">
        <v>52</v>
      </c>
      <c r="AJ3133" s="76" t="s">
        <v>36</v>
      </c>
      <c r="AK3133" t="str">
        <f>_xlfn.CONCAT(PlayerList[[#This Row],[First Name]]," ",PlayerList[[#This Row],[Surname]])</f>
        <v>Akshat Upadhyay</v>
      </c>
      <c r="AM3133" s="71">
        <f>PlayerList[[#This Row],[Code]]*1</f>
        <v>20602</v>
      </c>
      <c r="AN3133" s="71" t="str">
        <f>VLOOKUP(PlayerList[[#This Row],[NZCF ID]],$AP$2:$AQ$3850,2,FALSE)</f>
        <v>M</v>
      </c>
      <c r="AP3133" s="71">
        <v>15202</v>
      </c>
      <c r="AQ3133" s="71" t="s">
        <v>29</v>
      </c>
    </row>
    <row r="3134" spans="13:43" x14ac:dyDescent="0.3">
      <c r="M3134" s="75">
        <v>19981</v>
      </c>
      <c r="N3134" s="72" t="s">
        <v>3599</v>
      </c>
      <c r="O3134" s="72" t="s">
        <v>3600</v>
      </c>
      <c r="P3134" s="73" t="s">
        <v>74</v>
      </c>
      <c r="Q3134" s="74">
        <v>2018</v>
      </c>
      <c r="R3134" s="73" t="s">
        <v>135</v>
      </c>
      <c r="S3134" s="72"/>
      <c r="T3134" s="77">
        <v>779</v>
      </c>
      <c r="U3134" s="76" t="s">
        <v>50</v>
      </c>
      <c r="V3134" s="77" t="s">
        <v>36</v>
      </c>
      <c r="W3134" s="77" t="s">
        <v>36</v>
      </c>
      <c r="X3134" s="77">
        <v>9</v>
      </c>
      <c r="Y3134" s="78" t="s">
        <v>150</v>
      </c>
      <c r="Z3134" s="72"/>
      <c r="AA3134" s="77">
        <v>481</v>
      </c>
      <c r="AB3134" s="76" t="s">
        <v>35</v>
      </c>
      <c r="AC3134" s="77" t="s">
        <v>36</v>
      </c>
      <c r="AD3134" s="77" t="s">
        <v>36</v>
      </c>
      <c r="AE3134" s="77">
        <v>22</v>
      </c>
      <c r="AF3134" s="78" t="s">
        <v>150</v>
      </c>
      <c r="AG3134" s="72"/>
      <c r="AH3134" s="77">
        <v>4326334</v>
      </c>
      <c r="AI3134" s="76" t="s">
        <v>52</v>
      </c>
      <c r="AJ3134" s="76" t="s">
        <v>36</v>
      </c>
      <c r="AK3134" t="str">
        <f>_xlfn.CONCAT(PlayerList[[#This Row],[First Name]]," ",PlayerList[[#This Row],[Surname]])</f>
        <v>Mansur Uraz</v>
      </c>
      <c r="AM3134" s="71">
        <f>PlayerList[[#This Row],[Code]]*1</f>
        <v>19981</v>
      </c>
      <c r="AN3134" s="71" t="str">
        <f>VLOOKUP(PlayerList[[#This Row],[NZCF ID]],$AP$2:$AQ$3850,2,FALSE)</f>
        <v>M</v>
      </c>
      <c r="AP3134" s="71">
        <v>14093</v>
      </c>
      <c r="AQ3134" s="71" t="s">
        <v>29</v>
      </c>
    </row>
    <row r="3135" spans="13:43" x14ac:dyDescent="0.3">
      <c r="M3135" s="75">
        <v>18060</v>
      </c>
      <c r="N3135" s="72" t="s">
        <v>3601</v>
      </c>
      <c r="O3135" s="72" t="s">
        <v>1506</v>
      </c>
      <c r="P3135" s="73" t="s">
        <v>83</v>
      </c>
      <c r="Q3135" s="74" t="s">
        <v>37</v>
      </c>
      <c r="R3135" s="73" t="s">
        <v>35</v>
      </c>
      <c r="S3135" s="72"/>
      <c r="T3135" s="77">
        <v>1247</v>
      </c>
      <c r="U3135" s="76" t="s">
        <v>50</v>
      </c>
      <c r="V3135" s="77" t="s">
        <v>36</v>
      </c>
      <c r="W3135" s="77" t="s">
        <v>36</v>
      </c>
      <c r="X3135" s="77">
        <v>3</v>
      </c>
      <c r="Y3135" s="78" t="s">
        <v>90</v>
      </c>
      <c r="Z3135" s="72"/>
      <c r="AA3135" s="77">
        <v>1398</v>
      </c>
      <c r="AB3135" s="76" t="s">
        <v>50</v>
      </c>
      <c r="AC3135" s="77" t="s">
        <v>36</v>
      </c>
      <c r="AD3135" s="77" t="s">
        <v>36</v>
      </c>
      <c r="AE3135" s="77">
        <v>6</v>
      </c>
      <c r="AF3135" s="78" t="s">
        <v>90</v>
      </c>
      <c r="AG3135" s="72"/>
      <c r="AH3135" s="77" t="s">
        <v>69</v>
      </c>
      <c r="AI3135" s="76" t="s">
        <v>52</v>
      </c>
      <c r="AJ3135" s="76" t="s">
        <v>36</v>
      </c>
      <c r="AK3135" t="str">
        <f>_xlfn.CONCAT(PlayerList[[#This Row],[First Name]]," ",PlayerList[[#This Row],[Surname]])</f>
        <v>Allan Urry</v>
      </c>
      <c r="AM3135" s="71">
        <f>PlayerList[[#This Row],[Code]]*1</f>
        <v>18060</v>
      </c>
      <c r="AN3135" s="71" t="str">
        <f>VLOOKUP(PlayerList[[#This Row],[NZCF ID]],$AP$2:$AQ$3850,2,FALSE)</f>
        <v>M</v>
      </c>
      <c r="AP3135" s="71">
        <v>20602</v>
      </c>
      <c r="AQ3135" s="71" t="s">
        <v>29</v>
      </c>
    </row>
    <row r="3136" spans="13:43" x14ac:dyDescent="0.3">
      <c r="M3136" s="75">
        <v>12397</v>
      </c>
      <c r="N3136" s="72" t="s">
        <v>3602</v>
      </c>
      <c r="O3136" s="72" t="s">
        <v>3603</v>
      </c>
      <c r="P3136" s="73" t="s">
        <v>252</v>
      </c>
      <c r="Q3136" s="74">
        <v>1969</v>
      </c>
      <c r="R3136" s="73" t="s">
        <v>124</v>
      </c>
      <c r="S3136" s="72"/>
      <c r="T3136" s="77">
        <v>1276</v>
      </c>
      <c r="U3136" s="76" t="s">
        <v>35</v>
      </c>
      <c r="V3136" s="77">
        <v>1</v>
      </c>
      <c r="W3136" s="77">
        <v>9</v>
      </c>
      <c r="X3136" s="77">
        <v>254</v>
      </c>
      <c r="Y3136" s="78" t="s">
        <v>4167</v>
      </c>
      <c r="Z3136" s="72"/>
      <c r="AA3136" s="77">
        <v>1236</v>
      </c>
      <c r="AB3136" s="76" t="s">
        <v>35</v>
      </c>
      <c r="AC3136" s="77">
        <v>1</v>
      </c>
      <c r="AD3136" s="77">
        <v>4</v>
      </c>
      <c r="AE3136" s="77">
        <v>109</v>
      </c>
      <c r="AF3136" s="78" t="s">
        <v>4167</v>
      </c>
      <c r="AG3136" s="72"/>
      <c r="AH3136" s="77">
        <v>4312660</v>
      </c>
      <c r="AI3136" s="76" t="s">
        <v>52</v>
      </c>
      <c r="AJ3136" s="76" t="s">
        <v>36</v>
      </c>
      <c r="AK3136" t="str">
        <f>_xlfn.CONCAT(PlayerList[[#This Row],[First Name]]," ",PlayerList[[#This Row],[Surname]])</f>
        <v>Satu'u'u Tupu (Roy) Uta'i</v>
      </c>
      <c r="AM3136" s="71">
        <f>PlayerList[[#This Row],[Code]]*1</f>
        <v>12397</v>
      </c>
      <c r="AN3136" s="71" t="str">
        <f>VLOOKUP(PlayerList[[#This Row],[NZCF ID]],$AP$2:$AQ$3850,2,FALSE)</f>
        <v>M</v>
      </c>
      <c r="AP3136" s="71">
        <v>19981</v>
      </c>
      <c r="AQ3136" s="71" t="s">
        <v>29</v>
      </c>
    </row>
    <row r="3137" spans="13:43" x14ac:dyDescent="0.3">
      <c r="M3137" s="75">
        <v>17733</v>
      </c>
      <c r="N3137" s="72" t="s">
        <v>3604</v>
      </c>
      <c r="O3137" s="72" t="s">
        <v>3605</v>
      </c>
      <c r="P3137" s="73" t="s">
        <v>83</v>
      </c>
      <c r="Q3137" s="74" t="s">
        <v>37</v>
      </c>
      <c r="R3137" s="73" t="s">
        <v>35</v>
      </c>
      <c r="S3137" s="72"/>
      <c r="T3137" s="77">
        <v>1698</v>
      </c>
      <c r="U3137" s="76" t="s">
        <v>50</v>
      </c>
      <c r="V3137" s="77" t="s">
        <v>36</v>
      </c>
      <c r="W3137" s="77" t="s">
        <v>36</v>
      </c>
      <c r="X3137" s="77">
        <v>6</v>
      </c>
      <c r="Y3137" s="78" t="s">
        <v>105</v>
      </c>
      <c r="Z3137" s="72"/>
      <c r="AA3137" s="77" t="s">
        <v>37</v>
      </c>
      <c r="AB3137" s="76" t="s">
        <v>35</v>
      </c>
      <c r="AC3137" s="77" t="s">
        <v>36</v>
      </c>
      <c r="AD3137" s="77" t="s">
        <v>36</v>
      </c>
      <c r="AE3137" s="77" t="s">
        <v>37</v>
      </c>
      <c r="AF3137" s="78" t="s">
        <v>38</v>
      </c>
      <c r="AG3137" s="72"/>
      <c r="AH3137" s="77" t="s">
        <v>69</v>
      </c>
      <c r="AI3137" s="76" t="s">
        <v>52</v>
      </c>
      <c r="AJ3137" s="76" t="s">
        <v>36</v>
      </c>
      <c r="AK3137" t="str">
        <f>_xlfn.CONCAT(PlayerList[[#This Row],[First Name]]," ",PlayerList[[#This Row],[Surname]])</f>
        <v>Igor Uzbekov</v>
      </c>
      <c r="AM3137" s="71">
        <f>PlayerList[[#This Row],[Code]]*1</f>
        <v>17733</v>
      </c>
      <c r="AN3137" s="71" t="str">
        <f>VLOOKUP(PlayerList[[#This Row],[NZCF ID]],$AP$2:$AQ$3850,2,FALSE)</f>
        <v>M</v>
      </c>
      <c r="AP3137" s="71">
        <v>18060</v>
      </c>
      <c r="AQ3137" s="71" t="s">
        <v>29</v>
      </c>
    </row>
    <row r="3138" spans="13:43" x14ac:dyDescent="0.3">
      <c r="M3138" s="75">
        <v>20884</v>
      </c>
      <c r="N3138" s="72" t="s">
        <v>3606</v>
      </c>
      <c r="O3138" s="72" t="s">
        <v>3607</v>
      </c>
      <c r="P3138" s="73" t="s">
        <v>83</v>
      </c>
      <c r="Q3138" s="74">
        <v>2019</v>
      </c>
      <c r="R3138" s="73" t="s">
        <v>135</v>
      </c>
      <c r="S3138" s="72"/>
      <c r="T3138" s="77">
        <v>654</v>
      </c>
      <c r="U3138" s="76" t="s">
        <v>50</v>
      </c>
      <c r="V3138" s="77" t="s">
        <v>36</v>
      </c>
      <c r="W3138" s="77" t="s">
        <v>36</v>
      </c>
      <c r="X3138" s="77">
        <v>10</v>
      </c>
      <c r="Y3138" s="78" t="s">
        <v>84</v>
      </c>
      <c r="Z3138" s="72"/>
      <c r="AA3138" s="77" t="s">
        <v>37</v>
      </c>
      <c r="AB3138" s="76" t="s">
        <v>35</v>
      </c>
      <c r="AC3138" s="77" t="s">
        <v>36</v>
      </c>
      <c r="AD3138" s="77" t="s">
        <v>36</v>
      </c>
      <c r="AE3138" s="77" t="s">
        <v>37</v>
      </c>
      <c r="AF3138" s="78" t="s">
        <v>38</v>
      </c>
      <c r="AG3138" s="72"/>
      <c r="AH3138" s="77" t="s">
        <v>69</v>
      </c>
      <c r="AI3138" s="76" t="s">
        <v>52</v>
      </c>
      <c r="AJ3138" s="76" t="s">
        <v>36</v>
      </c>
      <c r="AK3138" t="str">
        <f>_xlfn.CONCAT(PlayerList[[#This Row],[First Name]]," ",PlayerList[[#This Row],[Surname]])</f>
        <v>Koor Vaan</v>
      </c>
      <c r="AM3138" s="71">
        <f>PlayerList[[#This Row],[Code]]*1</f>
        <v>20884</v>
      </c>
      <c r="AN3138" s="71" t="str">
        <f>VLOOKUP(PlayerList[[#This Row],[NZCF ID]],$AP$2:$AQ$3850,2,FALSE)</f>
        <v>M</v>
      </c>
      <c r="AP3138" s="71">
        <v>12397</v>
      </c>
      <c r="AQ3138" s="71" t="s">
        <v>29</v>
      </c>
    </row>
    <row r="3139" spans="13:43" x14ac:dyDescent="0.3">
      <c r="M3139" s="75">
        <v>17714</v>
      </c>
      <c r="N3139" s="72" t="s">
        <v>3608</v>
      </c>
      <c r="O3139" s="72" t="s">
        <v>3609</v>
      </c>
      <c r="P3139" s="73" t="s">
        <v>83</v>
      </c>
      <c r="Q3139" s="74">
        <v>2004</v>
      </c>
      <c r="R3139" s="73" t="s">
        <v>35</v>
      </c>
      <c r="S3139" s="72"/>
      <c r="T3139" s="77">
        <v>1043</v>
      </c>
      <c r="U3139" s="76" t="s">
        <v>35</v>
      </c>
      <c r="V3139" s="77" t="s">
        <v>36</v>
      </c>
      <c r="W3139" s="77" t="s">
        <v>36</v>
      </c>
      <c r="X3139" s="77">
        <v>23</v>
      </c>
      <c r="Y3139" s="78" t="s">
        <v>825</v>
      </c>
      <c r="Z3139" s="72"/>
      <c r="AA3139" s="77">
        <v>1492</v>
      </c>
      <c r="AB3139" s="76" t="s">
        <v>50</v>
      </c>
      <c r="AC3139" s="77" t="s">
        <v>36</v>
      </c>
      <c r="AD3139" s="77" t="s">
        <v>36</v>
      </c>
      <c r="AE3139" s="77">
        <v>4</v>
      </c>
      <c r="AF3139" s="78" t="s">
        <v>90</v>
      </c>
      <c r="AG3139" s="72"/>
      <c r="AH3139" s="77">
        <v>4315111</v>
      </c>
      <c r="AI3139" s="76" t="s">
        <v>52</v>
      </c>
      <c r="AJ3139" s="76" t="s">
        <v>36</v>
      </c>
      <c r="AK3139" t="str">
        <f>_xlfn.CONCAT(PlayerList[[#This Row],[First Name]]," ",PlayerList[[#This Row],[Surname]])</f>
        <v>Mia Vachon</v>
      </c>
      <c r="AM3139" s="71">
        <f>PlayerList[[#This Row],[Code]]*1</f>
        <v>17714</v>
      </c>
      <c r="AN3139" s="71" t="str">
        <f>VLOOKUP(PlayerList[[#This Row],[NZCF ID]],$AP$2:$AQ$3850,2,FALSE)</f>
        <v>F</v>
      </c>
      <c r="AP3139" s="71">
        <v>17733</v>
      </c>
      <c r="AQ3139" s="71" t="s">
        <v>29</v>
      </c>
    </row>
    <row r="3140" spans="13:43" x14ac:dyDescent="0.3">
      <c r="M3140" s="75">
        <v>20111</v>
      </c>
      <c r="N3140" s="72" t="s">
        <v>3610</v>
      </c>
      <c r="O3140" s="72" t="s">
        <v>89</v>
      </c>
      <c r="P3140" s="73" t="s">
        <v>161</v>
      </c>
      <c r="Q3140" s="74">
        <v>2004</v>
      </c>
      <c r="R3140" s="73" t="s">
        <v>35</v>
      </c>
      <c r="S3140" s="72"/>
      <c r="T3140" s="77">
        <v>1402</v>
      </c>
      <c r="U3140" s="76" t="s">
        <v>50</v>
      </c>
      <c r="V3140" s="77" t="s">
        <v>36</v>
      </c>
      <c r="W3140" s="77" t="s">
        <v>36</v>
      </c>
      <c r="X3140" s="77">
        <v>6</v>
      </c>
      <c r="Y3140" s="78" t="s">
        <v>60</v>
      </c>
      <c r="Z3140" s="72"/>
      <c r="AA3140" s="77" t="s">
        <v>37</v>
      </c>
      <c r="AB3140" s="76" t="s">
        <v>35</v>
      </c>
      <c r="AC3140" s="77" t="s">
        <v>36</v>
      </c>
      <c r="AD3140" s="77" t="s">
        <v>36</v>
      </c>
      <c r="AE3140" s="77" t="s">
        <v>37</v>
      </c>
      <c r="AF3140" s="78" t="s">
        <v>38</v>
      </c>
      <c r="AG3140" s="72"/>
      <c r="AH3140" s="77">
        <v>4326601</v>
      </c>
      <c r="AI3140" s="76" t="s">
        <v>52</v>
      </c>
      <c r="AJ3140" s="76" t="s">
        <v>36</v>
      </c>
      <c r="AK3140" t="str">
        <f>_xlfn.CONCAT(PlayerList[[#This Row],[First Name]]," ",PlayerList[[#This Row],[Surname]])</f>
        <v>William Vagg</v>
      </c>
      <c r="AM3140" s="71">
        <f>PlayerList[[#This Row],[Code]]*1</f>
        <v>20111</v>
      </c>
      <c r="AN3140" s="71" t="str">
        <f>VLOOKUP(PlayerList[[#This Row],[NZCF ID]],$AP$2:$AQ$3850,2,FALSE)</f>
        <v>M</v>
      </c>
      <c r="AP3140" s="71">
        <v>20884</v>
      </c>
      <c r="AQ3140" s="71" t="s">
        <v>29</v>
      </c>
    </row>
    <row r="3141" spans="13:43" x14ac:dyDescent="0.3">
      <c r="M3141" s="75">
        <v>20576</v>
      </c>
      <c r="N3141" s="72" t="s">
        <v>3611</v>
      </c>
      <c r="O3141" s="72" t="s">
        <v>3612</v>
      </c>
      <c r="P3141" s="73" t="s">
        <v>161</v>
      </c>
      <c r="Q3141" s="74">
        <v>2010</v>
      </c>
      <c r="R3141" s="73" t="s">
        <v>135</v>
      </c>
      <c r="S3141" s="72"/>
      <c r="T3141" s="77" t="s">
        <v>34</v>
      </c>
      <c r="U3141" s="76" t="s">
        <v>35</v>
      </c>
      <c r="V3141" s="77" t="s">
        <v>36</v>
      </c>
      <c r="W3141" s="77" t="s">
        <v>36</v>
      </c>
      <c r="X3141" s="77" t="s">
        <v>37</v>
      </c>
      <c r="Y3141" s="78" t="s">
        <v>38</v>
      </c>
      <c r="Z3141" s="72"/>
      <c r="AA3141" s="77">
        <v>624</v>
      </c>
      <c r="AB3141" s="76" t="s">
        <v>50</v>
      </c>
      <c r="AC3141" s="77" t="s">
        <v>36</v>
      </c>
      <c r="AD3141" s="77" t="s">
        <v>36</v>
      </c>
      <c r="AE3141" s="77">
        <v>9</v>
      </c>
      <c r="AF3141" s="78" t="s">
        <v>61</v>
      </c>
      <c r="AG3141" s="72"/>
      <c r="AH3141" s="77" t="s">
        <v>69</v>
      </c>
      <c r="AI3141" s="76" t="s">
        <v>52</v>
      </c>
      <c r="AJ3141" s="76" t="s">
        <v>36</v>
      </c>
      <c r="AK3141" t="str">
        <f>_xlfn.CONCAT(PlayerList[[#This Row],[First Name]]," ",PlayerList[[#This Row],[Surname]])</f>
        <v>Hithesh Vairavan</v>
      </c>
      <c r="AM3141" s="71">
        <f>PlayerList[[#This Row],[Code]]*1</f>
        <v>20576</v>
      </c>
      <c r="AN3141" s="71" t="str">
        <f>VLOOKUP(PlayerList[[#This Row],[NZCF ID]],$AP$2:$AQ$3850,2,FALSE)</f>
        <v>M</v>
      </c>
      <c r="AP3141" s="71">
        <v>17714</v>
      </c>
      <c r="AQ3141" s="71" t="s">
        <v>45</v>
      </c>
    </row>
    <row r="3142" spans="13:43" x14ac:dyDescent="0.3">
      <c r="M3142" s="75">
        <v>20027</v>
      </c>
      <c r="N3142" s="72" t="s">
        <v>3613</v>
      </c>
      <c r="O3142" s="72" t="s">
        <v>32</v>
      </c>
      <c r="P3142" s="73" t="s">
        <v>33</v>
      </c>
      <c r="Q3142" s="74">
        <v>2008</v>
      </c>
      <c r="R3142" s="73" t="s">
        <v>135</v>
      </c>
      <c r="S3142" s="72"/>
      <c r="T3142" s="77" t="s">
        <v>34</v>
      </c>
      <c r="U3142" s="76" t="s">
        <v>35</v>
      </c>
      <c r="V3142" s="77" t="s">
        <v>36</v>
      </c>
      <c r="W3142" s="77" t="s">
        <v>36</v>
      </c>
      <c r="X3142" s="77" t="s">
        <v>37</v>
      </c>
      <c r="Y3142" s="78" t="s">
        <v>38</v>
      </c>
      <c r="Z3142" s="72"/>
      <c r="AA3142" s="77">
        <v>616</v>
      </c>
      <c r="AB3142" s="76" t="s">
        <v>50</v>
      </c>
      <c r="AC3142" s="77" t="s">
        <v>36</v>
      </c>
      <c r="AD3142" s="77" t="s">
        <v>36</v>
      </c>
      <c r="AE3142" s="77">
        <v>6</v>
      </c>
      <c r="AF3142" s="78" t="s">
        <v>169</v>
      </c>
      <c r="AG3142" s="72"/>
      <c r="AH3142" s="77">
        <v>429085527</v>
      </c>
      <c r="AI3142" s="76" t="s">
        <v>40</v>
      </c>
      <c r="AJ3142" s="76" t="s">
        <v>36</v>
      </c>
      <c r="AK3142" t="str">
        <f>_xlfn.CONCAT(PlayerList[[#This Row],[First Name]]," ",PlayerList[[#This Row],[Surname]])</f>
        <v>Anup Pillai Vaishnavi</v>
      </c>
      <c r="AM3142" s="71">
        <f>PlayerList[[#This Row],[Code]]*1</f>
        <v>20027</v>
      </c>
      <c r="AN3142" s="71" t="str">
        <f>VLOOKUP(PlayerList[[#This Row],[NZCF ID]],$AP$2:$AQ$3850,2,FALSE)</f>
        <v>M</v>
      </c>
      <c r="AP3142" s="71">
        <v>20111</v>
      </c>
      <c r="AQ3142" s="71" t="s">
        <v>29</v>
      </c>
    </row>
    <row r="3143" spans="13:43" x14ac:dyDescent="0.3">
      <c r="M3143" s="75">
        <v>22901</v>
      </c>
      <c r="N3143" s="72" t="s">
        <v>4522</v>
      </c>
      <c r="O3143" s="72" t="s">
        <v>2898</v>
      </c>
      <c r="P3143" s="73" t="s">
        <v>335</v>
      </c>
      <c r="Q3143" s="74">
        <v>1989</v>
      </c>
      <c r="R3143" s="73" t="s">
        <v>35</v>
      </c>
      <c r="S3143" s="72"/>
      <c r="T3143" s="77">
        <v>1229</v>
      </c>
      <c r="U3143" s="76" t="s">
        <v>50</v>
      </c>
      <c r="V3143" s="77">
        <v>1</v>
      </c>
      <c r="W3143" s="77">
        <v>6</v>
      </c>
      <c r="X3143" s="77">
        <v>6</v>
      </c>
      <c r="Y3143" s="78" t="s">
        <v>4167</v>
      </c>
      <c r="Z3143" s="72"/>
      <c r="AA3143" s="77" t="s">
        <v>37</v>
      </c>
      <c r="AB3143" s="76" t="s">
        <v>35</v>
      </c>
      <c r="AC3143" s="77" t="s">
        <v>36</v>
      </c>
      <c r="AD3143" s="77" t="s">
        <v>36</v>
      </c>
      <c r="AE3143" s="77" t="s">
        <v>37</v>
      </c>
      <c r="AF3143" s="78" t="s">
        <v>38</v>
      </c>
      <c r="AG3143" s="72"/>
      <c r="AH3143" s="77" t="s">
        <v>69</v>
      </c>
      <c r="AI3143" s="76" t="s">
        <v>52</v>
      </c>
      <c r="AJ3143" s="76" t="s">
        <v>36</v>
      </c>
      <c r="AK3143" t="str">
        <f>_xlfn.CONCAT(PlayerList[[#This Row],[First Name]]," ",PlayerList[[#This Row],[Surname]])</f>
        <v>Amit Vajpeyi</v>
      </c>
      <c r="AM3143" s="71">
        <f>PlayerList[[#This Row],[Code]]*1</f>
        <v>22901</v>
      </c>
      <c r="AN3143" s="71" t="str">
        <f>VLOOKUP(PlayerList[[#This Row],[NZCF ID]],$AP$2:$AQ$3850,2,FALSE)</f>
        <v>M</v>
      </c>
      <c r="AP3143" s="71">
        <v>20576</v>
      </c>
      <c r="AQ3143" s="71" t="s">
        <v>29</v>
      </c>
    </row>
    <row r="3144" spans="13:43" x14ac:dyDescent="0.3">
      <c r="M3144" s="75">
        <v>22835</v>
      </c>
      <c r="N3144" s="72" t="s">
        <v>3614</v>
      </c>
      <c r="O3144" s="72" t="s">
        <v>319</v>
      </c>
      <c r="P3144" s="73" t="s">
        <v>252</v>
      </c>
      <c r="Q3144" s="74">
        <v>2014</v>
      </c>
      <c r="R3144" s="73" t="s">
        <v>135</v>
      </c>
      <c r="S3144" s="72"/>
      <c r="T3144" s="77">
        <v>680</v>
      </c>
      <c r="U3144" s="76" t="s">
        <v>50</v>
      </c>
      <c r="V3144" s="77">
        <v>1</v>
      </c>
      <c r="W3144" s="77">
        <v>6</v>
      </c>
      <c r="X3144" s="77">
        <v>9</v>
      </c>
      <c r="Y3144" s="78" t="s">
        <v>4167</v>
      </c>
      <c r="Z3144" s="72"/>
      <c r="AA3144" s="77">
        <v>572</v>
      </c>
      <c r="AB3144" s="76" t="s">
        <v>50</v>
      </c>
      <c r="AC3144" s="77">
        <v>1</v>
      </c>
      <c r="AD3144" s="77">
        <v>2</v>
      </c>
      <c r="AE3144" s="77">
        <v>5</v>
      </c>
      <c r="AF3144" s="78" t="s">
        <v>4167</v>
      </c>
      <c r="AG3144" s="72"/>
      <c r="AH3144" s="77" t="s">
        <v>69</v>
      </c>
      <c r="AI3144" s="76" t="s">
        <v>52</v>
      </c>
      <c r="AJ3144" s="76" t="s">
        <v>36</v>
      </c>
      <c r="AK3144" t="str">
        <f>_xlfn.CONCAT(PlayerList[[#This Row],[First Name]]," ",PlayerList[[#This Row],[Surname]])</f>
        <v>Lukas Van Batenburg</v>
      </c>
      <c r="AM3144" s="71">
        <f>PlayerList[[#This Row],[Code]]*1</f>
        <v>22835</v>
      </c>
      <c r="AN3144" s="71" t="str">
        <f>VLOOKUP(PlayerList[[#This Row],[NZCF ID]],$AP$2:$AQ$3850,2,FALSE)</f>
        <v>M</v>
      </c>
      <c r="AP3144" s="71">
        <v>20027</v>
      </c>
      <c r="AQ3144" s="71" t="s">
        <v>29</v>
      </c>
    </row>
    <row r="3145" spans="13:43" x14ac:dyDescent="0.3">
      <c r="M3145" s="75">
        <v>19522</v>
      </c>
      <c r="N3145" s="72" t="s">
        <v>3615</v>
      </c>
      <c r="O3145" s="72" t="s">
        <v>3616</v>
      </c>
      <c r="P3145" s="73" t="s">
        <v>33</v>
      </c>
      <c r="Q3145" s="74">
        <v>2001</v>
      </c>
      <c r="R3145" s="73" t="s">
        <v>35</v>
      </c>
      <c r="S3145" s="72"/>
      <c r="T3145" s="77" t="s">
        <v>34</v>
      </c>
      <c r="U3145" s="76" t="s">
        <v>35</v>
      </c>
      <c r="V3145" s="77" t="s">
        <v>36</v>
      </c>
      <c r="W3145" s="77" t="s">
        <v>36</v>
      </c>
      <c r="X3145" s="77" t="s">
        <v>37</v>
      </c>
      <c r="Y3145" s="78" t="s">
        <v>38</v>
      </c>
      <c r="Z3145" s="72"/>
      <c r="AA3145" s="77">
        <v>1256</v>
      </c>
      <c r="AB3145" s="76" t="s">
        <v>50</v>
      </c>
      <c r="AC3145" s="77" t="s">
        <v>36</v>
      </c>
      <c r="AD3145" s="77" t="s">
        <v>36</v>
      </c>
      <c r="AE3145" s="77">
        <v>6</v>
      </c>
      <c r="AF3145" s="78" t="s">
        <v>96</v>
      </c>
      <c r="AG3145" s="72"/>
      <c r="AH3145" s="77">
        <v>4324374</v>
      </c>
      <c r="AI3145" s="76" t="s">
        <v>52</v>
      </c>
      <c r="AJ3145" s="76" t="s">
        <v>36</v>
      </c>
      <c r="AK3145" t="str">
        <f>_xlfn.CONCAT(PlayerList[[#This Row],[First Name]]," ",PlayerList[[#This Row],[Surname]])</f>
        <v>Abel Van Booma</v>
      </c>
      <c r="AM3145" s="71">
        <f>PlayerList[[#This Row],[Code]]*1</f>
        <v>19522</v>
      </c>
      <c r="AN3145" s="71" t="str">
        <f>VLOOKUP(PlayerList[[#This Row],[NZCF ID]],$AP$2:$AQ$3850,2,FALSE)</f>
        <v>M</v>
      </c>
      <c r="AP3145" s="71">
        <v>22901</v>
      </c>
      <c r="AQ3145" s="71" t="s">
        <v>29</v>
      </c>
    </row>
    <row r="3146" spans="13:43" x14ac:dyDescent="0.3">
      <c r="M3146" s="75">
        <v>13019</v>
      </c>
      <c r="N3146" s="72" t="s">
        <v>3617</v>
      </c>
      <c r="O3146" s="72" t="s">
        <v>3618</v>
      </c>
      <c r="P3146" s="73" t="s">
        <v>161</v>
      </c>
      <c r="Q3146" s="74">
        <v>1958</v>
      </c>
      <c r="R3146" s="73" t="s">
        <v>119</v>
      </c>
      <c r="S3146" s="72"/>
      <c r="T3146" s="77">
        <v>1593</v>
      </c>
      <c r="U3146" s="76" t="s">
        <v>35</v>
      </c>
      <c r="V3146" s="77" t="s">
        <v>36</v>
      </c>
      <c r="W3146" s="77" t="s">
        <v>36</v>
      </c>
      <c r="X3146" s="77">
        <v>194</v>
      </c>
      <c r="Y3146" s="78" t="s">
        <v>235</v>
      </c>
      <c r="Z3146" s="72"/>
      <c r="AA3146" s="77">
        <v>1592</v>
      </c>
      <c r="AB3146" s="76" t="s">
        <v>35</v>
      </c>
      <c r="AC3146" s="77" t="s">
        <v>36</v>
      </c>
      <c r="AD3146" s="77" t="s">
        <v>36</v>
      </c>
      <c r="AE3146" s="77">
        <v>99</v>
      </c>
      <c r="AF3146" s="78" t="s">
        <v>281</v>
      </c>
      <c r="AG3146" s="72"/>
      <c r="AH3146" s="77">
        <v>4302010</v>
      </c>
      <c r="AI3146" s="76" t="s">
        <v>52</v>
      </c>
      <c r="AJ3146" s="76" t="s">
        <v>36</v>
      </c>
      <c r="AK3146" t="str">
        <f>_xlfn.CONCAT(PlayerList[[#This Row],[First Name]]," ",PlayerList[[#This Row],[Surname]])</f>
        <v>Bob Van Den Bergh</v>
      </c>
      <c r="AM3146" s="71">
        <f>PlayerList[[#This Row],[Code]]*1</f>
        <v>13019</v>
      </c>
      <c r="AN3146" s="71" t="str">
        <f>VLOOKUP(PlayerList[[#This Row],[NZCF ID]],$AP$2:$AQ$3850,2,FALSE)</f>
        <v>M</v>
      </c>
      <c r="AP3146" s="71">
        <v>22835</v>
      </c>
      <c r="AQ3146" s="71" t="s">
        <v>29</v>
      </c>
    </row>
    <row r="3147" spans="13:43" x14ac:dyDescent="0.3">
      <c r="M3147" s="75">
        <v>11708</v>
      </c>
      <c r="N3147" s="72" t="s">
        <v>4523</v>
      </c>
      <c r="O3147" s="72" t="s">
        <v>300</v>
      </c>
      <c r="P3147" s="73" t="s">
        <v>167</v>
      </c>
      <c r="Q3147" s="74">
        <v>1961</v>
      </c>
      <c r="R3147" s="73" t="s">
        <v>124</v>
      </c>
      <c r="S3147" s="72"/>
      <c r="T3147" s="77">
        <v>1711</v>
      </c>
      <c r="U3147" s="76" t="s">
        <v>35</v>
      </c>
      <c r="V3147" s="77" t="s">
        <v>36</v>
      </c>
      <c r="W3147" s="77" t="s">
        <v>36</v>
      </c>
      <c r="X3147" s="77">
        <v>168</v>
      </c>
      <c r="Y3147" s="78" t="s">
        <v>673</v>
      </c>
      <c r="Z3147" s="72"/>
      <c r="AA3147" s="77">
        <v>1676</v>
      </c>
      <c r="AB3147" s="76" t="s">
        <v>35</v>
      </c>
      <c r="AC3147" s="77" t="s">
        <v>36</v>
      </c>
      <c r="AD3147" s="77" t="s">
        <v>36</v>
      </c>
      <c r="AE3147" s="77">
        <v>6</v>
      </c>
      <c r="AF3147" s="78" t="s">
        <v>902</v>
      </c>
      <c r="AG3147" s="72"/>
      <c r="AH3147" s="77">
        <v>4308930</v>
      </c>
      <c r="AI3147" s="76" t="s">
        <v>52</v>
      </c>
      <c r="AJ3147" s="76" t="s">
        <v>36</v>
      </c>
      <c r="AK3147" t="str">
        <f>_xlfn.CONCAT(PlayerList[[#This Row],[First Name]]," ",PlayerList[[#This Row],[Surname]])</f>
        <v>Arnold Van Den Heuvel</v>
      </c>
      <c r="AM3147" s="71">
        <f>PlayerList[[#This Row],[Code]]*1</f>
        <v>11708</v>
      </c>
      <c r="AN3147" s="71" t="str">
        <f>VLOOKUP(PlayerList[[#This Row],[NZCF ID]],$AP$2:$AQ$3850,2,FALSE)</f>
        <v>M</v>
      </c>
      <c r="AP3147" s="71">
        <v>19522</v>
      </c>
      <c r="AQ3147" s="71" t="s">
        <v>29</v>
      </c>
    </row>
    <row r="3148" spans="13:43" x14ac:dyDescent="0.3">
      <c r="M3148" s="75">
        <v>16428</v>
      </c>
      <c r="N3148" s="72" t="s">
        <v>4524</v>
      </c>
      <c r="O3148" s="72" t="s">
        <v>4525</v>
      </c>
      <c r="P3148" s="73" t="s">
        <v>83</v>
      </c>
      <c r="Q3148" s="74">
        <v>1976</v>
      </c>
      <c r="R3148" s="73" t="s">
        <v>35</v>
      </c>
      <c r="S3148" s="72"/>
      <c r="T3148" s="77">
        <v>1347</v>
      </c>
      <c r="U3148" s="76" t="s">
        <v>35</v>
      </c>
      <c r="V3148" s="77" t="s">
        <v>36</v>
      </c>
      <c r="W3148" s="77" t="s">
        <v>36</v>
      </c>
      <c r="X3148" s="77">
        <v>24</v>
      </c>
      <c r="Y3148" s="78" t="s">
        <v>235</v>
      </c>
      <c r="Z3148" s="72"/>
      <c r="AA3148" s="77" t="s">
        <v>37</v>
      </c>
      <c r="AB3148" s="76" t="s">
        <v>35</v>
      </c>
      <c r="AC3148" s="77" t="s">
        <v>36</v>
      </c>
      <c r="AD3148" s="77" t="s">
        <v>36</v>
      </c>
      <c r="AE3148" s="77" t="s">
        <v>37</v>
      </c>
      <c r="AF3148" s="78" t="s">
        <v>38</v>
      </c>
      <c r="AG3148" s="72"/>
      <c r="AH3148" s="77" t="s">
        <v>69</v>
      </c>
      <c r="AI3148" s="76" t="s">
        <v>52</v>
      </c>
      <c r="AJ3148" s="76" t="s">
        <v>36</v>
      </c>
      <c r="AK3148" t="str">
        <f>_xlfn.CONCAT(PlayerList[[#This Row],[First Name]]," ",PlayerList[[#This Row],[Surname]])</f>
        <v>Juan Van Der Anker</v>
      </c>
      <c r="AM3148" s="71">
        <f>PlayerList[[#This Row],[Code]]*1</f>
        <v>16428</v>
      </c>
      <c r="AN3148" s="71" t="str">
        <f>VLOOKUP(PlayerList[[#This Row],[NZCF ID]],$AP$2:$AQ$3850,2,FALSE)</f>
        <v>M</v>
      </c>
      <c r="AP3148" s="71">
        <v>13019</v>
      </c>
      <c r="AQ3148" s="71" t="s">
        <v>29</v>
      </c>
    </row>
    <row r="3149" spans="13:43" x14ac:dyDescent="0.3">
      <c r="M3149" s="75">
        <v>12897</v>
      </c>
      <c r="N3149" s="72" t="s">
        <v>3619</v>
      </c>
      <c r="O3149" s="72" t="s">
        <v>2149</v>
      </c>
      <c r="P3149" s="73" t="s">
        <v>161</v>
      </c>
      <c r="Q3149" s="74">
        <v>1966</v>
      </c>
      <c r="R3149" s="73" t="s">
        <v>124</v>
      </c>
      <c r="S3149" s="72"/>
      <c r="T3149" s="77">
        <v>1602</v>
      </c>
      <c r="U3149" s="76" t="s">
        <v>35</v>
      </c>
      <c r="V3149" s="77" t="s">
        <v>36</v>
      </c>
      <c r="W3149" s="77" t="s">
        <v>36</v>
      </c>
      <c r="X3149" s="77">
        <v>85</v>
      </c>
      <c r="Y3149" s="78" t="s">
        <v>60</v>
      </c>
      <c r="Z3149" s="72"/>
      <c r="AA3149" s="77">
        <v>1436</v>
      </c>
      <c r="AB3149" s="76" t="s">
        <v>35</v>
      </c>
      <c r="AC3149" s="77" t="s">
        <v>36</v>
      </c>
      <c r="AD3149" s="77" t="s">
        <v>36</v>
      </c>
      <c r="AE3149" s="77">
        <v>40</v>
      </c>
      <c r="AF3149" s="78" t="s">
        <v>39</v>
      </c>
      <c r="AG3149" s="72"/>
      <c r="AH3149" s="77">
        <v>4319567</v>
      </c>
      <c r="AI3149" s="76" t="s">
        <v>52</v>
      </c>
      <c r="AJ3149" s="76" t="s">
        <v>36</v>
      </c>
      <c r="AK3149" t="str">
        <f>_xlfn.CONCAT(PlayerList[[#This Row],[First Name]]," ",PlayerList[[#This Row],[Surname]])</f>
        <v>Adrian Van Der Krogt</v>
      </c>
      <c r="AM3149" s="71">
        <f>PlayerList[[#This Row],[Code]]*1</f>
        <v>12897</v>
      </c>
      <c r="AN3149" s="71" t="str">
        <f>VLOOKUP(PlayerList[[#This Row],[NZCF ID]],$AP$2:$AQ$3850,2,FALSE)</f>
        <v>M</v>
      </c>
      <c r="AP3149" s="71">
        <v>11708</v>
      </c>
      <c r="AQ3149" s="71" t="s">
        <v>29</v>
      </c>
    </row>
    <row r="3150" spans="13:43" x14ac:dyDescent="0.3">
      <c r="M3150" s="75">
        <v>18135</v>
      </c>
      <c r="N3150" s="72" t="s">
        <v>3620</v>
      </c>
      <c r="O3150" s="72" t="s">
        <v>3621</v>
      </c>
      <c r="P3150" s="73" t="s">
        <v>33</v>
      </c>
      <c r="Q3150" s="74">
        <v>2002</v>
      </c>
      <c r="R3150" s="73" t="s">
        <v>35</v>
      </c>
      <c r="S3150" s="72"/>
      <c r="T3150" s="77">
        <v>1497</v>
      </c>
      <c r="U3150" s="76" t="s">
        <v>50</v>
      </c>
      <c r="V3150" s="77" t="s">
        <v>36</v>
      </c>
      <c r="W3150" s="77" t="s">
        <v>36</v>
      </c>
      <c r="X3150" s="77">
        <v>7</v>
      </c>
      <c r="Y3150" s="78" t="s">
        <v>219</v>
      </c>
      <c r="Z3150" s="72"/>
      <c r="AA3150" s="77" t="s">
        <v>37</v>
      </c>
      <c r="AB3150" s="76" t="s">
        <v>35</v>
      </c>
      <c r="AC3150" s="77" t="s">
        <v>36</v>
      </c>
      <c r="AD3150" s="77" t="s">
        <v>36</v>
      </c>
      <c r="AE3150" s="77" t="s">
        <v>37</v>
      </c>
      <c r="AF3150" s="78" t="s">
        <v>38</v>
      </c>
      <c r="AG3150" s="72"/>
      <c r="AH3150" s="77">
        <v>14309106</v>
      </c>
      <c r="AI3150" s="76" t="s">
        <v>1386</v>
      </c>
      <c r="AJ3150" s="76" t="s">
        <v>1199</v>
      </c>
      <c r="AK3150" t="str">
        <f>_xlfn.CONCAT(PlayerList[[#This Row],[First Name]]," ",PlayerList[[#This Row],[Surname]])</f>
        <v>Alida Berandina Van Der Walt</v>
      </c>
      <c r="AM3150" s="71">
        <f>PlayerList[[#This Row],[Code]]*1</f>
        <v>18135</v>
      </c>
      <c r="AN3150" s="71" t="str">
        <f>VLOOKUP(PlayerList[[#This Row],[NZCF ID]],$AP$2:$AQ$3850,2,FALSE)</f>
        <v>F</v>
      </c>
      <c r="AP3150" s="71">
        <v>16428</v>
      </c>
      <c r="AQ3150" s="71" t="s">
        <v>29</v>
      </c>
    </row>
    <row r="3151" spans="13:43" x14ac:dyDescent="0.3">
      <c r="M3151" s="75">
        <v>18144</v>
      </c>
      <c r="N3151" s="72" t="s">
        <v>3620</v>
      </c>
      <c r="O3151" s="72" t="s">
        <v>3622</v>
      </c>
      <c r="P3151" s="73" t="s">
        <v>33</v>
      </c>
      <c r="Q3151" s="74">
        <v>2008</v>
      </c>
      <c r="R3151" s="73" t="s">
        <v>135</v>
      </c>
      <c r="S3151" s="72"/>
      <c r="T3151" s="77">
        <v>674</v>
      </c>
      <c r="U3151" s="76" t="s">
        <v>50</v>
      </c>
      <c r="V3151" s="77" t="s">
        <v>36</v>
      </c>
      <c r="W3151" s="77" t="s">
        <v>36</v>
      </c>
      <c r="X3151" s="77">
        <v>7</v>
      </c>
      <c r="Y3151" s="78" t="s">
        <v>219</v>
      </c>
      <c r="Z3151" s="72"/>
      <c r="AA3151" s="77" t="s">
        <v>37</v>
      </c>
      <c r="AB3151" s="76" t="s">
        <v>35</v>
      </c>
      <c r="AC3151" s="77" t="s">
        <v>36</v>
      </c>
      <c r="AD3151" s="77" t="s">
        <v>36</v>
      </c>
      <c r="AE3151" s="77" t="s">
        <v>37</v>
      </c>
      <c r="AF3151" s="78" t="s">
        <v>38</v>
      </c>
      <c r="AG3151" s="72"/>
      <c r="AH3151" s="77">
        <v>14324385</v>
      </c>
      <c r="AI3151" s="76" t="s">
        <v>1386</v>
      </c>
      <c r="AJ3151" s="76" t="s">
        <v>36</v>
      </c>
      <c r="AK3151" t="str">
        <f>_xlfn.CONCAT(PlayerList[[#This Row],[First Name]]," ",PlayerList[[#This Row],[Surname]])</f>
        <v>Lize Van Der Walt</v>
      </c>
      <c r="AM3151" s="71">
        <f>PlayerList[[#This Row],[Code]]*1</f>
        <v>18144</v>
      </c>
      <c r="AN3151" s="71" t="str">
        <f>VLOOKUP(PlayerList[[#This Row],[NZCF ID]],$AP$2:$AQ$3850,2,FALSE)</f>
        <v>F</v>
      </c>
      <c r="AP3151" s="71">
        <v>12897</v>
      </c>
      <c r="AQ3151" s="71" t="s">
        <v>29</v>
      </c>
    </row>
    <row r="3152" spans="13:43" x14ac:dyDescent="0.3">
      <c r="M3152" s="75">
        <v>18166</v>
      </c>
      <c r="N3152" s="72" t="s">
        <v>3620</v>
      </c>
      <c r="O3152" s="72" t="s">
        <v>3623</v>
      </c>
      <c r="P3152" s="73" t="s">
        <v>33</v>
      </c>
      <c r="Q3152" s="74">
        <v>2002</v>
      </c>
      <c r="R3152" s="73" t="s">
        <v>35</v>
      </c>
      <c r="S3152" s="72"/>
      <c r="T3152" s="77">
        <v>1429</v>
      </c>
      <c r="U3152" s="76" t="s">
        <v>50</v>
      </c>
      <c r="V3152" s="77" t="s">
        <v>36</v>
      </c>
      <c r="W3152" s="77" t="s">
        <v>36</v>
      </c>
      <c r="X3152" s="77">
        <v>7</v>
      </c>
      <c r="Y3152" s="78" t="s">
        <v>219</v>
      </c>
      <c r="Z3152" s="72"/>
      <c r="AA3152" s="77" t="s">
        <v>37</v>
      </c>
      <c r="AB3152" s="76" t="s">
        <v>35</v>
      </c>
      <c r="AC3152" s="77" t="s">
        <v>36</v>
      </c>
      <c r="AD3152" s="77" t="s">
        <v>36</v>
      </c>
      <c r="AE3152" s="77" t="s">
        <v>37</v>
      </c>
      <c r="AF3152" s="78" t="s">
        <v>38</v>
      </c>
      <c r="AG3152" s="72"/>
      <c r="AH3152" s="77">
        <v>14309165</v>
      </c>
      <c r="AI3152" s="76" t="s">
        <v>1386</v>
      </c>
      <c r="AJ3152" s="76" t="s">
        <v>36</v>
      </c>
      <c r="AK3152" t="str">
        <f>_xlfn.CONCAT(PlayerList[[#This Row],[First Name]]," ",PlayerList[[#This Row],[Surname]])</f>
        <v>Marelize Van Der Walt</v>
      </c>
      <c r="AM3152" s="71">
        <f>PlayerList[[#This Row],[Code]]*1</f>
        <v>18166</v>
      </c>
      <c r="AN3152" s="71" t="str">
        <f>VLOOKUP(PlayerList[[#This Row],[NZCF ID]],$AP$2:$AQ$3850,2,FALSE)</f>
        <v>F</v>
      </c>
      <c r="AP3152" s="71">
        <v>18135</v>
      </c>
      <c r="AQ3152" s="71" t="s">
        <v>45</v>
      </c>
    </row>
    <row r="3153" spans="13:43" x14ac:dyDescent="0.3">
      <c r="M3153" s="75">
        <v>20094</v>
      </c>
      <c r="N3153" s="72" t="s">
        <v>3624</v>
      </c>
      <c r="O3153" s="72" t="s">
        <v>3625</v>
      </c>
      <c r="P3153" s="73" t="s">
        <v>161</v>
      </c>
      <c r="Q3153" s="74">
        <v>2008</v>
      </c>
      <c r="R3153" s="73" t="s">
        <v>135</v>
      </c>
      <c r="S3153" s="72"/>
      <c r="T3153" s="77">
        <v>1573</v>
      </c>
      <c r="U3153" s="76" t="s">
        <v>50</v>
      </c>
      <c r="V3153" s="77" t="s">
        <v>36</v>
      </c>
      <c r="W3153" s="77" t="s">
        <v>36</v>
      </c>
      <c r="X3153" s="77">
        <v>14</v>
      </c>
      <c r="Y3153" s="78" t="s">
        <v>150</v>
      </c>
      <c r="Z3153" s="72"/>
      <c r="AA3153" s="77" t="s">
        <v>37</v>
      </c>
      <c r="AB3153" s="76" t="s">
        <v>35</v>
      </c>
      <c r="AC3153" s="77" t="s">
        <v>36</v>
      </c>
      <c r="AD3153" s="77" t="s">
        <v>36</v>
      </c>
      <c r="AE3153" s="77" t="s">
        <v>37</v>
      </c>
      <c r="AF3153" s="78" t="s">
        <v>38</v>
      </c>
      <c r="AG3153" s="72"/>
      <c r="AH3153" s="77">
        <v>4326610</v>
      </c>
      <c r="AI3153" s="76" t="s">
        <v>52</v>
      </c>
      <c r="AJ3153" s="76" t="s">
        <v>36</v>
      </c>
      <c r="AK3153" t="str">
        <f>_xlfn.CONCAT(PlayerList[[#This Row],[First Name]]," ",PlayerList[[#This Row],[Surname]])</f>
        <v>Giann Van Heerden</v>
      </c>
      <c r="AM3153" s="71">
        <f>PlayerList[[#This Row],[Code]]*1</f>
        <v>20094</v>
      </c>
      <c r="AN3153" s="71" t="str">
        <f>VLOOKUP(PlayerList[[#This Row],[NZCF ID]],$AP$2:$AQ$3850,2,FALSE)</f>
        <v>M</v>
      </c>
      <c r="AP3153" s="71">
        <v>18144</v>
      </c>
      <c r="AQ3153" s="71" t="s">
        <v>45</v>
      </c>
    </row>
    <row r="3154" spans="13:43" x14ac:dyDescent="0.3">
      <c r="M3154" s="75">
        <v>19022</v>
      </c>
      <c r="N3154" s="72" t="s">
        <v>3626</v>
      </c>
      <c r="O3154" s="72" t="s">
        <v>3627</v>
      </c>
      <c r="P3154" s="73" t="s">
        <v>83</v>
      </c>
      <c r="Q3154" s="74">
        <v>1990</v>
      </c>
      <c r="R3154" s="73" t="s">
        <v>35</v>
      </c>
      <c r="S3154" s="72"/>
      <c r="T3154" s="77">
        <v>1102</v>
      </c>
      <c r="U3154" s="76" t="s">
        <v>50</v>
      </c>
      <c r="V3154" s="77" t="s">
        <v>36</v>
      </c>
      <c r="W3154" s="77" t="s">
        <v>36</v>
      </c>
      <c r="X3154" s="77">
        <v>13</v>
      </c>
      <c r="Y3154" s="78" t="s">
        <v>281</v>
      </c>
      <c r="Z3154" s="72"/>
      <c r="AA3154" s="77">
        <v>1180</v>
      </c>
      <c r="AB3154" s="76" t="s">
        <v>50</v>
      </c>
      <c r="AC3154" s="77" t="s">
        <v>36</v>
      </c>
      <c r="AD3154" s="77" t="s">
        <v>36</v>
      </c>
      <c r="AE3154" s="77">
        <v>16</v>
      </c>
      <c r="AF3154" s="78" t="s">
        <v>75</v>
      </c>
      <c r="AG3154" s="72"/>
      <c r="AH3154" s="77" t="s">
        <v>69</v>
      </c>
      <c r="AI3154" s="76" t="s">
        <v>52</v>
      </c>
      <c r="AJ3154" s="76" t="s">
        <v>36</v>
      </c>
      <c r="AK3154" t="str">
        <f>_xlfn.CONCAT(PlayerList[[#This Row],[First Name]]," ",PlayerList[[#This Row],[Surname]])</f>
        <v>Bas Van Laanen</v>
      </c>
      <c r="AM3154" s="71">
        <f>PlayerList[[#This Row],[Code]]*1</f>
        <v>19022</v>
      </c>
      <c r="AN3154" s="71" t="str">
        <f>VLOOKUP(PlayerList[[#This Row],[NZCF ID]],$AP$2:$AQ$3850,2,FALSE)</f>
        <v>M</v>
      </c>
      <c r="AP3154" s="71">
        <v>18166</v>
      </c>
      <c r="AQ3154" s="71" t="s">
        <v>45</v>
      </c>
    </row>
    <row r="3155" spans="13:43" x14ac:dyDescent="0.3">
      <c r="M3155" s="75">
        <v>20916</v>
      </c>
      <c r="N3155" s="72" t="s">
        <v>3628</v>
      </c>
      <c r="O3155" s="72" t="s">
        <v>3629</v>
      </c>
      <c r="P3155" s="73" t="s">
        <v>161</v>
      </c>
      <c r="Q3155" s="74">
        <v>2009</v>
      </c>
      <c r="R3155" s="73" t="s">
        <v>135</v>
      </c>
      <c r="S3155" s="72"/>
      <c r="T3155" s="77" t="s">
        <v>34</v>
      </c>
      <c r="U3155" s="76" t="s">
        <v>35</v>
      </c>
      <c r="V3155" s="77" t="s">
        <v>36</v>
      </c>
      <c r="W3155" s="77" t="s">
        <v>36</v>
      </c>
      <c r="X3155" s="77" t="s">
        <v>37</v>
      </c>
      <c r="Y3155" s="78" t="s">
        <v>38</v>
      </c>
      <c r="Z3155" s="72"/>
      <c r="AA3155" s="77">
        <v>1415</v>
      </c>
      <c r="AB3155" s="76" t="s">
        <v>35</v>
      </c>
      <c r="AC3155" s="77">
        <v>3</v>
      </c>
      <c r="AD3155" s="77">
        <v>18</v>
      </c>
      <c r="AE3155" s="77">
        <v>36</v>
      </c>
      <c r="AF3155" s="78" t="s">
        <v>4167</v>
      </c>
      <c r="AG3155" s="72"/>
      <c r="AH3155" s="77">
        <v>4332431</v>
      </c>
      <c r="AI3155" s="76" t="s">
        <v>52</v>
      </c>
      <c r="AJ3155" s="76" t="s">
        <v>36</v>
      </c>
      <c r="AK3155" t="str">
        <f>_xlfn.CONCAT(PlayerList[[#This Row],[First Name]]," ",PlayerList[[#This Row],[Surname]])</f>
        <v>Hannes Van Niekerk</v>
      </c>
      <c r="AM3155" s="71">
        <f>PlayerList[[#This Row],[Code]]*1</f>
        <v>20916</v>
      </c>
      <c r="AN3155" s="71" t="str">
        <f>VLOOKUP(PlayerList[[#This Row],[NZCF ID]],$AP$2:$AQ$3850,2,FALSE)</f>
        <v>M</v>
      </c>
      <c r="AP3155" s="71">
        <v>20094</v>
      </c>
      <c r="AQ3155" s="71" t="s">
        <v>29</v>
      </c>
    </row>
    <row r="3156" spans="13:43" x14ac:dyDescent="0.3">
      <c r="M3156" s="75">
        <v>20604</v>
      </c>
      <c r="N3156" s="72" t="s">
        <v>3630</v>
      </c>
      <c r="O3156" s="72" t="s">
        <v>277</v>
      </c>
      <c r="P3156" s="73" t="s">
        <v>167</v>
      </c>
      <c r="Q3156" s="74">
        <v>1986</v>
      </c>
      <c r="R3156" s="73" t="s">
        <v>35</v>
      </c>
      <c r="S3156" s="72"/>
      <c r="T3156" s="77" t="s">
        <v>34</v>
      </c>
      <c r="U3156" s="76" t="s">
        <v>35</v>
      </c>
      <c r="V3156" s="77" t="s">
        <v>36</v>
      </c>
      <c r="W3156" s="77" t="s">
        <v>36</v>
      </c>
      <c r="X3156" s="77" t="s">
        <v>37</v>
      </c>
      <c r="Y3156" s="78" t="s">
        <v>38</v>
      </c>
      <c r="Z3156" s="72"/>
      <c r="AA3156" s="77">
        <v>854</v>
      </c>
      <c r="AB3156" s="76" t="s">
        <v>50</v>
      </c>
      <c r="AC3156" s="77" t="s">
        <v>36</v>
      </c>
      <c r="AD3156" s="77" t="s">
        <v>36</v>
      </c>
      <c r="AE3156" s="77">
        <v>4</v>
      </c>
      <c r="AF3156" s="78" t="s">
        <v>61</v>
      </c>
      <c r="AG3156" s="72"/>
      <c r="AH3156" s="77">
        <v>4329210</v>
      </c>
      <c r="AI3156" s="76" t="s">
        <v>52</v>
      </c>
      <c r="AJ3156" s="76" t="s">
        <v>36</v>
      </c>
      <c r="AK3156" t="str">
        <f>_xlfn.CONCAT(PlayerList[[#This Row],[First Name]]," ",PlayerList[[#This Row],[Surname]])</f>
        <v>Anthony Van Rensburg</v>
      </c>
      <c r="AM3156" s="71">
        <f>PlayerList[[#This Row],[Code]]*1</f>
        <v>20604</v>
      </c>
      <c r="AN3156" s="71" t="str">
        <f>VLOOKUP(PlayerList[[#This Row],[NZCF ID]],$AP$2:$AQ$3850,2,FALSE)</f>
        <v>M</v>
      </c>
      <c r="AP3156" s="71">
        <v>19022</v>
      </c>
      <c r="AQ3156" s="71" t="s">
        <v>29</v>
      </c>
    </row>
    <row r="3157" spans="13:43" x14ac:dyDescent="0.3">
      <c r="M3157" s="75">
        <v>20605</v>
      </c>
      <c r="N3157" s="72" t="s">
        <v>3630</v>
      </c>
      <c r="O3157" s="72" t="s">
        <v>1658</v>
      </c>
      <c r="P3157" s="73" t="s">
        <v>167</v>
      </c>
      <c r="Q3157" s="74">
        <v>2014</v>
      </c>
      <c r="R3157" s="73" t="s">
        <v>135</v>
      </c>
      <c r="S3157" s="72"/>
      <c r="T3157" s="77" t="s">
        <v>34</v>
      </c>
      <c r="U3157" s="76" t="s">
        <v>35</v>
      </c>
      <c r="V3157" s="77" t="s">
        <v>36</v>
      </c>
      <c r="W3157" s="77" t="s">
        <v>36</v>
      </c>
      <c r="X3157" s="77" t="s">
        <v>37</v>
      </c>
      <c r="Y3157" s="78" t="s">
        <v>38</v>
      </c>
      <c r="Z3157" s="72"/>
      <c r="AA3157" s="77">
        <v>594</v>
      </c>
      <c r="AB3157" s="76" t="s">
        <v>50</v>
      </c>
      <c r="AC3157" s="77" t="s">
        <v>36</v>
      </c>
      <c r="AD3157" s="77" t="s">
        <v>36</v>
      </c>
      <c r="AE3157" s="77">
        <v>4</v>
      </c>
      <c r="AF3157" s="78" t="s">
        <v>61</v>
      </c>
      <c r="AG3157" s="72"/>
      <c r="AH3157" s="77">
        <v>4329228</v>
      </c>
      <c r="AI3157" s="76" t="s">
        <v>52</v>
      </c>
      <c r="AJ3157" s="76" t="s">
        <v>36</v>
      </c>
      <c r="AK3157" t="str">
        <f>_xlfn.CONCAT(PlayerList[[#This Row],[First Name]]," ",PlayerList[[#This Row],[Surname]])</f>
        <v>Seth Van Rensburg</v>
      </c>
      <c r="AM3157" s="71">
        <f>PlayerList[[#This Row],[Code]]*1</f>
        <v>20605</v>
      </c>
      <c r="AN3157" s="71" t="str">
        <f>VLOOKUP(PlayerList[[#This Row],[NZCF ID]],$AP$2:$AQ$3850,2,FALSE)</f>
        <v>M</v>
      </c>
      <c r="AP3157" s="71">
        <v>20916</v>
      </c>
      <c r="AQ3157" s="71" t="s">
        <v>29</v>
      </c>
    </row>
    <row r="3158" spans="13:43" x14ac:dyDescent="0.3">
      <c r="M3158" s="75">
        <v>14480</v>
      </c>
      <c r="N3158" s="72" t="s">
        <v>3631</v>
      </c>
      <c r="O3158" s="72" t="s">
        <v>3632</v>
      </c>
      <c r="P3158" s="73" t="s">
        <v>115</v>
      </c>
      <c r="Q3158" s="74">
        <v>1998</v>
      </c>
      <c r="R3158" s="73" t="s">
        <v>35</v>
      </c>
      <c r="S3158" s="72"/>
      <c r="T3158" s="77">
        <v>1143</v>
      </c>
      <c r="U3158" s="76" t="s">
        <v>35</v>
      </c>
      <c r="V3158" s="77" t="s">
        <v>36</v>
      </c>
      <c r="W3158" s="77" t="s">
        <v>36</v>
      </c>
      <c r="X3158" s="77">
        <v>33</v>
      </c>
      <c r="Y3158" s="78" t="s">
        <v>154</v>
      </c>
      <c r="Z3158" s="72"/>
      <c r="AA3158" s="77">
        <v>989</v>
      </c>
      <c r="AB3158" s="76" t="s">
        <v>35</v>
      </c>
      <c r="AC3158" s="77" t="s">
        <v>36</v>
      </c>
      <c r="AD3158" s="77" t="s">
        <v>36</v>
      </c>
      <c r="AE3158" s="77">
        <v>51</v>
      </c>
      <c r="AF3158" s="78" t="s">
        <v>1939</v>
      </c>
      <c r="AG3158" s="72"/>
      <c r="AH3158" s="77">
        <v>4303890</v>
      </c>
      <c r="AI3158" s="76" t="s">
        <v>52</v>
      </c>
      <c r="AJ3158" s="76" t="s">
        <v>36</v>
      </c>
      <c r="AK3158" t="str">
        <f>_xlfn.CONCAT(PlayerList[[#This Row],[First Name]]," ",PlayerList[[#This Row],[Surname]])</f>
        <v>Carlssen Van Rooyen</v>
      </c>
      <c r="AM3158" s="71">
        <f>PlayerList[[#This Row],[Code]]*1</f>
        <v>14480</v>
      </c>
      <c r="AN3158" s="71" t="str">
        <f>VLOOKUP(PlayerList[[#This Row],[NZCF ID]],$AP$2:$AQ$3850,2,FALSE)</f>
        <v>M</v>
      </c>
      <c r="AP3158" s="71">
        <v>20604</v>
      </c>
      <c r="AQ3158" s="71" t="s">
        <v>29</v>
      </c>
    </row>
    <row r="3159" spans="13:43" x14ac:dyDescent="0.3">
      <c r="M3159" s="75">
        <v>15771</v>
      </c>
      <c r="N3159" s="72" t="s">
        <v>4526</v>
      </c>
      <c r="O3159" s="72" t="s">
        <v>435</v>
      </c>
      <c r="P3159" s="73" t="s">
        <v>716</v>
      </c>
      <c r="Q3159" s="74">
        <v>2002</v>
      </c>
      <c r="R3159" s="73" t="s">
        <v>35</v>
      </c>
      <c r="S3159" s="72"/>
      <c r="T3159" s="77" t="s">
        <v>34</v>
      </c>
      <c r="U3159" s="76" t="s">
        <v>35</v>
      </c>
      <c r="V3159" s="77" t="s">
        <v>36</v>
      </c>
      <c r="W3159" s="77" t="s">
        <v>36</v>
      </c>
      <c r="X3159" s="77" t="s">
        <v>37</v>
      </c>
      <c r="Y3159" s="78" t="s">
        <v>38</v>
      </c>
      <c r="Z3159" s="72"/>
      <c r="AA3159" s="77">
        <v>1060</v>
      </c>
      <c r="AB3159" s="76" t="s">
        <v>35</v>
      </c>
      <c r="AC3159" s="77" t="s">
        <v>36</v>
      </c>
      <c r="AD3159" s="77" t="s">
        <v>36</v>
      </c>
      <c r="AE3159" s="77">
        <v>40</v>
      </c>
      <c r="AF3159" s="78" t="s">
        <v>1045</v>
      </c>
      <c r="AG3159" s="72"/>
      <c r="AH3159" s="77">
        <v>4306180</v>
      </c>
      <c r="AI3159" s="76" t="s">
        <v>52</v>
      </c>
      <c r="AJ3159" s="76" t="s">
        <v>36</v>
      </c>
      <c r="AK3159" t="str">
        <f>_xlfn.CONCAT(PlayerList[[#This Row],[First Name]]," ",PlayerList[[#This Row],[Surname]])</f>
        <v>Cameron Van Rynbach</v>
      </c>
      <c r="AM3159" s="71">
        <f>PlayerList[[#This Row],[Code]]*1</f>
        <v>15771</v>
      </c>
      <c r="AN3159" s="71" t="str">
        <f>VLOOKUP(PlayerList[[#This Row],[NZCF ID]],$AP$2:$AQ$3850,2,FALSE)</f>
        <v>M</v>
      </c>
      <c r="AP3159" s="71">
        <v>20605</v>
      </c>
      <c r="AQ3159" s="71" t="s">
        <v>29</v>
      </c>
    </row>
    <row r="3160" spans="13:43" x14ac:dyDescent="0.3">
      <c r="M3160" s="75">
        <v>20041</v>
      </c>
      <c r="N3160" s="72" t="s">
        <v>3633</v>
      </c>
      <c r="O3160" s="72" t="s">
        <v>3634</v>
      </c>
      <c r="P3160" s="73" t="s">
        <v>252</v>
      </c>
      <c r="Q3160" s="74">
        <v>2016</v>
      </c>
      <c r="R3160" s="73" t="s">
        <v>135</v>
      </c>
      <c r="S3160" s="72"/>
      <c r="T3160" s="77">
        <v>596</v>
      </c>
      <c r="U3160" s="76" t="s">
        <v>50</v>
      </c>
      <c r="V3160" s="77" t="s">
        <v>36</v>
      </c>
      <c r="W3160" s="77" t="s">
        <v>36</v>
      </c>
      <c r="X3160" s="77">
        <v>9</v>
      </c>
      <c r="Y3160" s="78" t="s">
        <v>61</v>
      </c>
      <c r="Z3160" s="72"/>
      <c r="AA3160" s="77" t="s">
        <v>37</v>
      </c>
      <c r="AB3160" s="76" t="s">
        <v>35</v>
      </c>
      <c r="AC3160" s="77" t="s">
        <v>36</v>
      </c>
      <c r="AD3160" s="77" t="s">
        <v>36</v>
      </c>
      <c r="AE3160" s="77" t="s">
        <v>37</v>
      </c>
      <c r="AF3160" s="78" t="s">
        <v>38</v>
      </c>
      <c r="AG3160" s="72"/>
      <c r="AH3160" s="77" t="s">
        <v>69</v>
      </c>
      <c r="AI3160" s="76" t="s">
        <v>52</v>
      </c>
      <c r="AJ3160" s="76" t="s">
        <v>36</v>
      </c>
      <c r="AK3160" t="str">
        <f>_xlfn.CONCAT(PlayerList[[#This Row],[First Name]]," ",PlayerList[[#This Row],[Surname]])</f>
        <v>Zachery Van Schalkwyk</v>
      </c>
      <c r="AM3160" s="71">
        <f>PlayerList[[#This Row],[Code]]*1</f>
        <v>20041</v>
      </c>
      <c r="AN3160" s="71" t="str">
        <f>VLOOKUP(PlayerList[[#This Row],[NZCF ID]],$AP$2:$AQ$3850,2,FALSE)</f>
        <v>M</v>
      </c>
      <c r="AP3160" s="71">
        <v>14480</v>
      </c>
      <c r="AQ3160" s="71" t="s">
        <v>29</v>
      </c>
    </row>
    <row r="3161" spans="13:43" x14ac:dyDescent="0.3">
      <c r="M3161" s="75">
        <v>17157</v>
      </c>
      <c r="N3161" s="72" t="s">
        <v>3635</v>
      </c>
      <c r="O3161" s="72" t="s">
        <v>256</v>
      </c>
      <c r="P3161" s="73" t="s">
        <v>83</v>
      </c>
      <c r="Q3161" s="74">
        <v>2006</v>
      </c>
      <c r="R3161" s="73" t="s">
        <v>135</v>
      </c>
      <c r="S3161" s="72"/>
      <c r="T3161" s="77">
        <v>2055</v>
      </c>
      <c r="U3161" s="76" t="s">
        <v>35</v>
      </c>
      <c r="V3161" s="77">
        <v>2</v>
      </c>
      <c r="W3161" s="77">
        <v>13</v>
      </c>
      <c r="X3161" s="77">
        <v>280</v>
      </c>
      <c r="Y3161" s="78" t="s">
        <v>4167</v>
      </c>
      <c r="Z3161" s="72"/>
      <c r="AA3161" s="77">
        <v>1946</v>
      </c>
      <c r="AB3161" s="76" t="s">
        <v>35</v>
      </c>
      <c r="AC3161" s="77">
        <v>2</v>
      </c>
      <c r="AD3161" s="77">
        <v>12</v>
      </c>
      <c r="AE3161" s="77">
        <v>182</v>
      </c>
      <c r="AF3161" s="78" t="s">
        <v>4167</v>
      </c>
      <c r="AG3161" s="72"/>
      <c r="AH3161" s="77">
        <v>4314565</v>
      </c>
      <c r="AI3161" s="76" t="s">
        <v>52</v>
      </c>
      <c r="AJ3161" s="76" t="s">
        <v>364</v>
      </c>
      <c r="AK3161" t="str">
        <f>_xlfn.CONCAT(PlayerList[[#This Row],[First Name]]," ",PlayerList[[#This Row],[Surname]])</f>
        <v>Thomas Van der Hoorn</v>
      </c>
      <c r="AM3161" s="71">
        <f>PlayerList[[#This Row],[Code]]*1</f>
        <v>17157</v>
      </c>
      <c r="AN3161" s="71" t="str">
        <f>VLOOKUP(PlayerList[[#This Row],[NZCF ID]],$AP$2:$AQ$3850,2,FALSE)</f>
        <v>M</v>
      </c>
      <c r="AP3161" s="71">
        <v>15771</v>
      </c>
      <c r="AQ3161" s="71" t="s">
        <v>29</v>
      </c>
    </row>
    <row r="3162" spans="13:43" x14ac:dyDescent="0.3">
      <c r="M3162" s="75">
        <v>20932</v>
      </c>
      <c r="N3162" s="72" t="s">
        <v>3636</v>
      </c>
      <c r="O3162" s="72" t="s">
        <v>3637</v>
      </c>
      <c r="P3162" s="73" t="s">
        <v>74</v>
      </c>
      <c r="Q3162" s="74">
        <v>1980</v>
      </c>
      <c r="R3162" s="73" t="s">
        <v>35</v>
      </c>
      <c r="S3162" s="72"/>
      <c r="T3162" s="77" t="s">
        <v>34</v>
      </c>
      <c r="U3162" s="76" t="s">
        <v>35</v>
      </c>
      <c r="V3162" s="77" t="s">
        <v>36</v>
      </c>
      <c r="W3162" s="77" t="s">
        <v>36</v>
      </c>
      <c r="X3162" s="77" t="s">
        <v>37</v>
      </c>
      <c r="Y3162" s="78" t="s">
        <v>38</v>
      </c>
      <c r="Z3162" s="72"/>
      <c r="AA3162" s="77">
        <v>849</v>
      </c>
      <c r="AB3162" s="76" t="s">
        <v>50</v>
      </c>
      <c r="AC3162" s="77" t="s">
        <v>36</v>
      </c>
      <c r="AD3162" s="77" t="s">
        <v>36</v>
      </c>
      <c r="AE3162" s="77">
        <v>4</v>
      </c>
      <c r="AF3162" s="78" t="s">
        <v>60</v>
      </c>
      <c r="AG3162" s="72"/>
      <c r="AH3162" s="77">
        <v>4331400</v>
      </c>
      <c r="AI3162" s="76" t="s">
        <v>52</v>
      </c>
      <c r="AJ3162" s="76" t="s">
        <v>36</v>
      </c>
      <c r="AK3162" t="str">
        <f>_xlfn.CONCAT(PlayerList[[#This Row],[First Name]]," ",PlayerList[[#This Row],[Surname]])</f>
        <v>Barend Van der Maas</v>
      </c>
      <c r="AM3162" s="71">
        <f>PlayerList[[#This Row],[Code]]*1</f>
        <v>20932</v>
      </c>
      <c r="AN3162" s="71" t="str">
        <f>VLOOKUP(PlayerList[[#This Row],[NZCF ID]],$AP$2:$AQ$3850,2,FALSE)</f>
        <v>M</v>
      </c>
      <c r="AP3162" s="71">
        <v>20041</v>
      </c>
      <c r="AQ3162" s="71" t="s">
        <v>29</v>
      </c>
    </row>
    <row r="3163" spans="13:43" x14ac:dyDescent="0.3">
      <c r="M3163" s="75">
        <v>20631</v>
      </c>
      <c r="N3163" s="72" t="s">
        <v>3636</v>
      </c>
      <c r="O3163" s="72" t="s">
        <v>1896</v>
      </c>
      <c r="P3163" s="73" t="s">
        <v>74</v>
      </c>
      <c r="Q3163" s="74">
        <v>2012</v>
      </c>
      <c r="R3163" s="73" t="s">
        <v>135</v>
      </c>
      <c r="S3163" s="72"/>
      <c r="T3163" s="77">
        <v>1497</v>
      </c>
      <c r="U3163" s="76" t="s">
        <v>35</v>
      </c>
      <c r="V3163" s="77">
        <v>2</v>
      </c>
      <c r="W3163" s="77">
        <v>13</v>
      </c>
      <c r="X3163" s="77">
        <v>45</v>
      </c>
      <c r="Y3163" s="78" t="s">
        <v>4167</v>
      </c>
      <c r="Z3163" s="72"/>
      <c r="AA3163" s="77">
        <v>1023</v>
      </c>
      <c r="AB3163" s="76" t="s">
        <v>50</v>
      </c>
      <c r="AC3163" s="77" t="s">
        <v>36</v>
      </c>
      <c r="AD3163" s="77" t="s">
        <v>36</v>
      </c>
      <c r="AE3163" s="77">
        <v>6</v>
      </c>
      <c r="AF3163" s="78" t="s">
        <v>60</v>
      </c>
      <c r="AG3163" s="72"/>
      <c r="AH3163" s="77">
        <v>40109658</v>
      </c>
      <c r="AI3163" s="76" t="s">
        <v>3638</v>
      </c>
      <c r="AJ3163" s="76" t="s">
        <v>36</v>
      </c>
      <c r="AK3163" t="str">
        <f>_xlfn.CONCAT(PlayerList[[#This Row],[First Name]]," ",PlayerList[[#This Row],[Surname]])</f>
        <v>Matthias Van der Maas</v>
      </c>
      <c r="AM3163" s="71">
        <f>PlayerList[[#This Row],[Code]]*1</f>
        <v>20631</v>
      </c>
      <c r="AN3163" s="71" t="str">
        <f>VLOOKUP(PlayerList[[#This Row],[NZCF ID]],$AP$2:$AQ$3850,2,FALSE)</f>
        <v>M</v>
      </c>
      <c r="AP3163" s="71">
        <v>17157</v>
      </c>
      <c r="AQ3163" s="71" t="s">
        <v>29</v>
      </c>
    </row>
    <row r="3164" spans="13:43" x14ac:dyDescent="0.3">
      <c r="M3164" s="75">
        <v>20127</v>
      </c>
      <c r="N3164" s="72" t="s">
        <v>3639</v>
      </c>
      <c r="O3164" s="72" t="s">
        <v>774</v>
      </c>
      <c r="P3164" s="73" t="s">
        <v>83</v>
      </c>
      <c r="Q3164" s="74">
        <v>2005</v>
      </c>
      <c r="R3164" s="73" t="s">
        <v>135</v>
      </c>
      <c r="S3164" s="72"/>
      <c r="T3164" s="77" t="s">
        <v>34</v>
      </c>
      <c r="U3164" s="76" t="s">
        <v>35</v>
      </c>
      <c r="V3164" s="77" t="s">
        <v>36</v>
      </c>
      <c r="W3164" s="77" t="s">
        <v>36</v>
      </c>
      <c r="X3164" s="77" t="s">
        <v>37</v>
      </c>
      <c r="Y3164" s="78" t="s">
        <v>38</v>
      </c>
      <c r="Z3164" s="72"/>
      <c r="AA3164" s="77">
        <v>704</v>
      </c>
      <c r="AB3164" s="76" t="s">
        <v>50</v>
      </c>
      <c r="AC3164" s="77" t="s">
        <v>36</v>
      </c>
      <c r="AD3164" s="77" t="s">
        <v>36</v>
      </c>
      <c r="AE3164" s="77">
        <v>3</v>
      </c>
      <c r="AF3164" s="78" t="s">
        <v>75</v>
      </c>
      <c r="AG3164" s="72"/>
      <c r="AH3164" s="77" t="s">
        <v>69</v>
      </c>
      <c r="AI3164" s="76" t="s">
        <v>52</v>
      </c>
      <c r="AJ3164" s="76" t="s">
        <v>36</v>
      </c>
      <c r="AK3164" t="str">
        <f>_xlfn.CONCAT(PlayerList[[#This Row],[First Name]]," ",PlayerList[[#This Row],[Surname]])</f>
        <v>Xavier Van der Meel</v>
      </c>
      <c r="AM3164" s="71">
        <f>PlayerList[[#This Row],[Code]]*1</f>
        <v>20127</v>
      </c>
      <c r="AN3164" s="71" t="str">
        <f>VLOOKUP(PlayerList[[#This Row],[NZCF ID]],$AP$2:$AQ$3850,2,FALSE)</f>
        <v>M</v>
      </c>
      <c r="AP3164" s="71">
        <v>20932</v>
      </c>
      <c r="AQ3164" s="71" t="s">
        <v>29</v>
      </c>
    </row>
    <row r="3165" spans="13:43" x14ac:dyDescent="0.3">
      <c r="M3165" s="75">
        <v>19530</v>
      </c>
      <c r="N3165" s="72" t="s">
        <v>3640</v>
      </c>
      <c r="O3165" s="72" t="s">
        <v>525</v>
      </c>
      <c r="P3165" s="73" t="s">
        <v>499</v>
      </c>
      <c r="Q3165" s="74">
        <v>2009</v>
      </c>
      <c r="R3165" s="73" t="s">
        <v>135</v>
      </c>
      <c r="S3165" s="72"/>
      <c r="T3165" s="77" t="s">
        <v>34</v>
      </c>
      <c r="U3165" s="76" t="s">
        <v>35</v>
      </c>
      <c r="V3165" s="77" t="s">
        <v>36</v>
      </c>
      <c r="W3165" s="77" t="s">
        <v>36</v>
      </c>
      <c r="X3165" s="77" t="s">
        <v>37</v>
      </c>
      <c r="Y3165" s="78" t="s">
        <v>38</v>
      </c>
      <c r="Z3165" s="72"/>
      <c r="AA3165" s="77">
        <v>945</v>
      </c>
      <c r="AB3165" s="76" t="s">
        <v>50</v>
      </c>
      <c r="AC3165" s="77" t="s">
        <v>36</v>
      </c>
      <c r="AD3165" s="77" t="s">
        <v>36</v>
      </c>
      <c r="AE3165" s="77">
        <v>6</v>
      </c>
      <c r="AF3165" s="78" t="s">
        <v>96</v>
      </c>
      <c r="AG3165" s="72"/>
      <c r="AH3165" s="77">
        <v>4324382</v>
      </c>
      <c r="AI3165" s="76" t="s">
        <v>52</v>
      </c>
      <c r="AJ3165" s="76" t="s">
        <v>36</v>
      </c>
      <c r="AK3165" t="str">
        <f>_xlfn.CONCAT(PlayerList[[#This Row],[First Name]]," ",PlayerList[[#This Row],[Surname]])</f>
        <v>Blake Van der Spek</v>
      </c>
      <c r="AM3165" s="71">
        <f>PlayerList[[#This Row],[Code]]*1</f>
        <v>19530</v>
      </c>
      <c r="AN3165" s="71" t="str">
        <f>VLOOKUP(PlayerList[[#This Row],[NZCF ID]],$AP$2:$AQ$3850,2,FALSE)</f>
        <v>M</v>
      </c>
      <c r="AP3165" s="71">
        <v>20631</v>
      </c>
      <c r="AQ3165" s="71" t="s">
        <v>29</v>
      </c>
    </row>
    <row r="3166" spans="13:43" x14ac:dyDescent="0.3">
      <c r="M3166" s="75">
        <v>18083</v>
      </c>
      <c r="N3166" s="72" t="s">
        <v>3641</v>
      </c>
      <c r="O3166" s="72" t="s">
        <v>3642</v>
      </c>
      <c r="P3166" s="73" t="s">
        <v>335</v>
      </c>
      <c r="Q3166" s="74">
        <v>2012</v>
      </c>
      <c r="R3166" s="73" t="s">
        <v>135</v>
      </c>
      <c r="S3166" s="72"/>
      <c r="T3166" s="77" t="s">
        <v>34</v>
      </c>
      <c r="U3166" s="76" t="s">
        <v>35</v>
      </c>
      <c r="V3166" s="77" t="s">
        <v>36</v>
      </c>
      <c r="W3166" s="77" t="s">
        <v>36</v>
      </c>
      <c r="X3166" s="77" t="s">
        <v>37</v>
      </c>
      <c r="Y3166" s="78" t="s">
        <v>38</v>
      </c>
      <c r="Z3166" s="72"/>
      <c r="AA3166" s="77">
        <v>400</v>
      </c>
      <c r="AB3166" s="76" t="s">
        <v>50</v>
      </c>
      <c r="AC3166" s="77" t="s">
        <v>36</v>
      </c>
      <c r="AD3166" s="77" t="s">
        <v>36</v>
      </c>
      <c r="AE3166" s="77">
        <v>7</v>
      </c>
      <c r="AF3166" s="78" t="s">
        <v>90</v>
      </c>
      <c r="AG3166" s="72"/>
      <c r="AH3166" s="77" t="s">
        <v>69</v>
      </c>
      <c r="AI3166" s="76" t="s">
        <v>52</v>
      </c>
      <c r="AJ3166" s="76" t="s">
        <v>36</v>
      </c>
      <c r="AK3166" t="str">
        <f>_xlfn.CONCAT(PlayerList[[#This Row],[First Name]]," ",PlayerList[[#This Row],[Surname]])</f>
        <v>Jimi Varekamp</v>
      </c>
      <c r="AM3166" s="71">
        <f>PlayerList[[#This Row],[Code]]*1</f>
        <v>18083</v>
      </c>
      <c r="AN3166" s="71" t="str">
        <f>VLOOKUP(PlayerList[[#This Row],[NZCF ID]],$AP$2:$AQ$3850,2,FALSE)</f>
        <v>M</v>
      </c>
      <c r="AP3166" s="71">
        <v>20127</v>
      </c>
      <c r="AQ3166" s="71" t="s">
        <v>29</v>
      </c>
    </row>
    <row r="3167" spans="13:43" x14ac:dyDescent="0.3">
      <c r="M3167" s="75">
        <v>20670</v>
      </c>
      <c r="N3167" s="72" t="s">
        <v>3643</v>
      </c>
      <c r="O3167" s="72" t="s">
        <v>3644</v>
      </c>
      <c r="P3167" s="73" t="s">
        <v>190</v>
      </c>
      <c r="Q3167" s="74">
        <v>1986</v>
      </c>
      <c r="R3167" s="73" t="s">
        <v>35</v>
      </c>
      <c r="S3167" s="72"/>
      <c r="T3167" s="77" t="s">
        <v>34</v>
      </c>
      <c r="U3167" s="76" t="s">
        <v>35</v>
      </c>
      <c r="V3167" s="77" t="s">
        <v>36</v>
      </c>
      <c r="W3167" s="77" t="s">
        <v>36</v>
      </c>
      <c r="X3167" s="77" t="s">
        <v>37</v>
      </c>
      <c r="Y3167" s="78" t="s">
        <v>38</v>
      </c>
      <c r="Z3167" s="72"/>
      <c r="AA3167" s="77">
        <v>1394</v>
      </c>
      <c r="AB3167" s="76" t="s">
        <v>50</v>
      </c>
      <c r="AC3167" s="77" t="s">
        <v>36</v>
      </c>
      <c r="AD3167" s="77" t="s">
        <v>36</v>
      </c>
      <c r="AE3167" s="77">
        <v>3</v>
      </c>
      <c r="AF3167" s="78" t="s">
        <v>61</v>
      </c>
      <c r="AG3167" s="72"/>
      <c r="AH3167" s="77" t="s">
        <v>69</v>
      </c>
      <c r="AI3167" s="76" t="s">
        <v>52</v>
      </c>
      <c r="AJ3167" s="76" t="s">
        <v>36</v>
      </c>
      <c r="AK3167" t="str">
        <f>_xlfn.CONCAT(PlayerList[[#This Row],[First Name]]," ",PlayerList[[#This Row],[Surname]])</f>
        <v>Abhilash Varghese</v>
      </c>
      <c r="AM3167" s="71">
        <f>PlayerList[[#This Row],[Code]]*1</f>
        <v>20670</v>
      </c>
      <c r="AN3167" s="71" t="str">
        <f>VLOOKUP(PlayerList[[#This Row],[NZCF ID]],$AP$2:$AQ$3850,2,FALSE)</f>
        <v>M</v>
      </c>
      <c r="AP3167" s="71">
        <v>19530</v>
      </c>
      <c r="AQ3167" s="71" t="s">
        <v>29</v>
      </c>
    </row>
    <row r="3168" spans="13:43" x14ac:dyDescent="0.3">
      <c r="M3168" s="75">
        <v>19673</v>
      </c>
      <c r="N3168" s="72" t="s">
        <v>3645</v>
      </c>
      <c r="O3168" s="72" t="s">
        <v>284</v>
      </c>
      <c r="P3168" s="73" t="s">
        <v>33</v>
      </c>
      <c r="Q3168" s="74">
        <v>1992</v>
      </c>
      <c r="R3168" s="73" t="s">
        <v>35</v>
      </c>
      <c r="S3168" s="72"/>
      <c r="T3168" s="77" t="s">
        <v>34</v>
      </c>
      <c r="U3168" s="76" t="s">
        <v>35</v>
      </c>
      <c r="V3168" s="77" t="s">
        <v>36</v>
      </c>
      <c r="W3168" s="77" t="s">
        <v>36</v>
      </c>
      <c r="X3168" s="77" t="s">
        <v>37</v>
      </c>
      <c r="Y3168" s="78" t="s">
        <v>38</v>
      </c>
      <c r="Z3168" s="72"/>
      <c r="AA3168" s="77">
        <v>1272</v>
      </c>
      <c r="AB3168" s="76" t="s">
        <v>50</v>
      </c>
      <c r="AC3168" s="77" t="s">
        <v>36</v>
      </c>
      <c r="AD3168" s="77" t="s">
        <v>36</v>
      </c>
      <c r="AE3168" s="77">
        <v>6</v>
      </c>
      <c r="AF3168" s="78" t="s">
        <v>281</v>
      </c>
      <c r="AG3168" s="72"/>
      <c r="AH3168" s="77">
        <v>25058142</v>
      </c>
      <c r="AI3168" s="76" t="s">
        <v>40</v>
      </c>
      <c r="AJ3168" s="76" t="s">
        <v>36</v>
      </c>
      <c r="AK3168" t="str">
        <f>_xlfn.CONCAT(PlayerList[[#This Row],[First Name]]," ",PlayerList[[#This Row],[Surname]])</f>
        <v>Aravind Varun</v>
      </c>
      <c r="AM3168" s="71">
        <f>PlayerList[[#This Row],[Code]]*1</f>
        <v>19673</v>
      </c>
      <c r="AN3168" s="71" t="str">
        <f>VLOOKUP(PlayerList[[#This Row],[NZCF ID]],$AP$2:$AQ$3850,2,FALSE)</f>
        <v>M</v>
      </c>
      <c r="AP3168" s="71">
        <v>18083</v>
      </c>
      <c r="AQ3168" s="71" t="s">
        <v>29</v>
      </c>
    </row>
    <row r="3169" spans="13:43" x14ac:dyDescent="0.3">
      <c r="M3169" s="75">
        <v>17248</v>
      </c>
      <c r="N3169" s="72" t="s">
        <v>3646</v>
      </c>
      <c r="O3169" s="72" t="s">
        <v>437</v>
      </c>
      <c r="P3169" s="73" t="s">
        <v>74</v>
      </c>
      <c r="Q3169" s="74">
        <v>2009</v>
      </c>
      <c r="R3169" s="73" t="s">
        <v>135</v>
      </c>
      <c r="S3169" s="72"/>
      <c r="T3169" s="77">
        <v>1324</v>
      </c>
      <c r="U3169" s="76" t="s">
        <v>35</v>
      </c>
      <c r="V3169" s="77" t="s">
        <v>36</v>
      </c>
      <c r="W3169" s="77" t="s">
        <v>36</v>
      </c>
      <c r="X3169" s="77">
        <v>123</v>
      </c>
      <c r="Y3169" s="78" t="s">
        <v>60</v>
      </c>
      <c r="Z3169" s="72"/>
      <c r="AA3169" s="77">
        <v>1236</v>
      </c>
      <c r="AB3169" s="76" t="s">
        <v>35</v>
      </c>
      <c r="AC3169" s="77" t="s">
        <v>36</v>
      </c>
      <c r="AD3169" s="77" t="s">
        <v>36</v>
      </c>
      <c r="AE3169" s="77">
        <v>69</v>
      </c>
      <c r="AF3169" s="78" t="s">
        <v>150</v>
      </c>
      <c r="AG3169" s="72"/>
      <c r="AH3169" s="77">
        <v>4312570</v>
      </c>
      <c r="AI3169" s="76" t="s">
        <v>52</v>
      </c>
      <c r="AJ3169" s="76" t="s">
        <v>36</v>
      </c>
      <c r="AK3169" t="str">
        <f>_xlfn.CONCAT(PlayerList[[#This Row],[First Name]]," ",PlayerList[[#This Row],[Surname]])</f>
        <v>Ayaan Vasudeva</v>
      </c>
      <c r="AM3169" s="71">
        <f>PlayerList[[#This Row],[Code]]*1</f>
        <v>17248</v>
      </c>
      <c r="AN3169" s="71" t="str">
        <f>VLOOKUP(PlayerList[[#This Row],[NZCF ID]],$AP$2:$AQ$3850,2,FALSE)</f>
        <v>M</v>
      </c>
      <c r="AP3169" s="71">
        <v>20670</v>
      </c>
      <c r="AQ3169" s="71" t="s">
        <v>29</v>
      </c>
    </row>
    <row r="3170" spans="13:43" x14ac:dyDescent="0.3">
      <c r="M3170" s="75">
        <v>19555</v>
      </c>
      <c r="N3170" s="72" t="s">
        <v>3647</v>
      </c>
      <c r="O3170" s="72" t="s">
        <v>3648</v>
      </c>
      <c r="P3170" s="73" t="s">
        <v>74</v>
      </c>
      <c r="Q3170" s="74">
        <v>2012</v>
      </c>
      <c r="R3170" s="73" t="s">
        <v>135</v>
      </c>
      <c r="S3170" s="72"/>
      <c r="T3170" s="77">
        <v>1134</v>
      </c>
      <c r="U3170" s="76" t="s">
        <v>50</v>
      </c>
      <c r="V3170" s="77" t="s">
        <v>36</v>
      </c>
      <c r="W3170" s="77" t="s">
        <v>36</v>
      </c>
      <c r="X3170" s="77">
        <v>11</v>
      </c>
      <c r="Y3170" s="78" t="s">
        <v>39</v>
      </c>
      <c r="Z3170" s="72"/>
      <c r="AA3170" s="77" t="s">
        <v>37</v>
      </c>
      <c r="AB3170" s="76" t="s">
        <v>35</v>
      </c>
      <c r="AC3170" s="77" t="s">
        <v>36</v>
      </c>
      <c r="AD3170" s="77" t="s">
        <v>36</v>
      </c>
      <c r="AE3170" s="77" t="s">
        <v>37</v>
      </c>
      <c r="AF3170" s="78" t="s">
        <v>38</v>
      </c>
      <c r="AG3170" s="72"/>
      <c r="AH3170" s="77">
        <v>11403365</v>
      </c>
      <c r="AI3170" s="76" t="s">
        <v>2919</v>
      </c>
      <c r="AJ3170" s="76" t="s">
        <v>36</v>
      </c>
      <c r="AK3170" t="str">
        <f>_xlfn.CONCAT(PlayerList[[#This Row],[First Name]]," ",PlayerList[[#This Row],[Surname]])</f>
        <v>Lionel Vaurasi</v>
      </c>
      <c r="AM3170" s="71">
        <f>PlayerList[[#This Row],[Code]]*1</f>
        <v>19555</v>
      </c>
      <c r="AN3170" s="71" t="str">
        <f>VLOOKUP(PlayerList[[#This Row],[NZCF ID]],$AP$2:$AQ$3850,2,FALSE)</f>
        <v>M</v>
      </c>
      <c r="AP3170" s="71">
        <v>19673</v>
      </c>
      <c r="AQ3170" s="71" t="s">
        <v>29</v>
      </c>
    </row>
    <row r="3171" spans="13:43" x14ac:dyDescent="0.3">
      <c r="M3171" s="75">
        <v>19449</v>
      </c>
      <c r="N3171" s="72" t="s">
        <v>3649</v>
      </c>
      <c r="O3171" s="72" t="s">
        <v>674</v>
      </c>
      <c r="P3171" s="73" t="s">
        <v>33</v>
      </c>
      <c r="Q3171" s="74">
        <v>2008</v>
      </c>
      <c r="R3171" s="73" t="s">
        <v>135</v>
      </c>
      <c r="S3171" s="72"/>
      <c r="T3171" s="77" t="s">
        <v>34</v>
      </c>
      <c r="U3171" s="76" t="s">
        <v>35</v>
      </c>
      <c r="V3171" s="77" t="s">
        <v>36</v>
      </c>
      <c r="W3171" s="77" t="s">
        <v>36</v>
      </c>
      <c r="X3171" s="77" t="s">
        <v>37</v>
      </c>
      <c r="Y3171" s="78" t="s">
        <v>38</v>
      </c>
      <c r="Z3171" s="72"/>
      <c r="AA3171" s="77">
        <v>804</v>
      </c>
      <c r="AB3171" s="76" t="s">
        <v>50</v>
      </c>
      <c r="AC3171" s="77" t="s">
        <v>36</v>
      </c>
      <c r="AD3171" s="77" t="s">
        <v>36</v>
      </c>
      <c r="AE3171" s="77">
        <v>6</v>
      </c>
      <c r="AF3171" s="78" t="s">
        <v>96</v>
      </c>
      <c r="AG3171" s="72"/>
      <c r="AH3171" s="77">
        <v>4323955</v>
      </c>
      <c r="AI3171" s="76" t="s">
        <v>52</v>
      </c>
      <c r="AJ3171" s="76" t="s">
        <v>36</v>
      </c>
      <c r="AK3171" t="str">
        <f>_xlfn.CONCAT(PlayerList[[#This Row],[First Name]]," ",PlayerList[[#This Row],[Surname]])</f>
        <v>Jayden Veitch-Tamati</v>
      </c>
      <c r="AM3171" s="71">
        <f>PlayerList[[#This Row],[Code]]*1</f>
        <v>19449</v>
      </c>
      <c r="AN3171" s="71" t="str">
        <f>VLOOKUP(PlayerList[[#This Row],[NZCF ID]],$AP$2:$AQ$3850,2,FALSE)</f>
        <v>M</v>
      </c>
      <c r="AP3171" s="71">
        <v>17248</v>
      </c>
      <c r="AQ3171" s="71" t="s">
        <v>29</v>
      </c>
    </row>
    <row r="3172" spans="13:43" x14ac:dyDescent="0.3">
      <c r="M3172" s="75">
        <v>22730</v>
      </c>
      <c r="N3172" s="72" t="s">
        <v>3650</v>
      </c>
      <c r="O3172" s="72" t="s">
        <v>3651</v>
      </c>
      <c r="P3172" s="73" t="s">
        <v>33</v>
      </c>
      <c r="Q3172" s="74">
        <v>2014</v>
      </c>
      <c r="R3172" s="73" t="s">
        <v>135</v>
      </c>
      <c r="S3172" s="72"/>
      <c r="T3172" s="77" t="s">
        <v>34</v>
      </c>
      <c r="U3172" s="76" t="s">
        <v>35</v>
      </c>
      <c r="V3172" s="77" t="s">
        <v>36</v>
      </c>
      <c r="W3172" s="77" t="s">
        <v>36</v>
      </c>
      <c r="X3172" s="77" t="s">
        <v>37</v>
      </c>
      <c r="Y3172" s="78" t="s">
        <v>38</v>
      </c>
      <c r="Z3172" s="72"/>
      <c r="AA3172" s="77">
        <v>449</v>
      </c>
      <c r="AB3172" s="76" t="s">
        <v>50</v>
      </c>
      <c r="AC3172" s="77" t="s">
        <v>36</v>
      </c>
      <c r="AD3172" s="77" t="s">
        <v>36</v>
      </c>
      <c r="AE3172" s="77">
        <v>6</v>
      </c>
      <c r="AF3172" s="78" t="s">
        <v>84</v>
      </c>
      <c r="AG3172" s="72"/>
      <c r="AH3172" s="77" t="s">
        <v>69</v>
      </c>
      <c r="AI3172" s="76" t="s">
        <v>52</v>
      </c>
      <c r="AJ3172" s="76" t="s">
        <v>36</v>
      </c>
      <c r="AK3172" t="str">
        <f>_xlfn.CONCAT(PlayerList[[#This Row],[First Name]]," ",PlayerList[[#This Row],[Surname]])</f>
        <v>Millie Velte</v>
      </c>
      <c r="AM3172" s="71">
        <f>PlayerList[[#This Row],[Code]]*1</f>
        <v>22730</v>
      </c>
      <c r="AN3172" s="71" t="str">
        <f>VLOOKUP(PlayerList[[#This Row],[NZCF ID]],$AP$2:$AQ$3850,2,FALSE)</f>
        <v>F</v>
      </c>
      <c r="AP3172" s="71">
        <v>19555</v>
      </c>
      <c r="AQ3172" s="71" t="s">
        <v>29</v>
      </c>
    </row>
    <row r="3173" spans="13:43" x14ac:dyDescent="0.3">
      <c r="M3173" s="75">
        <v>22894</v>
      </c>
      <c r="N3173" s="72" t="s">
        <v>4527</v>
      </c>
      <c r="O3173" s="72" t="s">
        <v>3236</v>
      </c>
      <c r="P3173" s="73" t="s">
        <v>83</v>
      </c>
      <c r="Q3173" s="74" t="s">
        <v>37</v>
      </c>
      <c r="R3173" s="73" t="s">
        <v>35</v>
      </c>
      <c r="S3173" s="72"/>
      <c r="T3173" s="77">
        <v>1160</v>
      </c>
      <c r="U3173" s="76" t="s">
        <v>50</v>
      </c>
      <c r="V3173" s="77">
        <v>1</v>
      </c>
      <c r="W3173" s="77">
        <v>3</v>
      </c>
      <c r="X3173" s="77">
        <v>3</v>
      </c>
      <c r="Y3173" s="78" t="s">
        <v>4167</v>
      </c>
      <c r="Z3173" s="72"/>
      <c r="AA3173" s="77" t="s">
        <v>37</v>
      </c>
      <c r="AB3173" s="76" t="s">
        <v>35</v>
      </c>
      <c r="AC3173" s="77" t="s">
        <v>36</v>
      </c>
      <c r="AD3173" s="77" t="s">
        <v>36</v>
      </c>
      <c r="AE3173" s="77" t="s">
        <v>37</v>
      </c>
      <c r="AF3173" s="78" t="s">
        <v>38</v>
      </c>
      <c r="AG3173" s="72"/>
      <c r="AH3173" s="77" t="s">
        <v>69</v>
      </c>
      <c r="AI3173" s="76" t="s">
        <v>52</v>
      </c>
      <c r="AJ3173" s="76" t="s">
        <v>36</v>
      </c>
      <c r="AK3173" t="str">
        <f>_xlfn.CONCAT(PlayerList[[#This Row],[First Name]]," ",PlayerList[[#This Row],[Surname]])</f>
        <v>Pranav Venkatajalam</v>
      </c>
      <c r="AM3173" s="71">
        <f>PlayerList[[#This Row],[Code]]*1</f>
        <v>22894</v>
      </c>
      <c r="AN3173" s="71" t="str">
        <f>VLOOKUP(PlayerList[[#This Row],[NZCF ID]],$AP$2:$AQ$3850,2,FALSE)</f>
        <v>M</v>
      </c>
      <c r="AP3173" s="71">
        <v>19449</v>
      </c>
      <c r="AQ3173" s="71" t="s">
        <v>29</v>
      </c>
    </row>
    <row r="3174" spans="13:43" x14ac:dyDescent="0.3">
      <c r="M3174" s="75">
        <v>19344</v>
      </c>
      <c r="N3174" s="72" t="s">
        <v>3652</v>
      </c>
      <c r="O3174" s="72" t="s">
        <v>3653</v>
      </c>
      <c r="P3174" s="73" t="s">
        <v>161</v>
      </c>
      <c r="Q3174" s="74">
        <v>1998</v>
      </c>
      <c r="R3174" s="73" t="s">
        <v>35</v>
      </c>
      <c r="S3174" s="72"/>
      <c r="T3174" s="77" t="s">
        <v>34</v>
      </c>
      <c r="U3174" s="76" t="s">
        <v>35</v>
      </c>
      <c r="V3174" s="77" t="s">
        <v>36</v>
      </c>
      <c r="W3174" s="77" t="s">
        <v>36</v>
      </c>
      <c r="X3174" s="77" t="s">
        <v>37</v>
      </c>
      <c r="Y3174" s="78" t="s">
        <v>38</v>
      </c>
      <c r="Z3174" s="72"/>
      <c r="AA3174" s="77">
        <v>1246</v>
      </c>
      <c r="AB3174" s="76" t="s">
        <v>50</v>
      </c>
      <c r="AC3174" s="77" t="s">
        <v>36</v>
      </c>
      <c r="AD3174" s="77" t="s">
        <v>36</v>
      </c>
      <c r="AE3174" s="77">
        <v>6</v>
      </c>
      <c r="AF3174" s="78" t="s">
        <v>96</v>
      </c>
      <c r="AG3174" s="72"/>
      <c r="AH3174" s="77" t="s">
        <v>69</v>
      </c>
      <c r="AI3174" s="76" t="s">
        <v>52</v>
      </c>
      <c r="AJ3174" s="76" t="s">
        <v>36</v>
      </c>
      <c r="AK3174" t="str">
        <f>_xlfn.CONCAT(PlayerList[[#This Row],[First Name]]," ",PlayerList[[#This Row],[Surname]])</f>
        <v>Prasanna Venkatesh</v>
      </c>
      <c r="AM3174" s="71">
        <f>PlayerList[[#This Row],[Code]]*1</f>
        <v>19344</v>
      </c>
      <c r="AN3174" s="71" t="str">
        <f>VLOOKUP(PlayerList[[#This Row],[NZCF ID]],$AP$2:$AQ$3850,2,FALSE)</f>
        <v>M</v>
      </c>
      <c r="AP3174" s="71">
        <v>22730</v>
      </c>
      <c r="AQ3174" s="71" t="s">
        <v>45</v>
      </c>
    </row>
    <row r="3175" spans="13:43" x14ac:dyDescent="0.3">
      <c r="M3175" s="75">
        <v>19481</v>
      </c>
      <c r="N3175" s="72" t="s">
        <v>3654</v>
      </c>
      <c r="O3175" s="72" t="s">
        <v>3655</v>
      </c>
      <c r="P3175" s="73" t="s">
        <v>335</v>
      </c>
      <c r="Q3175" s="74">
        <v>2015</v>
      </c>
      <c r="R3175" s="73" t="s">
        <v>135</v>
      </c>
      <c r="S3175" s="72"/>
      <c r="T3175" s="77">
        <v>807</v>
      </c>
      <c r="U3175" s="76" t="s">
        <v>50</v>
      </c>
      <c r="V3175" s="77">
        <v>2</v>
      </c>
      <c r="W3175" s="77">
        <v>5</v>
      </c>
      <c r="X3175" s="77">
        <v>18</v>
      </c>
      <c r="Y3175" s="78" t="s">
        <v>4167</v>
      </c>
      <c r="Z3175" s="72"/>
      <c r="AA3175" s="77">
        <v>842</v>
      </c>
      <c r="AB3175" s="76" t="s">
        <v>35</v>
      </c>
      <c r="AC3175" s="77">
        <v>1</v>
      </c>
      <c r="AD3175" s="77">
        <v>6</v>
      </c>
      <c r="AE3175" s="77">
        <v>22</v>
      </c>
      <c r="AF3175" s="78" t="s">
        <v>4167</v>
      </c>
      <c r="AG3175" s="72"/>
      <c r="AH3175" s="77">
        <v>4332946</v>
      </c>
      <c r="AI3175" s="76" t="s">
        <v>52</v>
      </c>
      <c r="AJ3175" s="76" t="s">
        <v>36</v>
      </c>
      <c r="AK3175" t="str">
        <f>_xlfn.CONCAT(PlayerList[[#This Row],[First Name]]," ",PlayerList[[#This Row],[Surname]])</f>
        <v>Keshav Venugopalan</v>
      </c>
      <c r="AM3175" s="71">
        <f>PlayerList[[#This Row],[Code]]*1</f>
        <v>19481</v>
      </c>
      <c r="AN3175" s="71" t="str">
        <f>VLOOKUP(PlayerList[[#This Row],[NZCF ID]],$AP$2:$AQ$3850,2,FALSE)</f>
        <v>M</v>
      </c>
      <c r="AP3175" s="71">
        <v>22894</v>
      </c>
      <c r="AQ3175" s="71" t="s">
        <v>29</v>
      </c>
    </row>
    <row r="3176" spans="13:43" x14ac:dyDescent="0.3">
      <c r="M3176" s="75">
        <v>19474</v>
      </c>
      <c r="N3176" s="72" t="s">
        <v>3654</v>
      </c>
      <c r="O3176" s="72" t="s">
        <v>3656</v>
      </c>
      <c r="P3176" s="73" t="s">
        <v>335</v>
      </c>
      <c r="Q3176" s="74">
        <v>2012</v>
      </c>
      <c r="R3176" s="73" t="s">
        <v>135</v>
      </c>
      <c r="S3176" s="72"/>
      <c r="T3176" s="77">
        <v>1057</v>
      </c>
      <c r="U3176" s="76" t="s">
        <v>50</v>
      </c>
      <c r="V3176" s="77">
        <v>1</v>
      </c>
      <c r="W3176" s="77">
        <v>6</v>
      </c>
      <c r="X3176" s="77">
        <v>19</v>
      </c>
      <c r="Y3176" s="78" t="s">
        <v>4167</v>
      </c>
      <c r="Z3176" s="72"/>
      <c r="AA3176" s="77">
        <v>1036</v>
      </c>
      <c r="AB3176" s="76" t="s">
        <v>35</v>
      </c>
      <c r="AC3176" s="77">
        <v>2</v>
      </c>
      <c r="AD3176" s="77">
        <v>12</v>
      </c>
      <c r="AE3176" s="77">
        <v>29</v>
      </c>
      <c r="AF3176" s="78" t="s">
        <v>4167</v>
      </c>
      <c r="AG3176" s="72"/>
      <c r="AH3176" s="77">
        <v>4323998</v>
      </c>
      <c r="AI3176" s="76" t="s">
        <v>52</v>
      </c>
      <c r="AJ3176" s="76" t="s">
        <v>36</v>
      </c>
      <c r="AK3176" t="str">
        <f>_xlfn.CONCAT(PlayerList[[#This Row],[First Name]]," ",PlayerList[[#This Row],[Surname]])</f>
        <v>Mayura Venugopalan</v>
      </c>
      <c r="AM3176" s="71">
        <f>PlayerList[[#This Row],[Code]]*1</f>
        <v>19474</v>
      </c>
      <c r="AN3176" s="71" t="str">
        <f>VLOOKUP(PlayerList[[#This Row],[NZCF ID]],$AP$2:$AQ$3850,2,FALSE)</f>
        <v>F</v>
      </c>
      <c r="AP3176" s="71">
        <v>19344</v>
      </c>
      <c r="AQ3176" s="71" t="s">
        <v>29</v>
      </c>
    </row>
    <row r="3177" spans="13:43" x14ac:dyDescent="0.3">
      <c r="M3177" s="75">
        <v>19090</v>
      </c>
      <c r="N3177" s="72" t="s">
        <v>3657</v>
      </c>
      <c r="O3177" s="72" t="s">
        <v>3658</v>
      </c>
      <c r="P3177" s="73" t="s">
        <v>33</v>
      </c>
      <c r="Q3177" s="74">
        <v>2013</v>
      </c>
      <c r="R3177" s="73" t="s">
        <v>135</v>
      </c>
      <c r="S3177" s="72"/>
      <c r="T3177" s="77" t="s">
        <v>34</v>
      </c>
      <c r="U3177" s="76" t="s">
        <v>35</v>
      </c>
      <c r="V3177" s="77" t="s">
        <v>36</v>
      </c>
      <c r="W3177" s="77" t="s">
        <v>36</v>
      </c>
      <c r="X3177" s="77" t="s">
        <v>37</v>
      </c>
      <c r="Y3177" s="78" t="s">
        <v>38</v>
      </c>
      <c r="Z3177" s="72"/>
      <c r="AA3177" s="77">
        <v>400</v>
      </c>
      <c r="AB3177" s="76" t="s">
        <v>50</v>
      </c>
      <c r="AC3177" s="77" t="s">
        <v>36</v>
      </c>
      <c r="AD3177" s="77" t="s">
        <v>36</v>
      </c>
      <c r="AE3177" s="77">
        <v>11</v>
      </c>
      <c r="AF3177" s="78" t="s">
        <v>61</v>
      </c>
      <c r="AG3177" s="72"/>
      <c r="AH3177" s="77">
        <v>4322347</v>
      </c>
      <c r="AI3177" s="76" t="s">
        <v>52</v>
      </c>
      <c r="AJ3177" s="76" t="s">
        <v>36</v>
      </c>
      <c r="AK3177" t="str">
        <f>_xlfn.CONCAT(PlayerList[[#This Row],[First Name]]," ",PlayerList[[#This Row],[Surname]])</f>
        <v>Rubin Verdoold</v>
      </c>
      <c r="AM3177" s="71">
        <f>PlayerList[[#This Row],[Code]]*1</f>
        <v>19090</v>
      </c>
      <c r="AN3177" s="71" t="str">
        <f>VLOOKUP(PlayerList[[#This Row],[NZCF ID]],$AP$2:$AQ$3850,2,FALSE)</f>
        <v>M</v>
      </c>
      <c r="AP3177" s="71">
        <v>19481</v>
      </c>
      <c r="AQ3177" s="71" t="s">
        <v>29</v>
      </c>
    </row>
    <row r="3178" spans="13:43" x14ac:dyDescent="0.3">
      <c r="M3178" s="75">
        <v>18630</v>
      </c>
      <c r="N3178" s="72" t="s">
        <v>3659</v>
      </c>
      <c r="O3178" s="72" t="s">
        <v>3660</v>
      </c>
      <c r="P3178" s="73" t="s">
        <v>67</v>
      </c>
      <c r="Q3178" s="74">
        <v>2015</v>
      </c>
      <c r="R3178" s="73" t="s">
        <v>135</v>
      </c>
      <c r="S3178" s="72"/>
      <c r="T3178" s="77" t="s">
        <v>34</v>
      </c>
      <c r="U3178" s="76" t="s">
        <v>35</v>
      </c>
      <c r="V3178" s="77" t="s">
        <v>36</v>
      </c>
      <c r="W3178" s="77" t="s">
        <v>36</v>
      </c>
      <c r="X3178" s="77" t="s">
        <v>37</v>
      </c>
      <c r="Y3178" s="78" t="s">
        <v>38</v>
      </c>
      <c r="Z3178" s="72"/>
      <c r="AA3178" s="77">
        <v>763</v>
      </c>
      <c r="AB3178" s="76" t="s">
        <v>50</v>
      </c>
      <c r="AC3178" s="77" t="s">
        <v>36</v>
      </c>
      <c r="AD3178" s="77" t="s">
        <v>36</v>
      </c>
      <c r="AE3178" s="77">
        <v>11</v>
      </c>
      <c r="AF3178" s="78" t="s">
        <v>60</v>
      </c>
      <c r="AG3178" s="72"/>
      <c r="AH3178" s="77">
        <v>4331877</v>
      </c>
      <c r="AI3178" s="76" t="s">
        <v>52</v>
      </c>
      <c r="AJ3178" s="76" t="s">
        <v>36</v>
      </c>
      <c r="AK3178" t="str">
        <f>_xlfn.CONCAT(PlayerList[[#This Row],[First Name]]," ",PlayerList[[#This Row],[Surname]])</f>
        <v>Ayansh Verma</v>
      </c>
      <c r="AM3178" s="71">
        <f>PlayerList[[#This Row],[Code]]*1</f>
        <v>18630</v>
      </c>
      <c r="AN3178" s="71" t="str">
        <f>VLOOKUP(PlayerList[[#This Row],[NZCF ID]],$AP$2:$AQ$3850,2,FALSE)</f>
        <v>M</v>
      </c>
      <c r="AP3178" s="71">
        <v>19474</v>
      </c>
      <c r="AQ3178" s="71" t="s">
        <v>45</v>
      </c>
    </row>
    <row r="3179" spans="13:43" x14ac:dyDescent="0.3">
      <c r="M3179" s="75">
        <v>17596</v>
      </c>
      <c r="N3179" s="72" t="s">
        <v>3661</v>
      </c>
      <c r="O3179" s="72" t="s">
        <v>1964</v>
      </c>
      <c r="P3179" s="73" t="s">
        <v>161</v>
      </c>
      <c r="Q3179" s="74" t="s">
        <v>37</v>
      </c>
      <c r="R3179" s="73" t="s">
        <v>35</v>
      </c>
      <c r="S3179" s="72"/>
      <c r="T3179" s="77">
        <v>1367</v>
      </c>
      <c r="U3179" s="76" t="s">
        <v>50</v>
      </c>
      <c r="V3179" s="77" t="s">
        <v>36</v>
      </c>
      <c r="W3179" s="77" t="s">
        <v>36</v>
      </c>
      <c r="X3179" s="77">
        <v>7</v>
      </c>
      <c r="Y3179" s="78" t="s">
        <v>209</v>
      </c>
      <c r="Z3179" s="72"/>
      <c r="AA3179" s="77">
        <v>1424</v>
      </c>
      <c r="AB3179" s="76" t="s">
        <v>50</v>
      </c>
      <c r="AC3179" s="77" t="s">
        <v>36</v>
      </c>
      <c r="AD3179" s="77" t="s">
        <v>36</v>
      </c>
      <c r="AE3179" s="77">
        <v>6</v>
      </c>
      <c r="AF3179" s="78" t="s">
        <v>209</v>
      </c>
      <c r="AG3179" s="72"/>
      <c r="AH3179" s="77" t="s">
        <v>69</v>
      </c>
      <c r="AI3179" s="76" t="s">
        <v>52</v>
      </c>
      <c r="AJ3179" s="76" t="s">
        <v>36</v>
      </c>
      <c r="AK3179" t="str">
        <f>_xlfn.CONCAT(PlayerList[[#This Row],[First Name]]," ",PlayerList[[#This Row],[Surname]])</f>
        <v>Gokul Vichur</v>
      </c>
      <c r="AM3179" s="71">
        <f>PlayerList[[#This Row],[Code]]*1</f>
        <v>17596</v>
      </c>
      <c r="AN3179" s="71" t="str">
        <f>VLOOKUP(PlayerList[[#This Row],[NZCF ID]],$AP$2:$AQ$3850,2,FALSE)</f>
        <v>M</v>
      </c>
      <c r="AP3179" s="71">
        <v>19090</v>
      </c>
      <c r="AQ3179" s="71" t="s">
        <v>29</v>
      </c>
    </row>
    <row r="3180" spans="13:43" x14ac:dyDescent="0.3">
      <c r="M3180" s="75">
        <v>16494</v>
      </c>
      <c r="N3180" s="72" t="s">
        <v>3662</v>
      </c>
      <c r="O3180" s="72" t="s">
        <v>3663</v>
      </c>
      <c r="P3180" s="73" t="s">
        <v>178</v>
      </c>
      <c r="Q3180" s="74">
        <v>2004</v>
      </c>
      <c r="R3180" s="73" t="s">
        <v>35</v>
      </c>
      <c r="S3180" s="72"/>
      <c r="T3180" s="77">
        <v>1759</v>
      </c>
      <c r="U3180" s="76" t="s">
        <v>35</v>
      </c>
      <c r="V3180" s="77" t="s">
        <v>36</v>
      </c>
      <c r="W3180" s="77" t="s">
        <v>36</v>
      </c>
      <c r="X3180" s="77">
        <v>82</v>
      </c>
      <c r="Y3180" s="78" t="s">
        <v>281</v>
      </c>
      <c r="Z3180" s="72"/>
      <c r="AA3180" s="77">
        <v>1649</v>
      </c>
      <c r="AB3180" s="76" t="s">
        <v>35</v>
      </c>
      <c r="AC3180" s="77" t="s">
        <v>36</v>
      </c>
      <c r="AD3180" s="77" t="s">
        <v>36</v>
      </c>
      <c r="AE3180" s="77">
        <v>157</v>
      </c>
      <c r="AF3180" s="78" t="s">
        <v>105</v>
      </c>
      <c r="AG3180" s="72"/>
      <c r="AH3180" s="77">
        <v>4308395</v>
      </c>
      <c r="AI3180" s="76" t="s">
        <v>52</v>
      </c>
      <c r="AJ3180" s="76" t="s">
        <v>36</v>
      </c>
      <c r="AK3180" t="str">
        <f>_xlfn.CONCAT(PlayerList[[#This Row],[First Name]]," ",PlayerList[[#This Row],[Surname]])</f>
        <v>Josia Vickers</v>
      </c>
      <c r="AM3180" s="71">
        <f>PlayerList[[#This Row],[Code]]*1</f>
        <v>16494</v>
      </c>
      <c r="AN3180" s="71" t="str">
        <f>VLOOKUP(PlayerList[[#This Row],[NZCF ID]],$AP$2:$AQ$3850,2,FALSE)</f>
        <v>M</v>
      </c>
      <c r="AP3180" s="71">
        <v>18630</v>
      </c>
      <c r="AQ3180" s="71" t="s">
        <v>29</v>
      </c>
    </row>
    <row r="3181" spans="13:43" x14ac:dyDescent="0.3">
      <c r="M3181" s="75">
        <v>21135</v>
      </c>
      <c r="N3181" s="72" t="s">
        <v>3664</v>
      </c>
      <c r="O3181" s="72" t="s">
        <v>3665</v>
      </c>
      <c r="P3181" s="73" t="s">
        <v>74</v>
      </c>
      <c r="Q3181" s="74">
        <v>2013</v>
      </c>
      <c r="R3181" s="73" t="s">
        <v>135</v>
      </c>
      <c r="S3181" s="72"/>
      <c r="T3181" s="77" t="s">
        <v>34</v>
      </c>
      <c r="U3181" s="76" t="s">
        <v>35</v>
      </c>
      <c r="V3181" s="77" t="s">
        <v>36</v>
      </c>
      <c r="W3181" s="77" t="s">
        <v>36</v>
      </c>
      <c r="X3181" s="77" t="s">
        <v>37</v>
      </c>
      <c r="Y3181" s="78" t="s">
        <v>38</v>
      </c>
      <c r="Z3181" s="72"/>
      <c r="AA3181" s="77">
        <v>606</v>
      </c>
      <c r="AB3181" s="76" t="s">
        <v>50</v>
      </c>
      <c r="AC3181" s="77">
        <v>1</v>
      </c>
      <c r="AD3181" s="77">
        <v>6</v>
      </c>
      <c r="AE3181" s="77">
        <v>17</v>
      </c>
      <c r="AF3181" s="78" t="s">
        <v>4167</v>
      </c>
      <c r="AG3181" s="72"/>
      <c r="AH3181" s="77" t="s">
        <v>69</v>
      </c>
      <c r="AI3181" s="76" t="s">
        <v>52</v>
      </c>
      <c r="AJ3181" s="76" t="s">
        <v>36</v>
      </c>
      <c r="AK3181" t="str">
        <f>_xlfn.CONCAT(PlayerList[[#This Row],[First Name]]," ",PlayerList[[#This Row],[Surname]])</f>
        <v>Sandil Vidana Gamage</v>
      </c>
      <c r="AM3181" s="71">
        <f>PlayerList[[#This Row],[Code]]*1</f>
        <v>21135</v>
      </c>
      <c r="AN3181" s="71" t="str">
        <f>VLOOKUP(PlayerList[[#This Row],[NZCF ID]],$AP$2:$AQ$3850,2,FALSE)</f>
        <v>M</v>
      </c>
      <c r="AP3181" s="71">
        <v>17596</v>
      </c>
      <c r="AQ3181" s="71" t="s">
        <v>29</v>
      </c>
    </row>
    <row r="3182" spans="13:43" x14ac:dyDescent="0.3">
      <c r="M3182" s="75">
        <v>19498</v>
      </c>
      <c r="N3182" s="72" t="s">
        <v>3666</v>
      </c>
      <c r="O3182" s="72" t="s">
        <v>3667</v>
      </c>
      <c r="P3182" s="73" t="s">
        <v>33</v>
      </c>
      <c r="Q3182" s="74">
        <v>2013</v>
      </c>
      <c r="R3182" s="73" t="s">
        <v>135</v>
      </c>
      <c r="S3182" s="72"/>
      <c r="T3182" s="77" t="s">
        <v>34</v>
      </c>
      <c r="U3182" s="76" t="s">
        <v>35</v>
      </c>
      <c r="V3182" s="77" t="s">
        <v>36</v>
      </c>
      <c r="W3182" s="77" t="s">
        <v>36</v>
      </c>
      <c r="X3182" s="77" t="s">
        <v>37</v>
      </c>
      <c r="Y3182" s="78" t="s">
        <v>38</v>
      </c>
      <c r="Z3182" s="72"/>
      <c r="AA3182" s="77">
        <v>400</v>
      </c>
      <c r="AB3182" s="76" t="s">
        <v>50</v>
      </c>
      <c r="AC3182" s="77" t="s">
        <v>36</v>
      </c>
      <c r="AD3182" s="77" t="s">
        <v>36</v>
      </c>
      <c r="AE3182" s="77">
        <v>6</v>
      </c>
      <c r="AF3182" s="78" t="s">
        <v>96</v>
      </c>
      <c r="AG3182" s="72"/>
      <c r="AH3182" s="77" t="s">
        <v>69</v>
      </c>
      <c r="AI3182" s="76" t="s">
        <v>52</v>
      </c>
      <c r="AJ3182" s="76" t="s">
        <v>36</v>
      </c>
      <c r="AK3182" t="str">
        <f>_xlfn.CONCAT(PlayerList[[#This Row],[First Name]]," ",PlayerList[[#This Row],[Surname]])</f>
        <v>Prajeeth Vignesh</v>
      </c>
      <c r="AM3182" s="71">
        <f>PlayerList[[#This Row],[Code]]*1</f>
        <v>19498</v>
      </c>
      <c r="AN3182" s="71" t="str">
        <f>VLOOKUP(PlayerList[[#This Row],[NZCF ID]],$AP$2:$AQ$3850,2,FALSE)</f>
        <v>M</v>
      </c>
      <c r="AP3182" s="71">
        <v>16494</v>
      </c>
      <c r="AQ3182" s="71" t="s">
        <v>29</v>
      </c>
    </row>
    <row r="3183" spans="13:43" x14ac:dyDescent="0.3">
      <c r="M3183" s="75">
        <v>17218</v>
      </c>
      <c r="N3183" s="72" t="s">
        <v>3668</v>
      </c>
      <c r="O3183" s="72" t="s">
        <v>3669</v>
      </c>
      <c r="P3183" s="73" t="s">
        <v>167</v>
      </c>
      <c r="Q3183" s="74">
        <v>2010</v>
      </c>
      <c r="R3183" s="73" t="s">
        <v>135</v>
      </c>
      <c r="S3183" s="72"/>
      <c r="T3183" s="77">
        <v>904</v>
      </c>
      <c r="U3183" s="76" t="s">
        <v>50</v>
      </c>
      <c r="V3183" s="77" t="s">
        <v>36</v>
      </c>
      <c r="W3183" s="77" t="s">
        <v>36</v>
      </c>
      <c r="X3183" s="77">
        <v>10</v>
      </c>
      <c r="Y3183" s="78" t="s">
        <v>219</v>
      </c>
      <c r="Z3183" s="72"/>
      <c r="AA3183" s="77">
        <v>816</v>
      </c>
      <c r="AB3183" s="76" t="s">
        <v>35</v>
      </c>
      <c r="AC3183" s="77">
        <v>1</v>
      </c>
      <c r="AD3183" s="77">
        <v>6</v>
      </c>
      <c r="AE3183" s="77">
        <v>26</v>
      </c>
      <c r="AF3183" s="78" t="s">
        <v>4167</v>
      </c>
      <c r="AG3183" s="72"/>
      <c r="AH3183" s="77">
        <v>4312279</v>
      </c>
      <c r="AI3183" s="76" t="s">
        <v>52</v>
      </c>
      <c r="AJ3183" s="76" t="s">
        <v>36</v>
      </c>
      <c r="AK3183" t="str">
        <f>_xlfn.CONCAT(PlayerList[[#This Row],[First Name]]," ",PlayerList[[#This Row],[Surname]])</f>
        <v>Kavin Nila Vignesh Kumar</v>
      </c>
      <c r="AM3183" s="71">
        <f>PlayerList[[#This Row],[Code]]*1</f>
        <v>17218</v>
      </c>
      <c r="AN3183" s="71" t="str">
        <f>VLOOKUP(PlayerList[[#This Row],[NZCF ID]],$AP$2:$AQ$3850,2,FALSE)</f>
        <v>F</v>
      </c>
      <c r="AP3183" s="71">
        <v>21135</v>
      </c>
      <c r="AQ3183" s="71" t="s">
        <v>29</v>
      </c>
    </row>
    <row r="3184" spans="13:43" x14ac:dyDescent="0.3">
      <c r="M3184" s="75">
        <v>17219</v>
      </c>
      <c r="N3184" s="72" t="s">
        <v>3668</v>
      </c>
      <c r="O3184" s="72" t="s">
        <v>3670</v>
      </c>
      <c r="P3184" s="73" t="s">
        <v>167</v>
      </c>
      <c r="Q3184" s="74">
        <v>2013</v>
      </c>
      <c r="R3184" s="73" t="s">
        <v>135</v>
      </c>
      <c r="S3184" s="72"/>
      <c r="T3184" s="77">
        <v>507</v>
      </c>
      <c r="U3184" s="76" t="s">
        <v>50</v>
      </c>
      <c r="V3184" s="77" t="s">
        <v>36</v>
      </c>
      <c r="W3184" s="77" t="s">
        <v>36</v>
      </c>
      <c r="X3184" s="77">
        <v>10</v>
      </c>
      <c r="Y3184" s="78" t="s">
        <v>219</v>
      </c>
      <c r="Z3184" s="72"/>
      <c r="AA3184" s="77">
        <v>858</v>
      </c>
      <c r="AB3184" s="76" t="s">
        <v>35</v>
      </c>
      <c r="AC3184" s="77">
        <v>1</v>
      </c>
      <c r="AD3184" s="77">
        <v>6</v>
      </c>
      <c r="AE3184" s="77">
        <v>34</v>
      </c>
      <c r="AF3184" s="78" t="s">
        <v>4167</v>
      </c>
      <c r="AG3184" s="72"/>
      <c r="AH3184" s="77">
        <v>4312287</v>
      </c>
      <c r="AI3184" s="76" t="s">
        <v>52</v>
      </c>
      <c r="AJ3184" s="76" t="s">
        <v>36</v>
      </c>
      <c r="AK3184" t="str">
        <f>_xlfn.CONCAT(PlayerList[[#This Row],[First Name]]," ",PlayerList[[#This Row],[Surname]])</f>
        <v>Kayal Naya Vignesh Kumar</v>
      </c>
      <c r="AM3184" s="71">
        <f>PlayerList[[#This Row],[Code]]*1</f>
        <v>17219</v>
      </c>
      <c r="AN3184" s="71" t="str">
        <f>VLOOKUP(PlayerList[[#This Row],[NZCF ID]],$AP$2:$AQ$3850,2,FALSE)</f>
        <v>F</v>
      </c>
      <c r="AP3184" s="71">
        <v>19498</v>
      </c>
      <c r="AQ3184" s="71" t="s">
        <v>29</v>
      </c>
    </row>
    <row r="3185" spans="13:43" x14ac:dyDescent="0.3">
      <c r="M3185" s="75">
        <v>21054</v>
      </c>
      <c r="N3185" s="72" t="s">
        <v>3671</v>
      </c>
      <c r="O3185" s="72" t="s">
        <v>3672</v>
      </c>
      <c r="P3185" s="73" t="s">
        <v>167</v>
      </c>
      <c r="Q3185" s="74">
        <v>2017</v>
      </c>
      <c r="R3185" s="73" t="s">
        <v>135</v>
      </c>
      <c r="S3185" s="72"/>
      <c r="T3185" s="77" t="s">
        <v>34</v>
      </c>
      <c r="U3185" s="76" t="s">
        <v>35</v>
      </c>
      <c r="V3185" s="77" t="s">
        <v>36</v>
      </c>
      <c r="W3185" s="77" t="s">
        <v>36</v>
      </c>
      <c r="X3185" s="77" t="s">
        <v>37</v>
      </c>
      <c r="Y3185" s="78" t="s">
        <v>38</v>
      </c>
      <c r="Z3185" s="72"/>
      <c r="AA3185" s="77">
        <v>569</v>
      </c>
      <c r="AB3185" s="76" t="s">
        <v>50</v>
      </c>
      <c r="AC3185" s="77">
        <v>1</v>
      </c>
      <c r="AD3185" s="77">
        <v>2</v>
      </c>
      <c r="AE3185" s="77">
        <v>8</v>
      </c>
      <c r="AF3185" s="78" t="s">
        <v>4167</v>
      </c>
      <c r="AG3185" s="72"/>
      <c r="AH3185" s="77" t="s">
        <v>69</v>
      </c>
      <c r="AI3185" s="76" t="s">
        <v>52</v>
      </c>
      <c r="AJ3185" s="76" t="s">
        <v>36</v>
      </c>
      <c r="AK3185" t="str">
        <f>_xlfn.CONCAT(PlayerList[[#This Row],[First Name]]," ",PlayerList[[#This Row],[Surname]])</f>
        <v>Gaanu Vigneswaran</v>
      </c>
      <c r="AM3185" s="71">
        <f>PlayerList[[#This Row],[Code]]*1</f>
        <v>21054</v>
      </c>
      <c r="AN3185" s="71" t="str">
        <f>VLOOKUP(PlayerList[[#This Row],[NZCF ID]],$AP$2:$AQ$3850,2,FALSE)</f>
        <v>M</v>
      </c>
      <c r="AP3185" s="71">
        <v>17218</v>
      </c>
      <c r="AQ3185" s="71" t="s">
        <v>45</v>
      </c>
    </row>
    <row r="3186" spans="13:43" x14ac:dyDescent="0.3">
      <c r="M3186" s="75">
        <v>17800</v>
      </c>
      <c r="N3186" s="72" t="s">
        <v>3673</v>
      </c>
      <c r="O3186" s="72" t="s">
        <v>159</v>
      </c>
      <c r="P3186" s="73" t="s">
        <v>716</v>
      </c>
      <c r="Q3186" s="74">
        <v>2008</v>
      </c>
      <c r="R3186" s="73" t="s">
        <v>135</v>
      </c>
      <c r="S3186" s="72"/>
      <c r="T3186" s="77" t="s">
        <v>34</v>
      </c>
      <c r="U3186" s="76" t="s">
        <v>35</v>
      </c>
      <c r="V3186" s="77" t="s">
        <v>36</v>
      </c>
      <c r="W3186" s="77" t="s">
        <v>36</v>
      </c>
      <c r="X3186" s="77" t="s">
        <v>37</v>
      </c>
      <c r="Y3186" s="78" t="s">
        <v>38</v>
      </c>
      <c r="Z3186" s="72"/>
      <c r="AA3186" s="77">
        <v>758</v>
      </c>
      <c r="AB3186" s="76" t="s">
        <v>50</v>
      </c>
      <c r="AC3186" s="77" t="s">
        <v>36</v>
      </c>
      <c r="AD3186" s="77" t="s">
        <v>36</v>
      </c>
      <c r="AE3186" s="77">
        <v>5</v>
      </c>
      <c r="AF3186" s="78" t="s">
        <v>105</v>
      </c>
      <c r="AG3186" s="72"/>
      <c r="AH3186" s="77">
        <v>4313267</v>
      </c>
      <c r="AI3186" s="76" t="s">
        <v>52</v>
      </c>
      <c r="AJ3186" s="76" t="s">
        <v>36</v>
      </c>
      <c r="AK3186" t="str">
        <f>_xlfn.CONCAT(PlayerList[[#This Row],[First Name]]," ",PlayerList[[#This Row],[Surname]])</f>
        <v>Benjamin Viljoen</v>
      </c>
      <c r="AM3186" s="71">
        <f>PlayerList[[#This Row],[Code]]*1</f>
        <v>17800</v>
      </c>
      <c r="AN3186" s="71" t="str">
        <f>VLOOKUP(PlayerList[[#This Row],[NZCF ID]],$AP$2:$AQ$3850,2,FALSE)</f>
        <v>M</v>
      </c>
      <c r="AP3186" s="71">
        <v>17219</v>
      </c>
      <c r="AQ3186" s="71" t="s">
        <v>45</v>
      </c>
    </row>
    <row r="3187" spans="13:43" x14ac:dyDescent="0.3">
      <c r="M3187" s="75">
        <v>19676</v>
      </c>
      <c r="N3187" s="72" t="s">
        <v>3674</v>
      </c>
      <c r="O3187" s="72" t="s">
        <v>1860</v>
      </c>
      <c r="P3187" s="73" t="s">
        <v>33</v>
      </c>
      <c r="Q3187" s="74">
        <v>1999</v>
      </c>
      <c r="R3187" s="73" t="s">
        <v>35</v>
      </c>
      <c r="S3187" s="72"/>
      <c r="T3187" s="77" t="s">
        <v>34</v>
      </c>
      <c r="U3187" s="76" t="s">
        <v>35</v>
      </c>
      <c r="V3187" s="77" t="s">
        <v>36</v>
      </c>
      <c r="W3187" s="77" t="s">
        <v>36</v>
      </c>
      <c r="X3187" s="77" t="s">
        <v>37</v>
      </c>
      <c r="Y3187" s="78" t="s">
        <v>38</v>
      </c>
      <c r="Z3187" s="72"/>
      <c r="AA3187" s="77">
        <v>1151</v>
      </c>
      <c r="AB3187" s="76" t="s">
        <v>35</v>
      </c>
      <c r="AC3187" s="77" t="s">
        <v>36</v>
      </c>
      <c r="AD3187" s="77" t="s">
        <v>36</v>
      </c>
      <c r="AE3187" s="77">
        <v>41</v>
      </c>
      <c r="AF3187" s="78" t="s">
        <v>39</v>
      </c>
      <c r="AG3187" s="72"/>
      <c r="AH3187" s="77">
        <v>4324943</v>
      </c>
      <c r="AI3187" s="76" t="s">
        <v>52</v>
      </c>
      <c r="AJ3187" s="76" t="s">
        <v>36</v>
      </c>
      <c r="AK3187" t="str">
        <f>_xlfn.CONCAT(PlayerList[[#This Row],[First Name]]," ",PlayerList[[#This Row],[Surname]])</f>
        <v>Dominic Villard</v>
      </c>
      <c r="AM3187" s="71">
        <f>PlayerList[[#This Row],[Code]]*1</f>
        <v>19676</v>
      </c>
      <c r="AN3187" s="71" t="str">
        <f>VLOOKUP(PlayerList[[#This Row],[NZCF ID]],$AP$2:$AQ$3850,2,FALSE)</f>
        <v>M</v>
      </c>
      <c r="AP3187" s="71">
        <v>21054</v>
      </c>
      <c r="AQ3187" s="71" t="s">
        <v>29</v>
      </c>
    </row>
    <row r="3188" spans="13:43" x14ac:dyDescent="0.3">
      <c r="M3188" s="75">
        <v>11192</v>
      </c>
      <c r="N3188" s="72" t="s">
        <v>257</v>
      </c>
      <c r="O3188" s="72" t="s">
        <v>4528</v>
      </c>
      <c r="P3188" s="73" t="s">
        <v>74</v>
      </c>
      <c r="Q3188" s="74">
        <v>1968</v>
      </c>
      <c r="R3188" s="73" t="s">
        <v>124</v>
      </c>
      <c r="S3188" s="72"/>
      <c r="T3188" s="77">
        <v>1347</v>
      </c>
      <c r="U3188" s="76" t="s">
        <v>35</v>
      </c>
      <c r="V3188" s="77" t="s">
        <v>36</v>
      </c>
      <c r="W3188" s="77" t="s">
        <v>36</v>
      </c>
      <c r="X3188" s="77">
        <v>65</v>
      </c>
      <c r="Y3188" s="78" t="s">
        <v>2121</v>
      </c>
      <c r="Z3188" s="72"/>
      <c r="AA3188" s="77" t="s">
        <v>37</v>
      </c>
      <c r="AB3188" s="76" t="s">
        <v>35</v>
      </c>
      <c r="AC3188" s="77" t="s">
        <v>36</v>
      </c>
      <c r="AD3188" s="77" t="s">
        <v>36</v>
      </c>
      <c r="AE3188" s="77" t="s">
        <v>37</v>
      </c>
      <c r="AF3188" s="78" t="s">
        <v>38</v>
      </c>
      <c r="AG3188" s="72"/>
      <c r="AH3188" s="77">
        <v>4306899</v>
      </c>
      <c r="AI3188" s="76" t="s">
        <v>52</v>
      </c>
      <c r="AJ3188" s="76" t="s">
        <v>36</v>
      </c>
      <c r="AK3188" t="str">
        <f>_xlfn.CONCAT(PlayerList[[#This Row],[First Name]]," ",PlayerList[[#This Row],[Surname]])</f>
        <v>David A J Vincent</v>
      </c>
      <c r="AM3188" s="71">
        <f>PlayerList[[#This Row],[Code]]*1</f>
        <v>11192</v>
      </c>
      <c r="AN3188" s="71" t="str">
        <f>VLOOKUP(PlayerList[[#This Row],[NZCF ID]],$AP$2:$AQ$3850,2,FALSE)</f>
        <v>M</v>
      </c>
      <c r="AP3188" s="71">
        <v>17800</v>
      </c>
      <c r="AQ3188" s="71" t="s">
        <v>29</v>
      </c>
    </row>
    <row r="3189" spans="13:43" x14ac:dyDescent="0.3">
      <c r="M3189" s="75">
        <v>15167</v>
      </c>
      <c r="N3189" s="72" t="s">
        <v>3675</v>
      </c>
      <c r="O3189" s="72" t="s">
        <v>1978</v>
      </c>
      <c r="P3189" s="73" t="s">
        <v>74</v>
      </c>
      <c r="Q3189" s="74">
        <v>1987</v>
      </c>
      <c r="R3189" s="73" t="s">
        <v>35</v>
      </c>
      <c r="S3189" s="72"/>
      <c r="T3189" s="77">
        <v>1956</v>
      </c>
      <c r="U3189" s="76" t="s">
        <v>35</v>
      </c>
      <c r="V3189" s="77" t="s">
        <v>36</v>
      </c>
      <c r="W3189" s="77" t="s">
        <v>36</v>
      </c>
      <c r="X3189" s="77">
        <v>53</v>
      </c>
      <c r="Y3189" s="78" t="s">
        <v>896</v>
      </c>
      <c r="Z3189" s="72"/>
      <c r="AA3189" s="77">
        <v>1872</v>
      </c>
      <c r="AB3189" s="76" t="s">
        <v>35</v>
      </c>
      <c r="AC3189" s="77" t="s">
        <v>36</v>
      </c>
      <c r="AD3189" s="77" t="s">
        <v>36</v>
      </c>
      <c r="AE3189" s="77">
        <v>58</v>
      </c>
      <c r="AF3189" s="78" t="s">
        <v>902</v>
      </c>
      <c r="AG3189" s="72"/>
      <c r="AH3189" s="77">
        <v>25007408</v>
      </c>
      <c r="AI3189" s="76" t="s">
        <v>52</v>
      </c>
      <c r="AJ3189" s="76" t="s">
        <v>36</v>
      </c>
      <c r="AK3189" t="str">
        <f>_xlfn.CONCAT(PlayerList[[#This Row],[First Name]]," ",PlayerList[[#This Row],[Surname]])</f>
        <v>Kumar Vinod</v>
      </c>
      <c r="AM3189" s="71">
        <f>PlayerList[[#This Row],[Code]]*1</f>
        <v>15167</v>
      </c>
      <c r="AN3189" s="71" t="str">
        <f>VLOOKUP(PlayerList[[#This Row],[NZCF ID]],$AP$2:$AQ$3850,2,FALSE)</f>
        <v>M</v>
      </c>
      <c r="AP3189" s="71">
        <v>19676</v>
      </c>
      <c r="AQ3189" s="71" t="s">
        <v>29</v>
      </c>
    </row>
    <row r="3190" spans="13:43" x14ac:dyDescent="0.3">
      <c r="M3190" s="75">
        <v>21128</v>
      </c>
      <c r="N3190" s="72" t="s">
        <v>3675</v>
      </c>
      <c r="O3190" s="72" t="s">
        <v>3676</v>
      </c>
      <c r="P3190" s="73" t="s">
        <v>33</v>
      </c>
      <c r="Q3190" s="74">
        <v>2013</v>
      </c>
      <c r="R3190" s="73" t="s">
        <v>135</v>
      </c>
      <c r="S3190" s="72"/>
      <c r="T3190" s="77" t="s">
        <v>34</v>
      </c>
      <c r="U3190" s="76" t="s">
        <v>35</v>
      </c>
      <c r="V3190" s="77" t="s">
        <v>36</v>
      </c>
      <c r="W3190" s="77" t="s">
        <v>36</v>
      </c>
      <c r="X3190" s="77" t="s">
        <v>37</v>
      </c>
      <c r="Y3190" s="78" t="s">
        <v>38</v>
      </c>
      <c r="Z3190" s="72"/>
      <c r="AA3190" s="77">
        <v>400</v>
      </c>
      <c r="AB3190" s="76" t="s">
        <v>50</v>
      </c>
      <c r="AC3190" s="77" t="s">
        <v>36</v>
      </c>
      <c r="AD3190" s="77" t="s">
        <v>36</v>
      </c>
      <c r="AE3190" s="77">
        <v>6</v>
      </c>
      <c r="AF3190" s="78" t="s">
        <v>173</v>
      </c>
      <c r="AG3190" s="72"/>
      <c r="AH3190" s="77" t="s">
        <v>69</v>
      </c>
      <c r="AI3190" s="76" t="s">
        <v>52</v>
      </c>
      <c r="AJ3190" s="76" t="s">
        <v>36</v>
      </c>
      <c r="AK3190" t="str">
        <f>_xlfn.CONCAT(PlayerList[[#This Row],[First Name]]," ",PlayerList[[#This Row],[Surname]])</f>
        <v>Vedant Vinod</v>
      </c>
      <c r="AM3190" s="71">
        <f>PlayerList[[#This Row],[Code]]*1</f>
        <v>21128</v>
      </c>
      <c r="AN3190" s="71" t="str">
        <f>VLOOKUP(PlayerList[[#This Row],[NZCF ID]],$AP$2:$AQ$3850,2,FALSE)</f>
        <v>M</v>
      </c>
      <c r="AP3190" s="71">
        <v>11192</v>
      </c>
      <c r="AQ3190" s="71" t="s">
        <v>29</v>
      </c>
    </row>
    <row r="3191" spans="13:43" x14ac:dyDescent="0.3">
      <c r="M3191" s="75">
        <v>18870</v>
      </c>
      <c r="N3191" s="72" t="s">
        <v>3677</v>
      </c>
      <c r="O3191" s="72" t="s">
        <v>3678</v>
      </c>
      <c r="P3191" s="73" t="s">
        <v>33</v>
      </c>
      <c r="Q3191" s="74">
        <v>2009</v>
      </c>
      <c r="R3191" s="73" t="s">
        <v>135</v>
      </c>
      <c r="S3191" s="72"/>
      <c r="T3191" s="77" t="s">
        <v>34</v>
      </c>
      <c r="U3191" s="76" t="s">
        <v>35</v>
      </c>
      <c r="V3191" s="77" t="s">
        <v>36</v>
      </c>
      <c r="W3191" s="77" t="s">
        <v>36</v>
      </c>
      <c r="X3191" s="77" t="s">
        <v>37</v>
      </c>
      <c r="Y3191" s="78" t="s">
        <v>38</v>
      </c>
      <c r="Z3191" s="72"/>
      <c r="AA3191" s="77">
        <v>1316</v>
      </c>
      <c r="AB3191" s="76" t="s">
        <v>50</v>
      </c>
      <c r="AC3191" s="77" t="s">
        <v>36</v>
      </c>
      <c r="AD3191" s="77" t="s">
        <v>36</v>
      </c>
      <c r="AE3191" s="77">
        <v>6</v>
      </c>
      <c r="AF3191" s="78" t="s">
        <v>173</v>
      </c>
      <c r="AG3191" s="72"/>
      <c r="AH3191" s="77" t="s">
        <v>69</v>
      </c>
      <c r="AI3191" s="76" t="s">
        <v>52</v>
      </c>
      <c r="AJ3191" s="76" t="s">
        <v>36</v>
      </c>
      <c r="AK3191" t="str">
        <f>_xlfn.CONCAT(PlayerList[[#This Row],[First Name]]," ",PlayerList[[#This Row],[Surname]])</f>
        <v>Yurri Viray</v>
      </c>
      <c r="AM3191" s="71">
        <f>PlayerList[[#This Row],[Code]]*1</f>
        <v>18870</v>
      </c>
      <c r="AN3191" s="71" t="str">
        <f>VLOOKUP(PlayerList[[#This Row],[NZCF ID]],$AP$2:$AQ$3850,2,FALSE)</f>
        <v>M</v>
      </c>
      <c r="AP3191" s="71">
        <v>15167</v>
      </c>
      <c r="AQ3191" s="71" t="s">
        <v>29</v>
      </c>
    </row>
    <row r="3192" spans="13:43" x14ac:dyDescent="0.3">
      <c r="M3192" s="75">
        <v>18003</v>
      </c>
      <c r="N3192" s="72" t="s">
        <v>3679</v>
      </c>
      <c r="O3192" s="72" t="s">
        <v>739</v>
      </c>
      <c r="P3192" s="73" t="s">
        <v>252</v>
      </c>
      <c r="Q3192" s="74">
        <v>1988</v>
      </c>
      <c r="R3192" s="73" t="s">
        <v>35</v>
      </c>
      <c r="S3192" s="72"/>
      <c r="T3192" s="77">
        <v>996</v>
      </c>
      <c r="U3192" s="76" t="s">
        <v>50</v>
      </c>
      <c r="V3192" s="77" t="s">
        <v>36</v>
      </c>
      <c r="W3192" s="77" t="s">
        <v>36</v>
      </c>
      <c r="X3192" s="77">
        <v>5</v>
      </c>
      <c r="Y3192" s="78" t="s">
        <v>90</v>
      </c>
      <c r="Z3192" s="72"/>
      <c r="AA3192" s="77" t="s">
        <v>37</v>
      </c>
      <c r="AB3192" s="76" t="s">
        <v>35</v>
      </c>
      <c r="AC3192" s="77" t="s">
        <v>36</v>
      </c>
      <c r="AD3192" s="77" t="s">
        <v>36</v>
      </c>
      <c r="AE3192" s="77" t="s">
        <v>37</v>
      </c>
      <c r="AF3192" s="78" t="s">
        <v>38</v>
      </c>
      <c r="AG3192" s="72"/>
      <c r="AH3192" s="77" t="s">
        <v>69</v>
      </c>
      <c r="AI3192" s="76" t="s">
        <v>52</v>
      </c>
      <c r="AJ3192" s="76" t="s">
        <v>36</v>
      </c>
      <c r="AK3192" t="str">
        <f>_xlfn.CONCAT(PlayerList[[#This Row],[First Name]]," ",PlayerList[[#This Row],[Surname]])</f>
        <v>David Visser</v>
      </c>
      <c r="AM3192" s="71">
        <f>PlayerList[[#This Row],[Code]]*1</f>
        <v>18003</v>
      </c>
      <c r="AN3192" s="71" t="str">
        <f>VLOOKUP(PlayerList[[#This Row],[NZCF ID]],$AP$2:$AQ$3850,2,FALSE)</f>
        <v>M</v>
      </c>
      <c r="AP3192" s="71">
        <v>21128</v>
      </c>
      <c r="AQ3192" s="71" t="s">
        <v>29</v>
      </c>
    </row>
    <row r="3193" spans="13:43" x14ac:dyDescent="0.3">
      <c r="M3193" s="75">
        <v>12238</v>
      </c>
      <c r="N3193" s="72" t="s">
        <v>3680</v>
      </c>
      <c r="O3193" s="72" t="s">
        <v>95</v>
      </c>
      <c r="P3193" s="73" t="s">
        <v>252</v>
      </c>
      <c r="Q3193" s="74">
        <v>1974</v>
      </c>
      <c r="R3193" s="73" t="s">
        <v>124</v>
      </c>
      <c r="S3193" s="72"/>
      <c r="T3193" s="77">
        <v>1733</v>
      </c>
      <c r="U3193" s="76" t="s">
        <v>35</v>
      </c>
      <c r="V3193" s="77" t="s">
        <v>36</v>
      </c>
      <c r="W3193" s="77" t="s">
        <v>36</v>
      </c>
      <c r="X3193" s="77">
        <v>189</v>
      </c>
      <c r="Y3193" s="78" t="s">
        <v>60</v>
      </c>
      <c r="Z3193" s="72"/>
      <c r="AA3193" s="77">
        <v>1651</v>
      </c>
      <c r="AB3193" s="76" t="s">
        <v>35</v>
      </c>
      <c r="AC3193" s="77" t="s">
        <v>36</v>
      </c>
      <c r="AD3193" s="77" t="s">
        <v>36</v>
      </c>
      <c r="AE3193" s="77">
        <v>97</v>
      </c>
      <c r="AF3193" s="78" t="s">
        <v>150</v>
      </c>
      <c r="AG3193" s="72"/>
      <c r="AH3193" s="77">
        <v>4301293</v>
      </c>
      <c r="AI3193" s="76" t="s">
        <v>52</v>
      </c>
      <c r="AJ3193" s="76" t="s">
        <v>36</v>
      </c>
      <c r="AK3193" t="str">
        <f>_xlfn.CONCAT(PlayerList[[#This Row],[First Name]]," ",PlayerList[[#This Row],[Surname]])</f>
        <v>Henry Vital</v>
      </c>
      <c r="AM3193" s="71">
        <f>PlayerList[[#This Row],[Code]]*1</f>
        <v>12238</v>
      </c>
      <c r="AN3193" s="71" t="str">
        <f>VLOOKUP(PlayerList[[#This Row],[NZCF ID]],$AP$2:$AQ$3850,2,FALSE)</f>
        <v>M</v>
      </c>
      <c r="AP3193" s="71">
        <v>18870</v>
      </c>
      <c r="AQ3193" s="71" t="s">
        <v>29</v>
      </c>
    </row>
    <row r="3194" spans="13:43" x14ac:dyDescent="0.3">
      <c r="M3194" s="75">
        <v>20601</v>
      </c>
      <c r="N3194" s="72" t="s">
        <v>3681</v>
      </c>
      <c r="O3194" s="72" t="s">
        <v>3682</v>
      </c>
      <c r="P3194" s="73" t="s">
        <v>83</v>
      </c>
      <c r="Q3194" s="74" t="s">
        <v>37</v>
      </c>
      <c r="R3194" s="73" t="s">
        <v>35</v>
      </c>
      <c r="S3194" s="72"/>
      <c r="T3194" s="77">
        <v>1010</v>
      </c>
      <c r="U3194" s="76" t="s">
        <v>50</v>
      </c>
      <c r="V3194" s="77" t="s">
        <v>36</v>
      </c>
      <c r="W3194" s="77" t="s">
        <v>36</v>
      </c>
      <c r="X3194" s="77">
        <v>7</v>
      </c>
      <c r="Y3194" s="78" t="s">
        <v>61</v>
      </c>
      <c r="Z3194" s="72"/>
      <c r="AA3194" s="77" t="s">
        <v>37</v>
      </c>
      <c r="AB3194" s="76" t="s">
        <v>35</v>
      </c>
      <c r="AC3194" s="77" t="s">
        <v>36</v>
      </c>
      <c r="AD3194" s="77" t="s">
        <v>36</v>
      </c>
      <c r="AE3194" s="77" t="s">
        <v>37</v>
      </c>
      <c r="AF3194" s="78" t="s">
        <v>38</v>
      </c>
      <c r="AG3194" s="72"/>
      <c r="AH3194" s="77" t="s">
        <v>69</v>
      </c>
      <c r="AI3194" s="76" t="s">
        <v>52</v>
      </c>
      <c r="AJ3194" s="76" t="s">
        <v>36</v>
      </c>
      <c r="AK3194" t="str">
        <f>_xlfn.CONCAT(PlayerList[[#This Row],[First Name]]," ",PlayerList[[#This Row],[Surname]])</f>
        <v>Malaka Vithanalage</v>
      </c>
      <c r="AM3194" s="71">
        <f>PlayerList[[#This Row],[Code]]*1</f>
        <v>20601</v>
      </c>
      <c r="AN3194" s="71" t="str">
        <f>VLOOKUP(PlayerList[[#This Row],[NZCF ID]],$AP$2:$AQ$3850,2,FALSE)</f>
        <v>M</v>
      </c>
      <c r="AP3194" s="71">
        <v>18003</v>
      </c>
      <c r="AQ3194" s="71" t="s">
        <v>29</v>
      </c>
    </row>
    <row r="3195" spans="13:43" x14ac:dyDescent="0.3">
      <c r="M3195" s="75">
        <v>20598</v>
      </c>
      <c r="N3195" s="72" t="s">
        <v>3681</v>
      </c>
      <c r="O3195" s="72" t="s">
        <v>3683</v>
      </c>
      <c r="P3195" s="73" t="s">
        <v>83</v>
      </c>
      <c r="Q3195" s="74">
        <v>2015</v>
      </c>
      <c r="R3195" s="73" t="s">
        <v>135</v>
      </c>
      <c r="S3195" s="72"/>
      <c r="T3195" s="77">
        <v>959</v>
      </c>
      <c r="U3195" s="76" t="s">
        <v>50</v>
      </c>
      <c r="V3195" s="77" t="s">
        <v>36</v>
      </c>
      <c r="W3195" s="77" t="s">
        <v>36</v>
      </c>
      <c r="X3195" s="77">
        <v>8</v>
      </c>
      <c r="Y3195" s="78" t="s">
        <v>61</v>
      </c>
      <c r="Z3195" s="72"/>
      <c r="AA3195" s="77">
        <v>1106</v>
      </c>
      <c r="AB3195" s="76" t="s">
        <v>50</v>
      </c>
      <c r="AC3195" s="77" t="s">
        <v>36</v>
      </c>
      <c r="AD3195" s="77" t="s">
        <v>36</v>
      </c>
      <c r="AE3195" s="77">
        <v>18</v>
      </c>
      <c r="AF3195" s="78" t="s">
        <v>60</v>
      </c>
      <c r="AG3195" s="72"/>
      <c r="AH3195" s="77">
        <v>4329791</v>
      </c>
      <c r="AI3195" s="76" t="s">
        <v>52</v>
      </c>
      <c r="AJ3195" s="76" t="s">
        <v>36</v>
      </c>
      <c r="AK3195" t="str">
        <f>_xlfn.CONCAT(PlayerList[[#This Row],[First Name]]," ",PlayerList[[#This Row],[Surname]])</f>
        <v>Sahayne Vithanalage</v>
      </c>
      <c r="AM3195" s="71">
        <f>PlayerList[[#This Row],[Code]]*1</f>
        <v>20598</v>
      </c>
      <c r="AN3195" s="71" t="str">
        <f>VLOOKUP(PlayerList[[#This Row],[NZCF ID]],$AP$2:$AQ$3850,2,FALSE)</f>
        <v>M</v>
      </c>
      <c r="AP3195" s="71">
        <v>12238</v>
      </c>
      <c r="AQ3195" s="71" t="s">
        <v>29</v>
      </c>
    </row>
    <row r="3196" spans="13:43" x14ac:dyDescent="0.3">
      <c r="M3196" s="75">
        <v>22812</v>
      </c>
      <c r="N3196" s="72" t="s">
        <v>3684</v>
      </c>
      <c r="O3196" s="72" t="s">
        <v>3685</v>
      </c>
      <c r="P3196" s="73" t="s">
        <v>33</v>
      </c>
      <c r="Q3196" s="74">
        <v>2007</v>
      </c>
      <c r="R3196" s="73" t="s">
        <v>135</v>
      </c>
      <c r="S3196" s="72"/>
      <c r="T3196" s="77" t="s">
        <v>34</v>
      </c>
      <c r="U3196" s="76" t="s">
        <v>35</v>
      </c>
      <c r="V3196" s="77" t="s">
        <v>36</v>
      </c>
      <c r="W3196" s="77" t="s">
        <v>36</v>
      </c>
      <c r="X3196" s="77" t="s">
        <v>37</v>
      </c>
      <c r="Y3196" s="78" t="s">
        <v>38</v>
      </c>
      <c r="Z3196" s="72"/>
      <c r="AA3196" s="77">
        <v>1390</v>
      </c>
      <c r="AB3196" s="76" t="s">
        <v>50</v>
      </c>
      <c r="AC3196" s="77" t="s">
        <v>36</v>
      </c>
      <c r="AD3196" s="77" t="s">
        <v>36</v>
      </c>
      <c r="AE3196" s="77">
        <v>7</v>
      </c>
      <c r="AF3196" s="78" t="s">
        <v>84</v>
      </c>
      <c r="AG3196" s="72"/>
      <c r="AH3196" s="77" t="s">
        <v>69</v>
      </c>
      <c r="AI3196" s="76" t="s">
        <v>52</v>
      </c>
      <c r="AJ3196" s="76" t="s">
        <v>36</v>
      </c>
      <c r="AK3196" t="str">
        <f>_xlfn.CONCAT(PlayerList[[#This Row],[First Name]]," ",PlayerList[[#This Row],[Surname]])</f>
        <v>Aarya Vivekanandan</v>
      </c>
      <c r="AM3196" s="71">
        <f>PlayerList[[#This Row],[Code]]*1</f>
        <v>22812</v>
      </c>
      <c r="AN3196" s="71" t="str">
        <f>VLOOKUP(PlayerList[[#This Row],[NZCF ID]],$AP$2:$AQ$3850,2,FALSE)</f>
        <v>M</v>
      </c>
      <c r="AP3196" s="71">
        <v>20601</v>
      </c>
      <c r="AQ3196" s="71" t="s">
        <v>29</v>
      </c>
    </row>
    <row r="3197" spans="13:43" x14ac:dyDescent="0.3">
      <c r="M3197" s="75">
        <v>19162</v>
      </c>
      <c r="N3197" s="72" t="s">
        <v>3686</v>
      </c>
      <c r="O3197" s="72" t="s">
        <v>792</v>
      </c>
      <c r="P3197" s="73" t="s">
        <v>354</v>
      </c>
      <c r="Q3197" s="74" t="s">
        <v>37</v>
      </c>
      <c r="R3197" s="73" t="s">
        <v>35</v>
      </c>
      <c r="S3197" s="72"/>
      <c r="T3197" s="77">
        <v>880</v>
      </c>
      <c r="U3197" s="76" t="s">
        <v>50</v>
      </c>
      <c r="V3197" s="77" t="s">
        <v>36</v>
      </c>
      <c r="W3197" s="77" t="s">
        <v>36</v>
      </c>
      <c r="X3197" s="77">
        <v>3</v>
      </c>
      <c r="Y3197" s="78" t="s">
        <v>154</v>
      </c>
      <c r="Z3197" s="72"/>
      <c r="AA3197" s="77" t="s">
        <v>37</v>
      </c>
      <c r="AB3197" s="76" t="s">
        <v>35</v>
      </c>
      <c r="AC3197" s="77" t="s">
        <v>36</v>
      </c>
      <c r="AD3197" s="77" t="s">
        <v>36</v>
      </c>
      <c r="AE3197" s="77" t="s">
        <v>37</v>
      </c>
      <c r="AF3197" s="78" t="s">
        <v>38</v>
      </c>
      <c r="AG3197" s="72"/>
      <c r="AH3197" s="77" t="s">
        <v>69</v>
      </c>
      <c r="AI3197" s="76" t="s">
        <v>52</v>
      </c>
      <c r="AJ3197" s="76" t="s">
        <v>36</v>
      </c>
      <c r="AK3197" t="str">
        <f>_xlfn.CONCAT(PlayerList[[#This Row],[First Name]]," ",PlayerList[[#This Row],[Surname]])</f>
        <v>Sai Vmank</v>
      </c>
      <c r="AM3197" s="71">
        <f>PlayerList[[#This Row],[Code]]*1</f>
        <v>19162</v>
      </c>
      <c r="AN3197" s="71" t="str">
        <f>VLOOKUP(PlayerList[[#This Row],[NZCF ID]],$AP$2:$AQ$3850,2,FALSE)</f>
        <v>M</v>
      </c>
      <c r="AP3197" s="71">
        <v>20598</v>
      </c>
      <c r="AQ3197" s="71" t="s">
        <v>29</v>
      </c>
    </row>
    <row r="3198" spans="13:43" x14ac:dyDescent="0.3">
      <c r="M3198" s="75">
        <v>21127</v>
      </c>
      <c r="N3198" s="72" t="s">
        <v>3687</v>
      </c>
      <c r="O3198" s="72" t="s">
        <v>1532</v>
      </c>
      <c r="P3198" s="73" t="s">
        <v>33</v>
      </c>
      <c r="Q3198" s="74">
        <v>2015</v>
      </c>
      <c r="R3198" s="73" t="s">
        <v>135</v>
      </c>
      <c r="S3198" s="72"/>
      <c r="T3198" s="77" t="s">
        <v>34</v>
      </c>
      <c r="U3198" s="76" t="s">
        <v>35</v>
      </c>
      <c r="V3198" s="77" t="s">
        <v>36</v>
      </c>
      <c r="W3198" s="77" t="s">
        <v>36</v>
      </c>
      <c r="X3198" s="77" t="s">
        <v>37</v>
      </c>
      <c r="Y3198" s="78" t="s">
        <v>38</v>
      </c>
      <c r="Z3198" s="72"/>
      <c r="AA3198" s="77">
        <v>410</v>
      </c>
      <c r="AB3198" s="76" t="s">
        <v>50</v>
      </c>
      <c r="AC3198" s="77" t="s">
        <v>36</v>
      </c>
      <c r="AD3198" s="77" t="s">
        <v>36</v>
      </c>
      <c r="AE3198" s="77">
        <v>6</v>
      </c>
      <c r="AF3198" s="78" t="s">
        <v>173</v>
      </c>
      <c r="AG3198" s="72"/>
      <c r="AH3198" s="77" t="s">
        <v>69</v>
      </c>
      <c r="AI3198" s="76" t="s">
        <v>52</v>
      </c>
      <c r="AJ3198" s="76" t="s">
        <v>36</v>
      </c>
      <c r="AK3198" t="str">
        <f>_xlfn.CONCAT(PlayerList[[#This Row],[First Name]]," ",PlayerList[[#This Row],[Surname]])</f>
        <v>Harrison Von Sturmer</v>
      </c>
      <c r="AM3198" s="71">
        <f>PlayerList[[#This Row],[Code]]*1</f>
        <v>21127</v>
      </c>
      <c r="AN3198" s="71" t="str">
        <f>VLOOKUP(PlayerList[[#This Row],[NZCF ID]],$AP$2:$AQ$3850,2,FALSE)</f>
        <v>M</v>
      </c>
      <c r="AP3198" s="71">
        <v>22812</v>
      </c>
      <c r="AQ3198" s="71" t="s">
        <v>29</v>
      </c>
    </row>
    <row r="3199" spans="13:43" x14ac:dyDescent="0.3">
      <c r="M3199" s="75">
        <v>18530</v>
      </c>
      <c r="N3199" s="72" t="s">
        <v>3688</v>
      </c>
      <c r="O3199" s="72" t="s">
        <v>863</v>
      </c>
      <c r="P3199" s="73" t="s">
        <v>1410</v>
      </c>
      <c r="Q3199" s="74">
        <v>2011</v>
      </c>
      <c r="R3199" s="73" t="s">
        <v>135</v>
      </c>
      <c r="S3199" s="72"/>
      <c r="T3199" s="77" t="s">
        <v>34</v>
      </c>
      <c r="U3199" s="76" t="s">
        <v>35</v>
      </c>
      <c r="V3199" s="77" t="s">
        <v>36</v>
      </c>
      <c r="W3199" s="77" t="s">
        <v>36</v>
      </c>
      <c r="X3199" s="77" t="s">
        <v>37</v>
      </c>
      <c r="Y3199" s="78" t="s">
        <v>38</v>
      </c>
      <c r="Z3199" s="72"/>
      <c r="AA3199" s="77">
        <v>561</v>
      </c>
      <c r="AB3199" s="76" t="s">
        <v>50</v>
      </c>
      <c r="AC3199" s="77" t="s">
        <v>36</v>
      </c>
      <c r="AD3199" s="77" t="s">
        <v>36</v>
      </c>
      <c r="AE3199" s="77">
        <v>6</v>
      </c>
      <c r="AF3199" s="78" t="s">
        <v>51</v>
      </c>
      <c r="AG3199" s="72"/>
      <c r="AH3199" s="77" t="s">
        <v>69</v>
      </c>
      <c r="AI3199" s="76" t="s">
        <v>52</v>
      </c>
      <c r="AJ3199" s="76" t="s">
        <v>36</v>
      </c>
      <c r="AK3199" t="str">
        <f>_xlfn.CONCAT(PlayerList[[#This Row],[First Name]]," ",PlayerList[[#This Row],[Surname]])</f>
        <v>Samuel Vorster</v>
      </c>
      <c r="AM3199" s="71">
        <f>PlayerList[[#This Row],[Code]]*1</f>
        <v>18530</v>
      </c>
      <c r="AN3199" s="71" t="str">
        <f>VLOOKUP(PlayerList[[#This Row],[NZCF ID]],$AP$2:$AQ$3850,2,FALSE)</f>
        <v>M</v>
      </c>
      <c r="AP3199" s="71">
        <v>19162</v>
      </c>
      <c r="AQ3199" s="71" t="s">
        <v>29</v>
      </c>
    </row>
    <row r="3200" spans="13:43" x14ac:dyDescent="0.3">
      <c r="M3200" s="75">
        <v>21164</v>
      </c>
      <c r="N3200" s="72" t="s">
        <v>2862</v>
      </c>
      <c r="O3200" s="72" t="s">
        <v>3689</v>
      </c>
      <c r="P3200" s="73" t="s">
        <v>74</v>
      </c>
      <c r="Q3200" s="74">
        <v>2010</v>
      </c>
      <c r="R3200" s="73" t="s">
        <v>135</v>
      </c>
      <c r="S3200" s="72"/>
      <c r="T3200" s="77">
        <v>1287</v>
      </c>
      <c r="U3200" s="76" t="s">
        <v>50</v>
      </c>
      <c r="V3200" s="77">
        <v>2</v>
      </c>
      <c r="W3200" s="77">
        <v>8</v>
      </c>
      <c r="X3200" s="77">
        <v>15</v>
      </c>
      <c r="Y3200" s="78" t="s">
        <v>4167</v>
      </c>
      <c r="Z3200" s="72"/>
      <c r="AA3200" s="77">
        <v>1318</v>
      </c>
      <c r="AB3200" s="76" t="s">
        <v>50</v>
      </c>
      <c r="AC3200" s="77">
        <v>3</v>
      </c>
      <c r="AD3200" s="77">
        <v>15</v>
      </c>
      <c r="AE3200" s="77">
        <v>15</v>
      </c>
      <c r="AF3200" s="78" t="s">
        <v>4167</v>
      </c>
      <c r="AG3200" s="72"/>
      <c r="AH3200" s="77">
        <v>12488003</v>
      </c>
      <c r="AI3200" s="76" t="s">
        <v>2048</v>
      </c>
      <c r="AJ3200" s="76" t="s">
        <v>36</v>
      </c>
      <c r="AK3200" t="str">
        <f>_xlfn.CONCAT(PlayerList[[#This Row],[First Name]]," ",PlayerList[[#This Row],[Surname]])</f>
        <v>Gia Hung Vu</v>
      </c>
      <c r="AM3200" s="71">
        <f>PlayerList[[#This Row],[Code]]*1</f>
        <v>21164</v>
      </c>
      <c r="AN3200" s="71" t="str">
        <f>VLOOKUP(PlayerList[[#This Row],[NZCF ID]],$AP$2:$AQ$3850,2,FALSE)</f>
        <v>M</v>
      </c>
      <c r="AP3200" s="71">
        <v>21127</v>
      </c>
      <c r="AQ3200" s="71" t="s">
        <v>29</v>
      </c>
    </row>
    <row r="3201" spans="13:43" x14ac:dyDescent="0.3">
      <c r="M3201" s="75">
        <v>22918</v>
      </c>
      <c r="N3201" s="72" t="s">
        <v>4529</v>
      </c>
      <c r="O3201" s="72" t="s">
        <v>388</v>
      </c>
      <c r="P3201" s="73" t="s">
        <v>161</v>
      </c>
      <c r="Q3201" s="74">
        <v>2016</v>
      </c>
      <c r="R3201" s="73" t="s">
        <v>135</v>
      </c>
      <c r="S3201" s="72"/>
      <c r="T3201" s="77" t="s">
        <v>34</v>
      </c>
      <c r="U3201" s="76" t="s">
        <v>35</v>
      </c>
      <c r="V3201" s="77" t="s">
        <v>36</v>
      </c>
      <c r="W3201" s="77" t="s">
        <v>36</v>
      </c>
      <c r="X3201" s="77" t="s">
        <v>37</v>
      </c>
      <c r="Y3201" s="78" t="s">
        <v>38</v>
      </c>
      <c r="Z3201" s="72"/>
      <c r="AA3201" s="77">
        <v>615</v>
      </c>
      <c r="AB3201" s="76" t="s">
        <v>50</v>
      </c>
      <c r="AC3201" s="77">
        <v>1</v>
      </c>
      <c r="AD3201" s="77">
        <v>5</v>
      </c>
      <c r="AE3201" s="77">
        <v>5</v>
      </c>
      <c r="AF3201" s="78" t="s">
        <v>4167</v>
      </c>
      <c r="AG3201" s="72"/>
      <c r="AH3201" s="77" t="s">
        <v>69</v>
      </c>
      <c r="AI3201" s="76" t="s">
        <v>52</v>
      </c>
      <c r="AJ3201" s="76" t="s">
        <v>36</v>
      </c>
      <c r="AK3201" t="str">
        <f>_xlfn.CONCAT(PlayerList[[#This Row],[First Name]]," ",PlayerList[[#This Row],[Surname]])</f>
        <v>Jonathan Wacker</v>
      </c>
      <c r="AM3201" s="71">
        <f>PlayerList[[#This Row],[Code]]*1</f>
        <v>22918</v>
      </c>
      <c r="AN3201" s="71" t="str">
        <f>VLOOKUP(PlayerList[[#This Row],[NZCF ID]],$AP$2:$AQ$3850,2,FALSE)</f>
        <v>M</v>
      </c>
      <c r="AP3201" s="71">
        <v>18530</v>
      </c>
      <c r="AQ3201" s="71" t="s">
        <v>29</v>
      </c>
    </row>
    <row r="3202" spans="13:43" x14ac:dyDescent="0.3">
      <c r="M3202" s="75">
        <v>14117</v>
      </c>
      <c r="N3202" s="72" t="s">
        <v>4530</v>
      </c>
      <c r="O3202" s="72" t="s">
        <v>585</v>
      </c>
      <c r="P3202" s="73" t="s">
        <v>442</v>
      </c>
      <c r="Q3202" s="74">
        <v>1969</v>
      </c>
      <c r="R3202" s="73" t="s">
        <v>124</v>
      </c>
      <c r="S3202" s="72"/>
      <c r="T3202" s="77">
        <v>1804</v>
      </c>
      <c r="U3202" s="76" t="s">
        <v>35</v>
      </c>
      <c r="V3202" s="77" t="s">
        <v>36</v>
      </c>
      <c r="W3202" s="77" t="s">
        <v>36</v>
      </c>
      <c r="X3202" s="77">
        <v>38</v>
      </c>
      <c r="Y3202" s="78" t="s">
        <v>1045</v>
      </c>
      <c r="Z3202" s="72"/>
      <c r="AA3202" s="77">
        <v>1883</v>
      </c>
      <c r="AB3202" s="76" t="s">
        <v>35</v>
      </c>
      <c r="AC3202" s="77" t="s">
        <v>36</v>
      </c>
      <c r="AD3202" s="77" t="s">
        <v>36</v>
      </c>
      <c r="AE3202" s="77">
        <v>78</v>
      </c>
      <c r="AF3202" s="78" t="s">
        <v>945</v>
      </c>
      <c r="AG3202" s="72"/>
      <c r="AH3202" s="77">
        <v>4303628</v>
      </c>
      <c r="AI3202" s="76" t="s">
        <v>52</v>
      </c>
      <c r="AJ3202" s="76" t="s">
        <v>36</v>
      </c>
      <c r="AK3202" t="str">
        <f>_xlfn.CONCAT(PlayerList[[#This Row],[First Name]]," ",PlayerList[[#This Row],[Surname]])</f>
        <v>Stefan Wagner</v>
      </c>
      <c r="AM3202" s="71">
        <f>PlayerList[[#This Row],[Code]]*1</f>
        <v>14117</v>
      </c>
      <c r="AN3202" s="71" t="str">
        <f>VLOOKUP(PlayerList[[#This Row],[NZCF ID]],$AP$2:$AQ$3850,2,FALSE)</f>
        <v>M</v>
      </c>
      <c r="AP3202" s="71">
        <v>21164</v>
      </c>
      <c r="AQ3202" s="71" t="s">
        <v>29</v>
      </c>
    </row>
    <row r="3203" spans="13:43" x14ac:dyDescent="0.3">
      <c r="M3203" s="75">
        <v>18468</v>
      </c>
      <c r="N3203" s="72" t="s">
        <v>3690</v>
      </c>
      <c r="O3203" s="72" t="s">
        <v>3691</v>
      </c>
      <c r="P3203" s="73" t="s">
        <v>33</v>
      </c>
      <c r="Q3203" s="74">
        <v>2012</v>
      </c>
      <c r="R3203" s="73" t="s">
        <v>135</v>
      </c>
      <c r="S3203" s="72"/>
      <c r="T3203" s="77" t="s">
        <v>34</v>
      </c>
      <c r="U3203" s="76" t="s">
        <v>35</v>
      </c>
      <c r="V3203" s="77" t="s">
        <v>36</v>
      </c>
      <c r="W3203" s="77" t="s">
        <v>36</v>
      </c>
      <c r="X3203" s="77" t="s">
        <v>37</v>
      </c>
      <c r="Y3203" s="78" t="s">
        <v>38</v>
      </c>
      <c r="Z3203" s="72"/>
      <c r="AA3203" s="77">
        <v>620</v>
      </c>
      <c r="AB3203" s="76" t="s">
        <v>50</v>
      </c>
      <c r="AC3203" s="77" t="s">
        <v>36</v>
      </c>
      <c r="AD3203" s="77" t="s">
        <v>36</v>
      </c>
      <c r="AE3203" s="77">
        <v>13</v>
      </c>
      <c r="AF3203" s="78" t="s">
        <v>96</v>
      </c>
      <c r="AG3203" s="72"/>
      <c r="AH3203" s="77" t="s">
        <v>69</v>
      </c>
      <c r="AI3203" s="76" t="s">
        <v>52</v>
      </c>
      <c r="AJ3203" s="76" t="s">
        <v>36</v>
      </c>
      <c r="AK3203" t="str">
        <f>_xlfn.CONCAT(PlayerList[[#This Row],[First Name]]," ",PlayerList[[#This Row],[Surname]])</f>
        <v>Rashard Waihape</v>
      </c>
      <c r="AM3203" s="71">
        <f>PlayerList[[#This Row],[Code]]*1</f>
        <v>18468</v>
      </c>
      <c r="AN3203" s="71" t="str">
        <f>VLOOKUP(PlayerList[[#This Row],[NZCF ID]],$AP$2:$AQ$3850,2,FALSE)</f>
        <v>M</v>
      </c>
      <c r="AP3203" s="71">
        <v>22918</v>
      </c>
      <c r="AQ3203" s="71" t="s">
        <v>29</v>
      </c>
    </row>
    <row r="3204" spans="13:43" x14ac:dyDescent="0.3">
      <c r="M3204" s="75">
        <v>20804</v>
      </c>
      <c r="N3204" s="72" t="s">
        <v>3692</v>
      </c>
      <c r="O3204" s="72" t="s">
        <v>3693</v>
      </c>
      <c r="P3204" s="73" t="s">
        <v>49</v>
      </c>
      <c r="Q3204" s="74">
        <v>2014</v>
      </c>
      <c r="R3204" s="73" t="s">
        <v>135</v>
      </c>
      <c r="S3204" s="72"/>
      <c r="T3204" s="77" t="s">
        <v>34</v>
      </c>
      <c r="U3204" s="76" t="s">
        <v>35</v>
      </c>
      <c r="V3204" s="77" t="s">
        <v>36</v>
      </c>
      <c r="W3204" s="77" t="s">
        <v>36</v>
      </c>
      <c r="X3204" s="77" t="s">
        <v>37</v>
      </c>
      <c r="Y3204" s="78" t="s">
        <v>38</v>
      </c>
      <c r="Z3204" s="72"/>
      <c r="AA3204" s="77">
        <v>907</v>
      </c>
      <c r="AB3204" s="76" t="s">
        <v>50</v>
      </c>
      <c r="AC3204" s="77" t="s">
        <v>36</v>
      </c>
      <c r="AD3204" s="77" t="s">
        <v>36</v>
      </c>
      <c r="AE3204" s="77">
        <v>5</v>
      </c>
      <c r="AF3204" s="78" t="s">
        <v>39</v>
      </c>
      <c r="AG3204" s="72"/>
      <c r="AH3204" s="77">
        <v>4330528</v>
      </c>
      <c r="AI3204" s="76" t="s">
        <v>52</v>
      </c>
      <c r="AJ3204" s="76" t="s">
        <v>36</v>
      </c>
      <c r="AK3204" t="str">
        <f>_xlfn.CONCAT(PlayerList[[#This Row],[First Name]]," ",PlayerList[[#This Row],[Surname]])</f>
        <v>Klyzhae Waikato</v>
      </c>
      <c r="AM3204" s="71">
        <f>PlayerList[[#This Row],[Code]]*1</f>
        <v>20804</v>
      </c>
      <c r="AN3204" s="71" t="str">
        <f>VLOOKUP(PlayerList[[#This Row],[NZCF ID]],$AP$2:$AQ$3850,2,FALSE)</f>
        <v>M</v>
      </c>
      <c r="AP3204" s="71">
        <v>14117</v>
      </c>
      <c r="AQ3204" s="71" t="s">
        <v>29</v>
      </c>
    </row>
    <row r="3205" spans="13:43" x14ac:dyDescent="0.3">
      <c r="M3205" s="75">
        <v>20322</v>
      </c>
      <c r="N3205" s="72" t="s">
        <v>3694</v>
      </c>
      <c r="O3205" s="72" t="s">
        <v>625</v>
      </c>
      <c r="P3205" s="73" t="s">
        <v>161</v>
      </c>
      <c r="Q3205" s="74">
        <v>2014</v>
      </c>
      <c r="R3205" s="73" t="s">
        <v>135</v>
      </c>
      <c r="S3205" s="72"/>
      <c r="T3205" s="77" t="s">
        <v>34</v>
      </c>
      <c r="U3205" s="76" t="s">
        <v>35</v>
      </c>
      <c r="V3205" s="77" t="s">
        <v>36</v>
      </c>
      <c r="W3205" s="77" t="s">
        <v>36</v>
      </c>
      <c r="X3205" s="77" t="s">
        <v>37</v>
      </c>
      <c r="Y3205" s="78" t="s">
        <v>38</v>
      </c>
      <c r="Z3205" s="72"/>
      <c r="AA3205" s="77">
        <v>794</v>
      </c>
      <c r="AB3205" s="76" t="s">
        <v>50</v>
      </c>
      <c r="AC3205" s="77" t="s">
        <v>36</v>
      </c>
      <c r="AD3205" s="77" t="s">
        <v>36</v>
      </c>
      <c r="AE3205" s="77">
        <v>5</v>
      </c>
      <c r="AF3205" s="78" t="s">
        <v>150</v>
      </c>
      <c r="AG3205" s="72"/>
      <c r="AH3205" s="77" t="s">
        <v>69</v>
      </c>
      <c r="AI3205" s="76" t="s">
        <v>52</v>
      </c>
      <c r="AJ3205" s="76" t="s">
        <v>36</v>
      </c>
      <c r="AK3205" t="str">
        <f>_xlfn.CONCAT(PlayerList[[#This Row],[First Name]]," ",PlayerList[[#This Row],[Surname]])</f>
        <v>Caleb Waines</v>
      </c>
      <c r="AM3205" s="71">
        <f>PlayerList[[#This Row],[Code]]*1</f>
        <v>20322</v>
      </c>
      <c r="AN3205" s="71" t="str">
        <f>VLOOKUP(PlayerList[[#This Row],[NZCF ID]],$AP$2:$AQ$3850,2,FALSE)</f>
        <v>M</v>
      </c>
      <c r="AP3205" s="71">
        <v>18468</v>
      </c>
      <c r="AQ3205" s="71" t="s">
        <v>29</v>
      </c>
    </row>
    <row r="3206" spans="13:43" x14ac:dyDescent="0.3">
      <c r="M3206" s="75">
        <v>22884</v>
      </c>
      <c r="N3206" s="72" t="s">
        <v>4531</v>
      </c>
      <c r="O3206" s="72" t="s">
        <v>396</v>
      </c>
      <c r="P3206" s="73" t="s">
        <v>74</v>
      </c>
      <c r="Q3206" s="74">
        <v>2001</v>
      </c>
      <c r="R3206" s="73" t="s">
        <v>35</v>
      </c>
      <c r="S3206" s="72"/>
      <c r="T3206" s="77">
        <v>1061</v>
      </c>
      <c r="U3206" s="76" t="s">
        <v>50</v>
      </c>
      <c r="V3206" s="77">
        <v>1</v>
      </c>
      <c r="W3206" s="77">
        <v>3</v>
      </c>
      <c r="X3206" s="77">
        <v>3</v>
      </c>
      <c r="Y3206" s="78" t="s">
        <v>4167</v>
      </c>
      <c r="Z3206" s="72"/>
      <c r="AA3206" s="77" t="s">
        <v>37</v>
      </c>
      <c r="AB3206" s="76" t="s">
        <v>35</v>
      </c>
      <c r="AC3206" s="77" t="s">
        <v>36</v>
      </c>
      <c r="AD3206" s="77" t="s">
        <v>36</v>
      </c>
      <c r="AE3206" s="77" t="s">
        <v>37</v>
      </c>
      <c r="AF3206" s="78" t="s">
        <v>38</v>
      </c>
      <c r="AG3206" s="72"/>
      <c r="AH3206" s="77">
        <v>4333276</v>
      </c>
      <c r="AI3206" s="76" t="s">
        <v>52</v>
      </c>
      <c r="AJ3206" s="76" t="s">
        <v>36</v>
      </c>
      <c r="AK3206" t="str">
        <f>_xlfn.CONCAT(PlayerList[[#This Row],[First Name]]," ",PlayerList[[#This Row],[Surname]])</f>
        <v>Joshua Waitai</v>
      </c>
      <c r="AM3206" s="71">
        <f>PlayerList[[#This Row],[Code]]*1</f>
        <v>22884</v>
      </c>
      <c r="AN3206" s="71" t="str">
        <f>VLOOKUP(PlayerList[[#This Row],[NZCF ID]],$AP$2:$AQ$3850,2,FALSE)</f>
        <v>M</v>
      </c>
      <c r="AP3206" s="71">
        <v>20804</v>
      </c>
      <c r="AQ3206" s="71" t="s">
        <v>29</v>
      </c>
    </row>
    <row r="3207" spans="13:43" x14ac:dyDescent="0.3">
      <c r="M3207" s="75">
        <v>17812</v>
      </c>
      <c r="N3207" s="72" t="s">
        <v>3695</v>
      </c>
      <c r="O3207" s="72" t="s">
        <v>3696</v>
      </c>
      <c r="P3207" s="73" t="s">
        <v>354</v>
      </c>
      <c r="Q3207" s="74">
        <v>2006</v>
      </c>
      <c r="R3207" s="73" t="s">
        <v>135</v>
      </c>
      <c r="S3207" s="72"/>
      <c r="T3207" s="77">
        <v>1499</v>
      </c>
      <c r="U3207" s="76" t="s">
        <v>50</v>
      </c>
      <c r="V3207" s="77" t="s">
        <v>36</v>
      </c>
      <c r="W3207" s="77" t="s">
        <v>36</v>
      </c>
      <c r="X3207" s="77">
        <v>19</v>
      </c>
      <c r="Y3207" s="78" t="s">
        <v>68</v>
      </c>
      <c r="Z3207" s="72"/>
      <c r="AA3207" s="77">
        <v>1340</v>
      </c>
      <c r="AB3207" s="76" t="s">
        <v>35</v>
      </c>
      <c r="AC3207" s="77" t="s">
        <v>36</v>
      </c>
      <c r="AD3207" s="77" t="s">
        <v>36</v>
      </c>
      <c r="AE3207" s="77">
        <v>27</v>
      </c>
      <c r="AF3207" s="78" t="s">
        <v>173</v>
      </c>
      <c r="AG3207" s="72"/>
      <c r="AH3207" s="77">
        <v>4318099</v>
      </c>
      <c r="AI3207" s="76" t="s">
        <v>52</v>
      </c>
      <c r="AJ3207" s="76" t="s">
        <v>36</v>
      </c>
      <c r="AK3207" t="str">
        <f>_xlfn.CONCAT(PlayerList[[#This Row],[First Name]]," ",PlayerList[[#This Row],[Surname]])</f>
        <v>Tane Waiwai</v>
      </c>
      <c r="AM3207" s="71">
        <f>PlayerList[[#This Row],[Code]]*1</f>
        <v>17812</v>
      </c>
      <c r="AN3207" s="71" t="str">
        <f>VLOOKUP(PlayerList[[#This Row],[NZCF ID]],$AP$2:$AQ$3850,2,FALSE)</f>
        <v>M</v>
      </c>
      <c r="AP3207" s="71">
        <v>20322</v>
      </c>
      <c r="AQ3207" s="71" t="s">
        <v>29</v>
      </c>
    </row>
    <row r="3208" spans="13:43" x14ac:dyDescent="0.3">
      <c r="M3208" s="75">
        <v>17118</v>
      </c>
      <c r="N3208" s="72" t="s">
        <v>3697</v>
      </c>
      <c r="O3208" s="72" t="s">
        <v>3698</v>
      </c>
      <c r="P3208" s="73" t="s">
        <v>49</v>
      </c>
      <c r="Q3208" s="74">
        <v>1993</v>
      </c>
      <c r="R3208" s="73" t="s">
        <v>35</v>
      </c>
      <c r="S3208" s="72"/>
      <c r="T3208" s="77" t="s">
        <v>34</v>
      </c>
      <c r="U3208" s="76" t="s">
        <v>35</v>
      </c>
      <c r="V3208" s="77" t="s">
        <v>36</v>
      </c>
      <c r="W3208" s="77" t="s">
        <v>36</v>
      </c>
      <c r="X3208" s="77" t="s">
        <v>37</v>
      </c>
      <c r="Y3208" s="78" t="s">
        <v>38</v>
      </c>
      <c r="Z3208" s="72"/>
      <c r="AA3208" s="77">
        <v>1420</v>
      </c>
      <c r="AB3208" s="76" t="s">
        <v>35</v>
      </c>
      <c r="AC3208" s="77" t="s">
        <v>36</v>
      </c>
      <c r="AD3208" s="77" t="s">
        <v>36</v>
      </c>
      <c r="AE3208" s="77">
        <v>33</v>
      </c>
      <c r="AF3208" s="78" t="s">
        <v>232</v>
      </c>
      <c r="AG3208" s="72"/>
      <c r="AH3208" s="77">
        <v>45097070</v>
      </c>
      <c r="AI3208" s="76" t="s">
        <v>40</v>
      </c>
      <c r="AJ3208" s="76" t="s">
        <v>36</v>
      </c>
      <c r="AK3208" t="str">
        <f>_xlfn.CONCAT(PlayerList[[#This Row],[First Name]]," ",PlayerList[[#This Row],[Surname]])</f>
        <v>Kedar Walke</v>
      </c>
      <c r="AM3208" s="71">
        <f>PlayerList[[#This Row],[Code]]*1</f>
        <v>17118</v>
      </c>
      <c r="AN3208" s="71" t="str">
        <f>VLOOKUP(PlayerList[[#This Row],[NZCF ID]],$AP$2:$AQ$3850,2,FALSE)</f>
        <v>M</v>
      </c>
      <c r="AP3208" s="71">
        <v>22884</v>
      </c>
      <c r="AQ3208" s="71" t="s">
        <v>29</v>
      </c>
    </row>
    <row r="3209" spans="13:43" x14ac:dyDescent="0.3">
      <c r="M3209" s="75">
        <v>20020</v>
      </c>
      <c r="N3209" s="72" t="s">
        <v>3699</v>
      </c>
      <c r="O3209" s="72" t="s">
        <v>836</v>
      </c>
      <c r="P3209" s="73" t="s">
        <v>33</v>
      </c>
      <c r="Q3209" s="74">
        <v>2014</v>
      </c>
      <c r="R3209" s="73" t="s">
        <v>135</v>
      </c>
      <c r="S3209" s="72"/>
      <c r="T3209" s="77" t="s">
        <v>34</v>
      </c>
      <c r="U3209" s="76" t="s">
        <v>35</v>
      </c>
      <c r="V3209" s="77" t="s">
        <v>36</v>
      </c>
      <c r="W3209" s="77" t="s">
        <v>36</v>
      </c>
      <c r="X3209" s="77" t="s">
        <v>37</v>
      </c>
      <c r="Y3209" s="78" t="s">
        <v>38</v>
      </c>
      <c r="Z3209" s="72"/>
      <c r="AA3209" s="77">
        <v>934</v>
      </c>
      <c r="AB3209" s="76" t="s">
        <v>50</v>
      </c>
      <c r="AC3209" s="77" t="s">
        <v>36</v>
      </c>
      <c r="AD3209" s="77" t="s">
        <v>36</v>
      </c>
      <c r="AE3209" s="77">
        <v>6</v>
      </c>
      <c r="AF3209" s="78" t="s">
        <v>169</v>
      </c>
      <c r="AG3209" s="72"/>
      <c r="AH3209" s="77">
        <v>4326229</v>
      </c>
      <c r="AI3209" s="76" t="s">
        <v>52</v>
      </c>
      <c r="AJ3209" s="76" t="s">
        <v>36</v>
      </c>
      <c r="AK3209" t="str">
        <f>_xlfn.CONCAT(PlayerList[[#This Row],[First Name]]," ",PlayerList[[#This Row],[Surname]])</f>
        <v>Elijah Walker</v>
      </c>
      <c r="AM3209" s="71">
        <f>PlayerList[[#This Row],[Code]]*1</f>
        <v>20020</v>
      </c>
      <c r="AN3209" s="71" t="str">
        <f>VLOOKUP(PlayerList[[#This Row],[NZCF ID]],$AP$2:$AQ$3850,2,FALSE)</f>
        <v>M</v>
      </c>
      <c r="AP3209" s="71">
        <v>17812</v>
      </c>
      <c r="AQ3209" s="71" t="s">
        <v>29</v>
      </c>
    </row>
    <row r="3210" spans="13:43" x14ac:dyDescent="0.3">
      <c r="M3210" s="75">
        <v>22764</v>
      </c>
      <c r="N3210" s="72" t="s">
        <v>3699</v>
      </c>
      <c r="O3210" s="72" t="s">
        <v>648</v>
      </c>
      <c r="P3210" s="73" t="s">
        <v>33</v>
      </c>
      <c r="Q3210" s="74">
        <v>2012</v>
      </c>
      <c r="R3210" s="73" t="s">
        <v>135</v>
      </c>
      <c r="S3210" s="72"/>
      <c r="T3210" s="77" t="s">
        <v>34</v>
      </c>
      <c r="U3210" s="76" t="s">
        <v>35</v>
      </c>
      <c r="V3210" s="77" t="s">
        <v>36</v>
      </c>
      <c r="W3210" s="77" t="s">
        <v>36</v>
      </c>
      <c r="X3210" s="77" t="s">
        <v>37</v>
      </c>
      <c r="Y3210" s="78" t="s">
        <v>38</v>
      </c>
      <c r="Z3210" s="72"/>
      <c r="AA3210" s="77">
        <v>627</v>
      </c>
      <c r="AB3210" s="76" t="s">
        <v>50</v>
      </c>
      <c r="AC3210" s="77" t="s">
        <v>36</v>
      </c>
      <c r="AD3210" s="77" t="s">
        <v>36</v>
      </c>
      <c r="AE3210" s="77">
        <v>6</v>
      </c>
      <c r="AF3210" s="78" t="s">
        <v>84</v>
      </c>
      <c r="AG3210" s="72"/>
      <c r="AH3210" s="77" t="s">
        <v>69</v>
      </c>
      <c r="AI3210" s="76" t="s">
        <v>52</v>
      </c>
      <c r="AJ3210" s="76" t="s">
        <v>36</v>
      </c>
      <c r="AK3210" t="str">
        <f>_xlfn.CONCAT(PlayerList[[#This Row],[First Name]]," ",PlayerList[[#This Row],[Surname]])</f>
        <v>Hugh Walker</v>
      </c>
      <c r="AM3210" s="71">
        <f>PlayerList[[#This Row],[Code]]*1</f>
        <v>22764</v>
      </c>
      <c r="AN3210" s="71" t="str">
        <f>VLOOKUP(PlayerList[[#This Row],[NZCF ID]],$AP$2:$AQ$3850,2,FALSE)</f>
        <v>M</v>
      </c>
      <c r="AP3210" s="71">
        <v>17118</v>
      </c>
      <c r="AQ3210" s="71" t="s">
        <v>29</v>
      </c>
    </row>
    <row r="3211" spans="13:43" x14ac:dyDescent="0.3">
      <c r="M3211" s="75">
        <v>20636</v>
      </c>
      <c r="N3211" s="72" t="s">
        <v>1141</v>
      </c>
      <c r="O3211" s="72" t="s">
        <v>247</v>
      </c>
      <c r="P3211" s="73" t="s">
        <v>161</v>
      </c>
      <c r="Q3211" s="74">
        <v>1987</v>
      </c>
      <c r="R3211" s="73" t="s">
        <v>35</v>
      </c>
      <c r="S3211" s="72"/>
      <c r="T3211" s="77">
        <v>1510</v>
      </c>
      <c r="U3211" s="76" t="s">
        <v>50</v>
      </c>
      <c r="V3211" s="77" t="s">
        <v>36</v>
      </c>
      <c r="W3211" s="77" t="s">
        <v>36</v>
      </c>
      <c r="X3211" s="77">
        <v>18</v>
      </c>
      <c r="Y3211" s="78" t="s">
        <v>60</v>
      </c>
      <c r="Z3211" s="72"/>
      <c r="AA3211" s="77">
        <v>1402</v>
      </c>
      <c r="AB3211" s="76" t="s">
        <v>50</v>
      </c>
      <c r="AC3211" s="77" t="s">
        <v>36</v>
      </c>
      <c r="AD3211" s="77" t="s">
        <v>36</v>
      </c>
      <c r="AE3211" s="77">
        <v>5</v>
      </c>
      <c r="AF3211" s="78" t="s">
        <v>61</v>
      </c>
      <c r="AG3211" s="72"/>
      <c r="AH3211" s="77">
        <v>4331192</v>
      </c>
      <c r="AI3211" s="76" t="s">
        <v>52</v>
      </c>
      <c r="AJ3211" s="76" t="s">
        <v>36</v>
      </c>
      <c r="AK3211" t="str">
        <f>_xlfn.CONCAT(PlayerList[[#This Row],[First Name]]," ",PlayerList[[#This Row],[Surname]])</f>
        <v>Andrew Wallace</v>
      </c>
      <c r="AM3211" s="71">
        <f>PlayerList[[#This Row],[Code]]*1</f>
        <v>20636</v>
      </c>
      <c r="AN3211" s="71" t="str">
        <f>VLOOKUP(PlayerList[[#This Row],[NZCF ID]],$AP$2:$AQ$3850,2,FALSE)</f>
        <v>M</v>
      </c>
      <c r="AP3211" s="71">
        <v>20020</v>
      </c>
      <c r="AQ3211" s="71" t="s">
        <v>29</v>
      </c>
    </row>
    <row r="3212" spans="13:43" x14ac:dyDescent="0.3">
      <c r="M3212" s="75">
        <v>18539</v>
      </c>
      <c r="N3212" s="72" t="s">
        <v>1141</v>
      </c>
      <c r="O3212" s="72" t="s">
        <v>1631</v>
      </c>
      <c r="P3212" s="73" t="s">
        <v>33</v>
      </c>
      <c r="Q3212" s="74">
        <v>2009</v>
      </c>
      <c r="R3212" s="73" t="s">
        <v>135</v>
      </c>
      <c r="S3212" s="72"/>
      <c r="T3212" s="77" t="s">
        <v>34</v>
      </c>
      <c r="U3212" s="76" t="s">
        <v>35</v>
      </c>
      <c r="V3212" s="77" t="s">
        <v>36</v>
      </c>
      <c r="W3212" s="77" t="s">
        <v>36</v>
      </c>
      <c r="X3212" s="77" t="s">
        <v>37</v>
      </c>
      <c r="Y3212" s="78" t="s">
        <v>38</v>
      </c>
      <c r="Z3212" s="72"/>
      <c r="AA3212" s="77">
        <v>602</v>
      </c>
      <c r="AB3212" s="76" t="s">
        <v>50</v>
      </c>
      <c r="AC3212" s="77" t="s">
        <v>36</v>
      </c>
      <c r="AD3212" s="77" t="s">
        <v>36</v>
      </c>
      <c r="AE3212" s="77">
        <v>7</v>
      </c>
      <c r="AF3212" s="78" t="s">
        <v>51</v>
      </c>
      <c r="AG3212" s="72"/>
      <c r="AH3212" s="77" t="s">
        <v>69</v>
      </c>
      <c r="AI3212" s="76" t="s">
        <v>52</v>
      </c>
      <c r="AJ3212" s="76" t="s">
        <v>36</v>
      </c>
      <c r="AK3212" t="str">
        <f>_xlfn.CONCAT(PlayerList[[#This Row],[First Name]]," ",PlayerList[[#This Row],[Surname]])</f>
        <v>Zach Wallace</v>
      </c>
      <c r="AM3212" s="71">
        <f>PlayerList[[#This Row],[Code]]*1</f>
        <v>18539</v>
      </c>
      <c r="AN3212" s="71" t="str">
        <f>VLOOKUP(PlayerList[[#This Row],[NZCF ID]],$AP$2:$AQ$3850,2,FALSE)</f>
        <v>M</v>
      </c>
      <c r="AP3212" s="71">
        <v>22764</v>
      </c>
      <c r="AQ3212" s="71" t="s">
        <v>29</v>
      </c>
    </row>
    <row r="3213" spans="13:43" x14ac:dyDescent="0.3">
      <c r="M3213" s="75">
        <v>17307</v>
      </c>
      <c r="N3213" s="72" t="s">
        <v>3700</v>
      </c>
      <c r="O3213" s="72" t="s">
        <v>3701</v>
      </c>
      <c r="P3213" s="73" t="s">
        <v>335</v>
      </c>
      <c r="Q3213" s="74">
        <v>1973</v>
      </c>
      <c r="R3213" s="73" t="s">
        <v>124</v>
      </c>
      <c r="S3213" s="72"/>
      <c r="T3213" s="77">
        <v>781</v>
      </c>
      <c r="U3213" s="76" t="s">
        <v>35</v>
      </c>
      <c r="V3213" s="77" t="s">
        <v>36</v>
      </c>
      <c r="W3213" s="77" t="s">
        <v>36</v>
      </c>
      <c r="X3213" s="77">
        <v>42</v>
      </c>
      <c r="Y3213" s="78" t="s">
        <v>68</v>
      </c>
      <c r="Z3213" s="72"/>
      <c r="AA3213" s="77">
        <v>788</v>
      </c>
      <c r="AB3213" s="76" t="s">
        <v>35</v>
      </c>
      <c r="AC3213" s="77" t="s">
        <v>36</v>
      </c>
      <c r="AD3213" s="77" t="s">
        <v>36</v>
      </c>
      <c r="AE3213" s="77">
        <v>7</v>
      </c>
      <c r="AF3213" s="78" t="s">
        <v>68</v>
      </c>
      <c r="AG3213" s="72"/>
      <c r="AH3213" s="77">
        <v>4317530</v>
      </c>
      <c r="AI3213" s="76" t="s">
        <v>52</v>
      </c>
      <c r="AJ3213" s="76" t="s">
        <v>36</v>
      </c>
      <c r="AK3213" t="str">
        <f>_xlfn.CONCAT(PlayerList[[#This Row],[First Name]]," ",PlayerList[[#This Row],[Surname]])</f>
        <v>Sally Wallwork</v>
      </c>
      <c r="AM3213" s="71">
        <f>PlayerList[[#This Row],[Code]]*1</f>
        <v>17307</v>
      </c>
      <c r="AN3213" s="71" t="str">
        <f>VLOOKUP(PlayerList[[#This Row],[NZCF ID]],$AP$2:$AQ$3850,2,FALSE)</f>
        <v>F</v>
      </c>
      <c r="AP3213" s="71">
        <v>20636</v>
      </c>
      <c r="AQ3213" s="71" t="s">
        <v>29</v>
      </c>
    </row>
    <row r="3214" spans="13:43" x14ac:dyDescent="0.3">
      <c r="M3214" s="75">
        <v>19376</v>
      </c>
      <c r="N3214" s="72" t="s">
        <v>3702</v>
      </c>
      <c r="O3214" s="72" t="s">
        <v>601</v>
      </c>
      <c r="P3214" s="73" t="s">
        <v>33</v>
      </c>
      <c r="Q3214" s="74">
        <v>2010</v>
      </c>
      <c r="R3214" s="73" t="s">
        <v>135</v>
      </c>
      <c r="S3214" s="72"/>
      <c r="T3214" s="77" t="s">
        <v>34</v>
      </c>
      <c r="U3214" s="76" t="s">
        <v>35</v>
      </c>
      <c r="V3214" s="77" t="s">
        <v>36</v>
      </c>
      <c r="W3214" s="77" t="s">
        <v>36</v>
      </c>
      <c r="X3214" s="77" t="s">
        <v>37</v>
      </c>
      <c r="Y3214" s="78" t="s">
        <v>38</v>
      </c>
      <c r="Z3214" s="72"/>
      <c r="AA3214" s="77">
        <v>744</v>
      </c>
      <c r="AB3214" s="76" t="s">
        <v>50</v>
      </c>
      <c r="AC3214" s="77" t="s">
        <v>36</v>
      </c>
      <c r="AD3214" s="77" t="s">
        <v>36</v>
      </c>
      <c r="AE3214" s="77">
        <v>3</v>
      </c>
      <c r="AF3214" s="78" t="s">
        <v>96</v>
      </c>
      <c r="AG3214" s="72"/>
      <c r="AH3214" s="77" t="s">
        <v>69</v>
      </c>
      <c r="AI3214" s="76" t="s">
        <v>52</v>
      </c>
      <c r="AJ3214" s="76" t="s">
        <v>36</v>
      </c>
      <c r="AK3214" t="str">
        <f>_xlfn.CONCAT(PlayerList[[#This Row],[First Name]]," ",PlayerList[[#This Row],[Surname]])</f>
        <v>Tom Wanden-Hannay</v>
      </c>
      <c r="AM3214" s="71">
        <f>PlayerList[[#This Row],[Code]]*1</f>
        <v>19376</v>
      </c>
      <c r="AN3214" s="71" t="str">
        <f>VLOOKUP(PlayerList[[#This Row],[NZCF ID]],$AP$2:$AQ$3850,2,FALSE)</f>
        <v>M</v>
      </c>
      <c r="AP3214" s="71">
        <v>18539</v>
      </c>
      <c r="AQ3214" s="71" t="s">
        <v>29</v>
      </c>
    </row>
    <row r="3215" spans="13:43" x14ac:dyDescent="0.3">
      <c r="M3215" s="75">
        <v>18084</v>
      </c>
      <c r="N3215" s="72" t="s">
        <v>3703</v>
      </c>
      <c r="O3215" s="72" t="s">
        <v>3704</v>
      </c>
      <c r="P3215" s="73" t="s">
        <v>33</v>
      </c>
      <c r="Q3215" s="74">
        <v>2013</v>
      </c>
      <c r="R3215" s="73" t="s">
        <v>135</v>
      </c>
      <c r="S3215" s="72"/>
      <c r="T3215" s="77" t="s">
        <v>34</v>
      </c>
      <c r="U3215" s="76" t="s">
        <v>35</v>
      </c>
      <c r="V3215" s="77" t="s">
        <v>36</v>
      </c>
      <c r="W3215" s="77" t="s">
        <v>36</v>
      </c>
      <c r="X3215" s="77" t="s">
        <v>37</v>
      </c>
      <c r="Y3215" s="78" t="s">
        <v>38</v>
      </c>
      <c r="Z3215" s="72"/>
      <c r="AA3215" s="77">
        <v>400</v>
      </c>
      <c r="AB3215" s="76" t="s">
        <v>50</v>
      </c>
      <c r="AC3215" s="77" t="s">
        <v>36</v>
      </c>
      <c r="AD3215" s="77" t="s">
        <v>36</v>
      </c>
      <c r="AE3215" s="77">
        <v>6</v>
      </c>
      <c r="AF3215" s="78" t="s">
        <v>90</v>
      </c>
      <c r="AG3215" s="72"/>
      <c r="AH3215" s="77" t="s">
        <v>69</v>
      </c>
      <c r="AI3215" s="76" t="s">
        <v>52</v>
      </c>
      <c r="AJ3215" s="76" t="s">
        <v>36</v>
      </c>
      <c r="AK3215" t="str">
        <f>_xlfn.CONCAT(PlayerList[[#This Row],[First Name]]," ",PlayerList[[#This Row],[Surname]])</f>
        <v>Aaron Yinlin Wang</v>
      </c>
      <c r="AM3215" s="71">
        <f>PlayerList[[#This Row],[Code]]*1</f>
        <v>18084</v>
      </c>
      <c r="AN3215" s="71" t="str">
        <f>VLOOKUP(PlayerList[[#This Row],[NZCF ID]],$AP$2:$AQ$3850,2,FALSE)</f>
        <v>M</v>
      </c>
      <c r="AP3215" s="71">
        <v>17307</v>
      </c>
      <c r="AQ3215" s="71" t="s">
        <v>45</v>
      </c>
    </row>
    <row r="3216" spans="13:43" x14ac:dyDescent="0.3">
      <c r="M3216" s="75">
        <v>15174</v>
      </c>
      <c r="N3216" s="72" t="s">
        <v>3703</v>
      </c>
      <c r="O3216" s="72" t="s">
        <v>3705</v>
      </c>
      <c r="P3216" s="73" t="s">
        <v>258</v>
      </c>
      <c r="Q3216" s="74">
        <v>2004</v>
      </c>
      <c r="R3216" s="73" t="s">
        <v>35</v>
      </c>
      <c r="S3216" s="72"/>
      <c r="T3216" s="77">
        <v>1831</v>
      </c>
      <c r="U3216" s="76" t="s">
        <v>35</v>
      </c>
      <c r="V3216" s="77" t="s">
        <v>36</v>
      </c>
      <c r="W3216" s="77" t="s">
        <v>36</v>
      </c>
      <c r="X3216" s="77">
        <v>700</v>
      </c>
      <c r="Y3216" s="78" t="s">
        <v>39</v>
      </c>
      <c r="Z3216" s="72"/>
      <c r="AA3216" s="77">
        <v>1684</v>
      </c>
      <c r="AB3216" s="76" t="s">
        <v>35</v>
      </c>
      <c r="AC3216" s="77" t="s">
        <v>36</v>
      </c>
      <c r="AD3216" s="77" t="s">
        <v>36</v>
      </c>
      <c r="AE3216" s="77">
        <v>486</v>
      </c>
      <c r="AF3216" s="78" t="s">
        <v>51</v>
      </c>
      <c r="AG3216" s="72"/>
      <c r="AH3216" s="77">
        <v>4304004</v>
      </c>
      <c r="AI3216" s="76" t="s">
        <v>52</v>
      </c>
      <c r="AJ3216" s="76" t="s">
        <v>36</v>
      </c>
      <c r="AK3216" t="str">
        <f>_xlfn.CONCAT(PlayerList[[#This Row],[First Name]]," ",PlayerList[[#This Row],[Surname]])</f>
        <v>Aaron Ziwen Wang</v>
      </c>
      <c r="AM3216" s="71">
        <f>PlayerList[[#This Row],[Code]]*1</f>
        <v>15174</v>
      </c>
      <c r="AN3216" s="71" t="str">
        <f>VLOOKUP(PlayerList[[#This Row],[NZCF ID]],$AP$2:$AQ$3850,2,FALSE)</f>
        <v>M</v>
      </c>
      <c r="AP3216" s="71">
        <v>19376</v>
      </c>
      <c r="AQ3216" s="71" t="s">
        <v>29</v>
      </c>
    </row>
    <row r="3217" spans="13:43" x14ac:dyDescent="0.3">
      <c r="M3217" s="75">
        <v>19954</v>
      </c>
      <c r="N3217" s="72" t="s">
        <v>3703</v>
      </c>
      <c r="O3217" s="72" t="s">
        <v>211</v>
      </c>
      <c r="P3217" s="73" t="s">
        <v>167</v>
      </c>
      <c r="Q3217" s="74">
        <v>2015</v>
      </c>
      <c r="R3217" s="73" t="s">
        <v>135</v>
      </c>
      <c r="S3217" s="72"/>
      <c r="T3217" s="77" t="s">
        <v>34</v>
      </c>
      <c r="U3217" s="76" t="s">
        <v>35</v>
      </c>
      <c r="V3217" s="77" t="s">
        <v>36</v>
      </c>
      <c r="W3217" s="77" t="s">
        <v>36</v>
      </c>
      <c r="X3217" s="77" t="s">
        <v>37</v>
      </c>
      <c r="Y3217" s="78" t="s">
        <v>38</v>
      </c>
      <c r="Z3217" s="72"/>
      <c r="AA3217" s="77">
        <v>437</v>
      </c>
      <c r="AB3217" s="76" t="s">
        <v>50</v>
      </c>
      <c r="AC3217" s="77" t="s">
        <v>36</v>
      </c>
      <c r="AD3217" s="77" t="s">
        <v>36</v>
      </c>
      <c r="AE3217" s="77">
        <v>4</v>
      </c>
      <c r="AF3217" s="78" t="s">
        <v>281</v>
      </c>
      <c r="AG3217" s="72"/>
      <c r="AH3217" s="77" t="s">
        <v>69</v>
      </c>
      <c r="AI3217" s="76" t="s">
        <v>52</v>
      </c>
      <c r="AJ3217" s="76" t="s">
        <v>36</v>
      </c>
      <c r="AK3217" t="str">
        <f>_xlfn.CONCAT(PlayerList[[#This Row],[First Name]]," ",PlayerList[[#This Row],[Surname]])</f>
        <v>Adam Wang</v>
      </c>
      <c r="AM3217" s="71">
        <f>PlayerList[[#This Row],[Code]]*1</f>
        <v>19954</v>
      </c>
      <c r="AN3217" s="71" t="str">
        <f>VLOOKUP(PlayerList[[#This Row],[NZCF ID]],$AP$2:$AQ$3850,2,FALSE)</f>
        <v>M</v>
      </c>
      <c r="AP3217" s="71">
        <v>18084</v>
      </c>
      <c r="AQ3217" s="71" t="s">
        <v>29</v>
      </c>
    </row>
    <row r="3218" spans="13:43" x14ac:dyDescent="0.3">
      <c r="M3218" s="75">
        <v>17338</v>
      </c>
      <c r="N3218" s="72" t="s">
        <v>3703</v>
      </c>
      <c r="O3218" s="72" t="s">
        <v>3706</v>
      </c>
      <c r="P3218" s="73" t="s">
        <v>258</v>
      </c>
      <c r="Q3218" s="74">
        <v>2010</v>
      </c>
      <c r="R3218" s="73" t="s">
        <v>135</v>
      </c>
      <c r="S3218" s="72"/>
      <c r="T3218" s="77">
        <v>1203</v>
      </c>
      <c r="U3218" s="76" t="s">
        <v>35</v>
      </c>
      <c r="V3218" s="77" t="s">
        <v>36</v>
      </c>
      <c r="W3218" s="77" t="s">
        <v>36</v>
      </c>
      <c r="X3218" s="77">
        <v>45</v>
      </c>
      <c r="Y3218" s="78" t="s">
        <v>75</v>
      </c>
      <c r="Z3218" s="72"/>
      <c r="AA3218" s="77">
        <v>1172</v>
      </c>
      <c r="AB3218" s="76" t="s">
        <v>35</v>
      </c>
      <c r="AC3218" s="77" t="s">
        <v>36</v>
      </c>
      <c r="AD3218" s="77" t="s">
        <v>36</v>
      </c>
      <c r="AE3218" s="77">
        <v>125</v>
      </c>
      <c r="AF3218" s="78" t="s">
        <v>169</v>
      </c>
      <c r="AG3218" s="72"/>
      <c r="AH3218" s="77">
        <v>4313909</v>
      </c>
      <c r="AI3218" s="76" t="s">
        <v>52</v>
      </c>
      <c r="AJ3218" s="76" t="s">
        <v>36</v>
      </c>
      <c r="AK3218" t="str">
        <f>_xlfn.CONCAT(PlayerList[[#This Row],[First Name]]," ",PlayerList[[#This Row],[Surname]])</f>
        <v>Alex Xinyang Wang</v>
      </c>
      <c r="AM3218" s="71">
        <f>PlayerList[[#This Row],[Code]]*1</f>
        <v>17338</v>
      </c>
      <c r="AN3218" s="71" t="str">
        <f>VLOOKUP(PlayerList[[#This Row],[NZCF ID]],$AP$2:$AQ$3850,2,FALSE)</f>
        <v>M</v>
      </c>
      <c r="AP3218" s="71">
        <v>15174</v>
      </c>
      <c r="AQ3218" s="71" t="s">
        <v>29</v>
      </c>
    </row>
    <row r="3219" spans="13:43" x14ac:dyDescent="0.3">
      <c r="M3219" s="75">
        <v>21001</v>
      </c>
      <c r="N3219" s="72" t="s">
        <v>3703</v>
      </c>
      <c r="O3219" s="72" t="s">
        <v>3707</v>
      </c>
      <c r="P3219" s="73" t="s">
        <v>33</v>
      </c>
      <c r="Q3219" s="74">
        <v>2018</v>
      </c>
      <c r="R3219" s="73" t="s">
        <v>135</v>
      </c>
      <c r="S3219" s="72"/>
      <c r="T3219" s="77" t="s">
        <v>34</v>
      </c>
      <c r="U3219" s="76" t="s">
        <v>35</v>
      </c>
      <c r="V3219" s="77" t="s">
        <v>36</v>
      </c>
      <c r="W3219" s="77" t="s">
        <v>36</v>
      </c>
      <c r="X3219" s="77" t="s">
        <v>37</v>
      </c>
      <c r="Y3219" s="78" t="s">
        <v>38</v>
      </c>
      <c r="Z3219" s="72"/>
      <c r="AA3219" s="77">
        <v>400</v>
      </c>
      <c r="AB3219" s="76" t="s">
        <v>50</v>
      </c>
      <c r="AC3219" s="77" t="s">
        <v>36</v>
      </c>
      <c r="AD3219" s="77" t="s">
        <v>36</v>
      </c>
      <c r="AE3219" s="77">
        <v>6</v>
      </c>
      <c r="AF3219" s="78" t="s">
        <v>60</v>
      </c>
      <c r="AG3219" s="72"/>
      <c r="AH3219" s="77" t="s">
        <v>69</v>
      </c>
      <c r="AI3219" s="76" t="s">
        <v>52</v>
      </c>
      <c r="AJ3219" s="76" t="s">
        <v>36</v>
      </c>
      <c r="AK3219" t="str">
        <f>_xlfn.CONCAT(PlayerList[[#This Row],[First Name]]," ",PlayerList[[#This Row],[Surname]])</f>
        <v>Andrew Boan Wang</v>
      </c>
      <c r="AM3219" s="71">
        <f>PlayerList[[#This Row],[Code]]*1</f>
        <v>21001</v>
      </c>
      <c r="AN3219" s="71" t="str">
        <f>VLOOKUP(PlayerList[[#This Row],[NZCF ID]],$AP$2:$AQ$3850,2,FALSE)</f>
        <v>M</v>
      </c>
      <c r="AP3219" s="71">
        <v>19954</v>
      </c>
      <c r="AQ3219" s="71" t="s">
        <v>29</v>
      </c>
    </row>
    <row r="3220" spans="13:43" x14ac:dyDescent="0.3">
      <c r="M3220" s="75">
        <v>17775</v>
      </c>
      <c r="N3220" s="72" t="s">
        <v>3703</v>
      </c>
      <c r="O3220" s="72" t="s">
        <v>3708</v>
      </c>
      <c r="P3220" s="73" t="s">
        <v>258</v>
      </c>
      <c r="Q3220" s="74">
        <v>2014</v>
      </c>
      <c r="R3220" s="73" t="s">
        <v>135</v>
      </c>
      <c r="S3220" s="72"/>
      <c r="T3220" s="77">
        <v>1119</v>
      </c>
      <c r="U3220" s="76" t="s">
        <v>35</v>
      </c>
      <c r="V3220" s="77" t="s">
        <v>36</v>
      </c>
      <c r="W3220" s="77" t="s">
        <v>36</v>
      </c>
      <c r="X3220" s="77">
        <v>203</v>
      </c>
      <c r="Y3220" s="78" t="s">
        <v>169</v>
      </c>
      <c r="Z3220" s="72"/>
      <c r="AA3220" s="77">
        <v>967</v>
      </c>
      <c r="AB3220" s="76" t="s">
        <v>35</v>
      </c>
      <c r="AC3220" s="77" t="s">
        <v>36</v>
      </c>
      <c r="AD3220" s="77" t="s">
        <v>36</v>
      </c>
      <c r="AE3220" s="77">
        <v>219</v>
      </c>
      <c r="AF3220" s="78" t="s">
        <v>169</v>
      </c>
      <c r="AG3220" s="72"/>
      <c r="AH3220" s="77">
        <v>4316991</v>
      </c>
      <c r="AI3220" s="76" t="s">
        <v>52</v>
      </c>
      <c r="AJ3220" s="76" t="s">
        <v>36</v>
      </c>
      <c r="AK3220" t="str">
        <f>_xlfn.CONCAT(PlayerList[[#This Row],[First Name]]," ",PlayerList[[#This Row],[Surname]])</f>
        <v>Carol Huixin Wang</v>
      </c>
      <c r="AM3220" s="71">
        <f>PlayerList[[#This Row],[Code]]*1</f>
        <v>17775</v>
      </c>
      <c r="AN3220" s="71" t="str">
        <f>VLOOKUP(PlayerList[[#This Row],[NZCF ID]],$AP$2:$AQ$3850,2,FALSE)</f>
        <v>F</v>
      </c>
      <c r="AP3220" s="71">
        <v>17338</v>
      </c>
      <c r="AQ3220" s="71" t="s">
        <v>29</v>
      </c>
    </row>
    <row r="3221" spans="13:43" x14ac:dyDescent="0.3">
      <c r="M3221" s="75">
        <v>18568</v>
      </c>
      <c r="N3221" s="72" t="s">
        <v>3703</v>
      </c>
      <c r="O3221" s="72" t="s">
        <v>3709</v>
      </c>
      <c r="P3221" s="73" t="s">
        <v>33</v>
      </c>
      <c r="Q3221" s="74">
        <v>2008</v>
      </c>
      <c r="R3221" s="73" t="s">
        <v>135</v>
      </c>
      <c r="S3221" s="72"/>
      <c r="T3221" s="77" t="s">
        <v>34</v>
      </c>
      <c r="U3221" s="76" t="s">
        <v>35</v>
      </c>
      <c r="V3221" s="77" t="s">
        <v>36</v>
      </c>
      <c r="W3221" s="77" t="s">
        <v>36</v>
      </c>
      <c r="X3221" s="77" t="s">
        <v>37</v>
      </c>
      <c r="Y3221" s="78" t="s">
        <v>38</v>
      </c>
      <c r="Z3221" s="72"/>
      <c r="AA3221" s="77">
        <v>1033</v>
      </c>
      <c r="AB3221" s="76" t="s">
        <v>50</v>
      </c>
      <c r="AC3221" s="77" t="s">
        <v>36</v>
      </c>
      <c r="AD3221" s="77" t="s">
        <v>36</v>
      </c>
      <c r="AE3221" s="77">
        <v>14</v>
      </c>
      <c r="AF3221" s="78" t="s">
        <v>84</v>
      </c>
      <c r="AG3221" s="72"/>
      <c r="AH3221" s="77" t="s">
        <v>69</v>
      </c>
      <c r="AI3221" s="76" t="s">
        <v>52</v>
      </c>
      <c r="AJ3221" s="76" t="s">
        <v>36</v>
      </c>
      <c r="AK3221" t="str">
        <f>_xlfn.CONCAT(PlayerList[[#This Row],[First Name]]," ",PlayerList[[#This Row],[Surname]])</f>
        <v>Cayden Wang</v>
      </c>
      <c r="AM3221" s="71">
        <f>PlayerList[[#This Row],[Code]]*1</f>
        <v>18568</v>
      </c>
      <c r="AN3221" s="71" t="str">
        <f>VLOOKUP(PlayerList[[#This Row],[NZCF ID]],$AP$2:$AQ$3850,2,FALSE)</f>
        <v>M</v>
      </c>
      <c r="AP3221" s="71">
        <v>21001</v>
      </c>
      <c r="AQ3221" s="71" t="s">
        <v>29</v>
      </c>
    </row>
    <row r="3222" spans="13:43" x14ac:dyDescent="0.3">
      <c r="M3222" s="75">
        <v>17806</v>
      </c>
      <c r="N3222" s="72" t="s">
        <v>3703</v>
      </c>
      <c r="O3222" s="72" t="s">
        <v>458</v>
      </c>
      <c r="P3222" s="73" t="s">
        <v>604</v>
      </c>
      <c r="Q3222" s="74">
        <v>2009</v>
      </c>
      <c r="R3222" s="73" t="s">
        <v>135</v>
      </c>
      <c r="S3222" s="72"/>
      <c r="T3222" s="77" t="s">
        <v>34</v>
      </c>
      <c r="U3222" s="76" t="s">
        <v>35</v>
      </c>
      <c r="V3222" s="77" t="s">
        <v>36</v>
      </c>
      <c r="W3222" s="77" t="s">
        <v>36</v>
      </c>
      <c r="X3222" s="77" t="s">
        <v>37</v>
      </c>
      <c r="Y3222" s="78" t="s">
        <v>38</v>
      </c>
      <c r="Z3222" s="72"/>
      <c r="AA3222" s="77">
        <v>528</v>
      </c>
      <c r="AB3222" s="76" t="s">
        <v>50</v>
      </c>
      <c r="AC3222" s="77" t="s">
        <v>36</v>
      </c>
      <c r="AD3222" s="77" t="s">
        <v>36</v>
      </c>
      <c r="AE3222" s="77">
        <v>7</v>
      </c>
      <c r="AF3222" s="78" t="s">
        <v>90</v>
      </c>
      <c r="AG3222" s="72"/>
      <c r="AH3222" s="77" t="s">
        <v>69</v>
      </c>
      <c r="AI3222" s="76" t="s">
        <v>52</v>
      </c>
      <c r="AJ3222" s="76" t="s">
        <v>36</v>
      </c>
      <c r="AK3222" t="str">
        <f>_xlfn.CONCAT(PlayerList[[#This Row],[First Name]]," ",PlayerList[[#This Row],[Surname]])</f>
        <v>Charlie Wang</v>
      </c>
      <c r="AM3222" s="71">
        <f>PlayerList[[#This Row],[Code]]*1</f>
        <v>17806</v>
      </c>
      <c r="AN3222" s="71" t="str">
        <f>VLOOKUP(PlayerList[[#This Row],[NZCF ID]],$AP$2:$AQ$3850,2,FALSE)</f>
        <v>M</v>
      </c>
      <c r="AP3222" s="71">
        <v>17775</v>
      </c>
      <c r="AQ3222" s="71" t="s">
        <v>45</v>
      </c>
    </row>
    <row r="3223" spans="13:43" x14ac:dyDescent="0.3">
      <c r="M3223" s="75">
        <v>17035</v>
      </c>
      <c r="N3223" s="72" t="s">
        <v>3703</v>
      </c>
      <c r="O3223" s="72" t="s">
        <v>3710</v>
      </c>
      <c r="P3223" s="73" t="s">
        <v>83</v>
      </c>
      <c r="Q3223" s="74">
        <v>2012</v>
      </c>
      <c r="R3223" s="73" t="s">
        <v>135</v>
      </c>
      <c r="S3223" s="72"/>
      <c r="T3223" s="77">
        <v>1152</v>
      </c>
      <c r="U3223" s="76" t="s">
        <v>35</v>
      </c>
      <c r="V3223" s="77" t="s">
        <v>36</v>
      </c>
      <c r="W3223" s="77" t="s">
        <v>36</v>
      </c>
      <c r="X3223" s="77">
        <v>58</v>
      </c>
      <c r="Y3223" s="78" t="s">
        <v>116</v>
      </c>
      <c r="Z3223" s="72"/>
      <c r="AA3223" s="77">
        <v>990</v>
      </c>
      <c r="AB3223" s="76" t="s">
        <v>35</v>
      </c>
      <c r="AC3223" s="77" t="s">
        <v>36</v>
      </c>
      <c r="AD3223" s="77" t="s">
        <v>36</v>
      </c>
      <c r="AE3223" s="77">
        <v>64</v>
      </c>
      <c r="AF3223" s="78" t="s">
        <v>169</v>
      </c>
      <c r="AG3223" s="72"/>
      <c r="AH3223" s="77">
        <v>4313275</v>
      </c>
      <c r="AI3223" s="76" t="s">
        <v>52</v>
      </c>
      <c r="AJ3223" s="76" t="s">
        <v>36</v>
      </c>
      <c r="AK3223" t="str">
        <f>_xlfn.CONCAT(PlayerList[[#This Row],[First Name]]," ",PlayerList[[#This Row],[Surname]])</f>
        <v>Cheng Qi (Max) Wang</v>
      </c>
      <c r="AM3223" s="71">
        <f>PlayerList[[#This Row],[Code]]*1</f>
        <v>17035</v>
      </c>
      <c r="AN3223" s="71" t="str">
        <f>VLOOKUP(PlayerList[[#This Row],[NZCF ID]],$AP$2:$AQ$3850,2,FALSE)</f>
        <v>M</v>
      </c>
      <c r="AP3223" s="71">
        <v>18568</v>
      </c>
      <c r="AQ3223" s="71" t="s">
        <v>29</v>
      </c>
    </row>
    <row r="3224" spans="13:43" x14ac:dyDescent="0.3">
      <c r="M3224" s="75">
        <v>16724</v>
      </c>
      <c r="N3224" s="72" t="s">
        <v>3703</v>
      </c>
      <c r="O3224" s="72" t="s">
        <v>3711</v>
      </c>
      <c r="P3224" s="73" t="s">
        <v>167</v>
      </c>
      <c r="Q3224" s="74">
        <v>2008</v>
      </c>
      <c r="R3224" s="73" t="s">
        <v>135</v>
      </c>
      <c r="S3224" s="72"/>
      <c r="T3224" s="77">
        <v>1358</v>
      </c>
      <c r="U3224" s="76" t="s">
        <v>35</v>
      </c>
      <c r="V3224" s="77" t="s">
        <v>36</v>
      </c>
      <c r="W3224" s="77" t="s">
        <v>36</v>
      </c>
      <c r="X3224" s="77">
        <v>26</v>
      </c>
      <c r="Y3224" s="78" t="s">
        <v>51</v>
      </c>
      <c r="Z3224" s="72"/>
      <c r="AA3224" s="77">
        <v>915</v>
      </c>
      <c r="AB3224" s="76" t="s">
        <v>35</v>
      </c>
      <c r="AC3224" s="77" t="s">
        <v>36</v>
      </c>
      <c r="AD3224" s="77" t="s">
        <v>36</v>
      </c>
      <c r="AE3224" s="77">
        <v>117</v>
      </c>
      <c r="AF3224" s="78" t="s">
        <v>219</v>
      </c>
      <c r="AG3224" s="72"/>
      <c r="AH3224" s="77">
        <v>4312848</v>
      </c>
      <c r="AI3224" s="76" t="s">
        <v>52</v>
      </c>
      <c r="AJ3224" s="76" t="s">
        <v>36</v>
      </c>
      <c r="AK3224" t="str">
        <f>_xlfn.CONCAT(PlayerList[[#This Row],[First Name]]," ",PlayerList[[#This Row],[Surname]])</f>
        <v>Cherry Ruichen Wang</v>
      </c>
      <c r="AM3224" s="71">
        <f>PlayerList[[#This Row],[Code]]*1</f>
        <v>16724</v>
      </c>
      <c r="AN3224" s="71" t="str">
        <f>VLOOKUP(PlayerList[[#This Row],[NZCF ID]],$AP$2:$AQ$3850,2,FALSE)</f>
        <v>F</v>
      </c>
      <c r="AP3224" s="71">
        <v>17806</v>
      </c>
      <c r="AQ3224" s="71" t="s">
        <v>29</v>
      </c>
    </row>
    <row r="3225" spans="13:43" x14ac:dyDescent="0.3">
      <c r="M3225" s="75">
        <v>19502</v>
      </c>
      <c r="N3225" s="72" t="s">
        <v>3703</v>
      </c>
      <c r="O3225" s="72" t="s">
        <v>3712</v>
      </c>
      <c r="P3225" s="73" t="s">
        <v>33</v>
      </c>
      <c r="Q3225" s="74">
        <v>1964</v>
      </c>
      <c r="R3225" s="73" t="s">
        <v>124</v>
      </c>
      <c r="S3225" s="72"/>
      <c r="T3225" s="77" t="s">
        <v>34</v>
      </c>
      <c r="U3225" s="76" t="s">
        <v>35</v>
      </c>
      <c r="V3225" s="77" t="s">
        <v>36</v>
      </c>
      <c r="W3225" s="77" t="s">
        <v>36</v>
      </c>
      <c r="X3225" s="77" t="s">
        <v>37</v>
      </c>
      <c r="Y3225" s="78" t="s">
        <v>38</v>
      </c>
      <c r="Z3225" s="72"/>
      <c r="AA3225" s="77">
        <v>462</v>
      </c>
      <c r="AB3225" s="76" t="s">
        <v>50</v>
      </c>
      <c r="AC3225" s="77" t="s">
        <v>36</v>
      </c>
      <c r="AD3225" s="77" t="s">
        <v>36</v>
      </c>
      <c r="AE3225" s="77">
        <v>6</v>
      </c>
      <c r="AF3225" s="78" t="s">
        <v>96</v>
      </c>
      <c r="AG3225" s="72"/>
      <c r="AH3225" s="77">
        <v>4324048</v>
      </c>
      <c r="AI3225" s="76" t="s">
        <v>52</v>
      </c>
      <c r="AJ3225" s="76" t="s">
        <v>36</v>
      </c>
      <c r="AK3225" t="str">
        <f>_xlfn.CONCAT(PlayerList[[#This Row],[First Name]]," ",PlayerList[[#This Row],[Surname]])</f>
        <v>Christine Wang</v>
      </c>
      <c r="AM3225" s="71">
        <f>PlayerList[[#This Row],[Code]]*1</f>
        <v>19502</v>
      </c>
      <c r="AN3225" s="71" t="str">
        <f>VLOOKUP(PlayerList[[#This Row],[NZCF ID]],$AP$2:$AQ$3850,2,FALSE)</f>
        <v>F</v>
      </c>
      <c r="AP3225" s="71">
        <v>17035</v>
      </c>
      <c r="AQ3225" s="71" t="s">
        <v>29</v>
      </c>
    </row>
    <row r="3226" spans="13:43" x14ac:dyDescent="0.3">
      <c r="M3226" s="75">
        <v>17187</v>
      </c>
      <c r="N3226" s="72" t="s">
        <v>3703</v>
      </c>
      <c r="O3226" s="72" t="s">
        <v>1587</v>
      </c>
      <c r="P3226" s="73" t="s">
        <v>354</v>
      </c>
      <c r="Q3226" s="74">
        <v>2007</v>
      </c>
      <c r="R3226" s="73" t="s">
        <v>135</v>
      </c>
      <c r="S3226" s="72"/>
      <c r="T3226" s="77">
        <v>1004</v>
      </c>
      <c r="U3226" s="76" t="s">
        <v>35</v>
      </c>
      <c r="V3226" s="77" t="s">
        <v>36</v>
      </c>
      <c r="W3226" s="77" t="s">
        <v>36</v>
      </c>
      <c r="X3226" s="77">
        <v>49</v>
      </c>
      <c r="Y3226" s="78" t="s">
        <v>68</v>
      </c>
      <c r="Z3226" s="72"/>
      <c r="AA3226" s="77">
        <v>885</v>
      </c>
      <c r="AB3226" s="76" t="s">
        <v>35</v>
      </c>
      <c r="AC3226" s="77" t="s">
        <v>36</v>
      </c>
      <c r="AD3226" s="77" t="s">
        <v>36</v>
      </c>
      <c r="AE3226" s="77">
        <v>135</v>
      </c>
      <c r="AF3226" s="78" t="s">
        <v>39</v>
      </c>
      <c r="AG3226" s="72"/>
      <c r="AH3226" s="77">
        <v>4312821</v>
      </c>
      <c r="AI3226" s="76" t="s">
        <v>52</v>
      </c>
      <c r="AJ3226" s="76" t="s">
        <v>36</v>
      </c>
      <c r="AK3226" t="str">
        <f>_xlfn.CONCAT(PlayerList[[#This Row],[First Name]]," ",PlayerList[[#This Row],[Surname]])</f>
        <v>Christopher Wang</v>
      </c>
      <c r="AM3226" s="71">
        <f>PlayerList[[#This Row],[Code]]*1</f>
        <v>17187</v>
      </c>
      <c r="AN3226" s="71" t="str">
        <f>VLOOKUP(PlayerList[[#This Row],[NZCF ID]],$AP$2:$AQ$3850,2,FALSE)</f>
        <v>M</v>
      </c>
      <c r="AP3226" s="71">
        <v>16724</v>
      </c>
      <c r="AQ3226" s="71" t="s">
        <v>45</v>
      </c>
    </row>
    <row r="3227" spans="13:43" x14ac:dyDescent="0.3">
      <c r="M3227" s="75">
        <v>20985</v>
      </c>
      <c r="N3227" s="72" t="s">
        <v>3703</v>
      </c>
      <c r="O3227" s="72" t="s">
        <v>875</v>
      </c>
      <c r="P3227" s="73" t="s">
        <v>33</v>
      </c>
      <c r="Q3227" s="74">
        <v>2008</v>
      </c>
      <c r="R3227" s="73" t="s">
        <v>135</v>
      </c>
      <c r="S3227" s="72"/>
      <c r="T3227" s="77" t="s">
        <v>34</v>
      </c>
      <c r="U3227" s="76" t="s">
        <v>35</v>
      </c>
      <c r="V3227" s="77" t="s">
        <v>36</v>
      </c>
      <c r="W3227" s="77" t="s">
        <v>36</v>
      </c>
      <c r="X3227" s="77" t="s">
        <v>37</v>
      </c>
      <c r="Y3227" s="78" t="s">
        <v>38</v>
      </c>
      <c r="Z3227" s="72"/>
      <c r="AA3227" s="77">
        <v>868</v>
      </c>
      <c r="AB3227" s="76" t="s">
        <v>50</v>
      </c>
      <c r="AC3227" s="77" t="s">
        <v>36</v>
      </c>
      <c r="AD3227" s="77" t="s">
        <v>36</v>
      </c>
      <c r="AE3227" s="77">
        <v>6</v>
      </c>
      <c r="AF3227" s="78" t="s">
        <v>60</v>
      </c>
      <c r="AG3227" s="72"/>
      <c r="AH3227" s="77">
        <v>433169</v>
      </c>
      <c r="AI3227" s="76" t="s">
        <v>52</v>
      </c>
      <c r="AJ3227" s="76" t="s">
        <v>36</v>
      </c>
      <c r="AK3227" t="str">
        <f>_xlfn.CONCAT(PlayerList[[#This Row],[First Name]]," ",PlayerList[[#This Row],[Surname]])</f>
        <v>Cooper Wang</v>
      </c>
      <c r="AM3227" s="71">
        <f>PlayerList[[#This Row],[Code]]*1</f>
        <v>20985</v>
      </c>
      <c r="AN3227" s="71" t="str">
        <f>VLOOKUP(PlayerList[[#This Row],[NZCF ID]],$AP$2:$AQ$3850,2,FALSE)</f>
        <v>M</v>
      </c>
      <c r="AP3227" s="71">
        <v>19502</v>
      </c>
      <c r="AQ3227" s="71" t="s">
        <v>45</v>
      </c>
    </row>
    <row r="3228" spans="13:43" x14ac:dyDescent="0.3">
      <c r="M3228" s="75">
        <v>20819</v>
      </c>
      <c r="N3228" s="72" t="s">
        <v>3703</v>
      </c>
      <c r="O3228" s="72" t="s">
        <v>4019</v>
      </c>
      <c r="P3228" s="73" t="s">
        <v>33</v>
      </c>
      <c r="Q3228" s="74">
        <v>2013</v>
      </c>
      <c r="R3228" s="73" t="s">
        <v>135</v>
      </c>
      <c r="S3228" s="72"/>
      <c r="T3228" s="77" t="s">
        <v>34</v>
      </c>
      <c r="U3228" s="76" t="s">
        <v>35</v>
      </c>
      <c r="V3228" s="77" t="s">
        <v>36</v>
      </c>
      <c r="W3228" s="77" t="s">
        <v>36</v>
      </c>
      <c r="X3228" s="77" t="s">
        <v>37</v>
      </c>
      <c r="Y3228" s="78" t="s">
        <v>38</v>
      </c>
      <c r="Z3228" s="72"/>
      <c r="AA3228" s="77">
        <v>943</v>
      </c>
      <c r="AB3228" s="76" t="s">
        <v>35</v>
      </c>
      <c r="AC3228" s="77">
        <v>2</v>
      </c>
      <c r="AD3228" s="77">
        <v>11</v>
      </c>
      <c r="AE3228" s="77">
        <v>22</v>
      </c>
      <c r="AF3228" s="78" t="s">
        <v>4167</v>
      </c>
      <c r="AG3228" s="72"/>
      <c r="AH3228" s="77">
        <v>4332954</v>
      </c>
      <c r="AI3228" s="76" t="s">
        <v>52</v>
      </c>
      <c r="AJ3228" s="76" t="s">
        <v>36</v>
      </c>
      <c r="AK3228" t="str">
        <f>_xlfn.CONCAT(PlayerList[[#This Row],[First Name]]," ",PlayerList[[#This Row],[Surname]])</f>
        <v>Cynthia Wang</v>
      </c>
      <c r="AM3228" s="71">
        <f>PlayerList[[#This Row],[Code]]*1</f>
        <v>20819</v>
      </c>
      <c r="AN3228" s="71" t="str">
        <f>VLOOKUP(PlayerList[[#This Row],[NZCF ID]],$AP$2:$AQ$3850,2,FALSE)</f>
        <v>F</v>
      </c>
      <c r="AP3228" s="71">
        <v>17187</v>
      </c>
      <c r="AQ3228" s="71" t="s">
        <v>29</v>
      </c>
    </row>
    <row r="3229" spans="13:43" x14ac:dyDescent="0.3">
      <c r="M3229" s="75">
        <v>20395</v>
      </c>
      <c r="N3229" s="72" t="s">
        <v>3703</v>
      </c>
      <c r="O3229" s="72" t="s">
        <v>3713</v>
      </c>
      <c r="P3229" s="73" t="s">
        <v>167</v>
      </c>
      <c r="Q3229" s="74">
        <v>2016</v>
      </c>
      <c r="R3229" s="73" t="s">
        <v>135</v>
      </c>
      <c r="S3229" s="72"/>
      <c r="T3229" s="77">
        <v>1228</v>
      </c>
      <c r="U3229" s="76" t="s">
        <v>35</v>
      </c>
      <c r="V3229" s="77">
        <v>2</v>
      </c>
      <c r="W3229" s="77">
        <v>9</v>
      </c>
      <c r="X3229" s="77">
        <v>33</v>
      </c>
      <c r="Y3229" s="78" t="s">
        <v>4167</v>
      </c>
      <c r="Z3229" s="72"/>
      <c r="AA3229" s="77">
        <v>1176</v>
      </c>
      <c r="AB3229" s="76" t="s">
        <v>35</v>
      </c>
      <c r="AC3229" s="77">
        <v>5</v>
      </c>
      <c r="AD3229" s="77">
        <v>29</v>
      </c>
      <c r="AE3229" s="77">
        <v>136</v>
      </c>
      <c r="AF3229" s="78" t="s">
        <v>4167</v>
      </c>
      <c r="AG3229" s="72"/>
      <c r="AH3229" s="77">
        <v>4328990</v>
      </c>
      <c r="AI3229" s="76" t="s">
        <v>52</v>
      </c>
      <c r="AJ3229" s="76" t="s">
        <v>36</v>
      </c>
      <c r="AK3229" t="str">
        <f>_xlfn.CONCAT(PlayerList[[#This Row],[First Name]]," ",PlayerList[[#This Row],[Surname]])</f>
        <v>Cyrus Wang</v>
      </c>
      <c r="AM3229" s="71">
        <f>PlayerList[[#This Row],[Code]]*1</f>
        <v>20395</v>
      </c>
      <c r="AN3229" s="71" t="str">
        <f>VLOOKUP(PlayerList[[#This Row],[NZCF ID]],$AP$2:$AQ$3850,2,FALSE)</f>
        <v>M</v>
      </c>
      <c r="AP3229" s="71">
        <v>20985</v>
      </c>
      <c r="AQ3229" s="71" t="s">
        <v>29</v>
      </c>
    </row>
    <row r="3230" spans="13:43" x14ac:dyDescent="0.3">
      <c r="M3230" s="75">
        <v>17715</v>
      </c>
      <c r="N3230" s="72" t="s">
        <v>3703</v>
      </c>
      <c r="O3230" s="72" t="s">
        <v>421</v>
      </c>
      <c r="P3230" s="73" t="s">
        <v>167</v>
      </c>
      <c r="Q3230" s="74">
        <v>2008</v>
      </c>
      <c r="R3230" s="73" t="s">
        <v>135</v>
      </c>
      <c r="S3230" s="72"/>
      <c r="T3230" s="77">
        <v>1976</v>
      </c>
      <c r="U3230" s="76" t="s">
        <v>35</v>
      </c>
      <c r="V3230" s="77" t="s">
        <v>36</v>
      </c>
      <c r="W3230" s="77" t="s">
        <v>36</v>
      </c>
      <c r="X3230" s="77">
        <v>98</v>
      </c>
      <c r="Y3230" s="78" t="s">
        <v>75</v>
      </c>
      <c r="Z3230" s="72"/>
      <c r="AA3230" s="77">
        <v>1863</v>
      </c>
      <c r="AB3230" s="76" t="s">
        <v>35</v>
      </c>
      <c r="AC3230" s="77" t="s">
        <v>36</v>
      </c>
      <c r="AD3230" s="77" t="s">
        <v>36</v>
      </c>
      <c r="AE3230" s="77">
        <v>80</v>
      </c>
      <c r="AF3230" s="78" t="s">
        <v>84</v>
      </c>
      <c r="AG3230" s="72"/>
      <c r="AH3230" s="77">
        <v>4315197</v>
      </c>
      <c r="AI3230" s="76" t="s">
        <v>52</v>
      </c>
      <c r="AJ3230" s="76" t="s">
        <v>36</v>
      </c>
      <c r="AK3230" t="str">
        <f>_xlfn.CONCAT(PlayerList[[#This Row],[First Name]]," ",PlayerList[[#This Row],[Surname]])</f>
        <v>Daniel Wang</v>
      </c>
      <c r="AM3230" s="71">
        <f>PlayerList[[#This Row],[Code]]*1</f>
        <v>17715</v>
      </c>
      <c r="AN3230" s="71" t="str">
        <f>VLOOKUP(PlayerList[[#This Row],[NZCF ID]],$AP$2:$AQ$3850,2,FALSE)</f>
        <v>M</v>
      </c>
      <c r="AP3230" s="71">
        <v>20819</v>
      </c>
      <c r="AQ3230" s="71" t="s">
        <v>45</v>
      </c>
    </row>
    <row r="3231" spans="13:43" x14ac:dyDescent="0.3">
      <c r="M3231" s="75">
        <v>18925</v>
      </c>
      <c r="N3231" s="72" t="s">
        <v>3703</v>
      </c>
      <c r="O3231" s="72" t="s">
        <v>3714</v>
      </c>
      <c r="P3231" s="73" t="s">
        <v>33</v>
      </c>
      <c r="Q3231" s="74">
        <v>2014</v>
      </c>
      <c r="R3231" s="73" t="s">
        <v>135</v>
      </c>
      <c r="S3231" s="72"/>
      <c r="T3231" s="77">
        <v>425</v>
      </c>
      <c r="U3231" s="76" t="s">
        <v>50</v>
      </c>
      <c r="V3231" s="77" t="s">
        <v>36</v>
      </c>
      <c r="W3231" s="77" t="s">
        <v>36</v>
      </c>
      <c r="X3231" s="77">
        <v>7</v>
      </c>
      <c r="Y3231" s="78" t="s">
        <v>173</v>
      </c>
      <c r="Z3231" s="72"/>
      <c r="AA3231" s="77" t="s">
        <v>37</v>
      </c>
      <c r="AB3231" s="76" t="s">
        <v>35</v>
      </c>
      <c r="AC3231" s="77" t="s">
        <v>36</v>
      </c>
      <c r="AD3231" s="77" t="s">
        <v>36</v>
      </c>
      <c r="AE3231" s="77" t="s">
        <v>37</v>
      </c>
      <c r="AF3231" s="78" t="s">
        <v>38</v>
      </c>
      <c r="AG3231" s="72"/>
      <c r="AH3231" s="77">
        <v>4320980</v>
      </c>
      <c r="AI3231" s="76" t="s">
        <v>52</v>
      </c>
      <c r="AJ3231" s="76" t="s">
        <v>36</v>
      </c>
      <c r="AK3231" t="str">
        <f>_xlfn.CONCAT(PlayerList[[#This Row],[First Name]]," ",PlayerList[[#This Row],[Surname]])</f>
        <v>Daniel Anxin Wang</v>
      </c>
      <c r="AM3231" s="71">
        <f>PlayerList[[#This Row],[Code]]*1</f>
        <v>18925</v>
      </c>
      <c r="AN3231" s="71" t="str">
        <f>VLOOKUP(PlayerList[[#This Row],[NZCF ID]],$AP$2:$AQ$3850,2,FALSE)</f>
        <v>M</v>
      </c>
      <c r="AP3231" s="71">
        <v>20395</v>
      </c>
      <c r="AQ3231" s="71" t="s">
        <v>29</v>
      </c>
    </row>
    <row r="3232" spans="13:43" x14ac:dyDescent="0.3">
      <c r="M3232" s="75">
        <v>20542</v>
      </c>
      <c r="N3232" s="72" t="s">
        <v>3703</v>
      </c>
      <c r="O3232" s="72" t="s">
        <v>3715</v>
      </c>
      <c r="P3232" s="73" t="s">
        <v>33</v>
      </c>
      <c r="Q3232" s="74">
        <v>2016</v>
      </c>
      <c r="R3232" s="73" t="s">
        <v>135</v>
      </c>
      <c r="S3232" s="72"/>
      <c r="T3232" s="77" t="s">
        <v>34</v>
      </c>
      <c r="U3232" s="76" t="s">
        <v>35</v>
      </c>
      <c r="V3232" s="77" t="s">
        <v>36</v>
      </c>
      <c r="W3232" s="77" t="s">
        <v>36</v>
      </c>
      <c r="X3232" s="77" t="s">
        <v>37</v>
      </c>
      <c r="Y3232" s="78" t="s">
        <v>38</v>
      </c>
      <c r="Z3232" s="72"/>
      <c r="AA3232" s="77">
        <v>534</v>
      </c>
      <c r="AB3232" s="76" t="s">
        <v>50</v>
      </c>
      <c r="AC3232" s="77" t="s">
        <v>36</v>
      </c>
      <c r="AD3232" s="77" t="s">
        <v>36</v>
      </c>
      <c r="AE3232" s="77">
        <v>18</v>
      </c>
      <c r="AF3232" s="78" t="s">
        <v>60</v>
      </c>
      <c r="AG3232" s="72"/>
      <c r="AH3232" s="77" t="s">
        <v>69</v>
      </c>
      <c r="AI3232" s="76" t="s">
        <v>52</v>
      </c>
      <c r="AJ3232" s="76" t="s">
        <v>36</v>
      </c>
      <c r="AK3232" t="str">
        <f>_xlfn.CONCAT(PlayerList[[#This Row],[First Name]]," ",PlayerList[[#This Row],[Surname]])</f>
        <v>Derek Wang</v>
      </c>
      <c r="AM3232" s="71">
        <f>PlayerList[[#This Row],[Code]]*1</f>
        <v>20542</v>
      </c>
      <c r="AN3232" s="71" t="str">
        <f>VLOOKUP(PlayerList[[#This Row],[NZCF ID]],$AP$2:$AQ$3850,2,FALSE)</f>
        <v>M</v>
      </c>
      <c r="AP3232" s="71">
        <v>17715</v>
      </c>
      <c r="AQ3232" s="71" t="s">
        <v>29</v>
      </c>
    </row>
    <row r="3233" spans="13:43" x14ac:dyDescent="0.3">
      <c r="M3233" s="75">
        <v>18615</v>
      </c>
      <c r="N3233" s="72" t="s">
        <v>3703</v>
      </c>
      <c r="O3233" s="72" t="s">
        <v>3716</v>
      </c>
      <c r="P3233" s="73" t="s">
        <v>258</v>
      </c>
      <c r="Q3233" s="74">
        <v>2014</v>
      </c>
      <c r="R3233" s="73" t="s">
        <v>135</v>
      </c>
      <c r="S3233" s="72"/>
      <c r="T3233" s="77">
        <v>629</v>
      </c>
      <c r="U3233" s="76" t="s">
        <v>50</v>
      </c>
      <c r="V3233" s="77" t="s">
        <v>36</v>
      </c>
      <c r="W3233" s="77" t="s">
        <v>36</v>
      </c>
      <c r="X3233" s="77">
        <v>15</v>
      </c>
      <c r="Y3233" s="78" t="s">
        <v>39</v>
      </c>
      <c r="Z3233" s="72"/>
      <c r="AA3233" s="77">
        <v>529</v>
      </c>
      <c r="AB3233" s="76" t="s">
        <v>35</v>
      </c>
      <c r="AC3233" s="77" t="s">
        <v>36</v>
      </c>
      <c r="AD3233" s="77" t="s">
        <v>36</v>
      </c>
      <c r="AE3233" s="77">
        <v>61</v>
      </c>
      <c r="AF3233" s="78" t="s">
        <v>39</v>
      </c>
      <c r="AG3233" s="72"/>
      <c r="AH3233" s="77">
        <v>4320255</v>
      </c>
      <c r="AI3233" s="76" t="s">
        <v>52</v>
      </c>
      <c r="AJ3233" s="76" t="s">
        <v>36</v>
      </c>
      <c r="AK3233" t="str">
        <f>_xlfn.CONCAT(PlayerList[[#This Row],[First Name]]," ",PlayerList[[#This Row],[Surname]])</f>
        <v>Dora Wang</v>
      </c>
      <c r="AM3233" s="71">
        <f>PlayerList[[#This Row],[Code]]*1</f>
        <v>18615</v>
      </c>
      <c r="AN3233" s="71" t="str">
        <f>VLOOKUP(PlayerList[[#This Row],[NZCF ID]],$AP$2:$AQ$3850,2,FALSE)</f>
        <v>F</v>
      </c>
      <c r="AP3233" s="71">
        <v>18925</v>
      </c>
      <c r="AQ3233" s="71" t="s">
        <v>29</v>
      </c>
    </row>
    <row r="3234" spans="13:43" x14ac:dyDescent="0.3">
      <c r="M3234" s="75">
        <v>20030</v>
      </c>
      <c r="N3234" s="72" t="s">
        <v>3703</v>
      </c>
      <c r="O3234" s="72" t="s">
        <v>298</v>
      </c>
      <c r="P3234" s="73" t="s">
        <v>33</v>
      </c>
      <c r="Q3234" s="74">
        <v>2012</v>
      </c>
      <c r="R3234" s="73" t="s">
        <v>135</v>
      </c>
      <c r="S3234" s="72"/>
      <c r="T3234" s="77" t="s">
        <v>34</v>
      </c>
      <c r="U3234" s="76" t="s">
        <v>35</v>
      </c>
      <c r="V3234" s="77" t="s">
        <v>36</v>
      </c>
      <c r="W3234" s="77" t="s">
        <v>36</v>
      </c>
      <c r="X3234" s="77" t="s">
        <v>37</v>
      </c>
      <c r="Y3234" s="78" t="s">
        <v>38</v>
      </c>
      <c r="Z3234" s="72"/>
      <c r="AA3234" s="77">
        <v>400</v>
      </c>
      <c r="AB3234" s="76" t="s">
        <v>50</v>
      </c>
      <c r="AC3234" s="77" t="s">
        <v>36</v>
      </c>
      <c r="AD3234" s="77" t="s">
        <v>36</v>
      </c>
      <c r="AE3234" s="77">
        <v>6</v>
      </c>
      <c r="AF3234" s="78" t="s">
        <v>169</v>
      </c>
      <c r="AG3234" s="72"/>
      <c r="AH3234" s="77">
        <v>4326237</v>
      </c>
      <c r="AI3234" s="76" t="s">
        <v>52</v>
      </c>
      <c r="AJ3234" s="76" t="s">
        <v>36</v>
      </c>
      <c r="AK3234" t="str">
        <f>_xlfn.CONCAT(PlayerList[[#This Row],[First Name]]," ",PlayerList[[#This Row],[Surname]])</f>
        <v>Edward Wang</v>
      </c>
      <c r="AM3234" s="71">
        <f>PlayerList[[#This Row],[Code]]*1</f>
        <v>20030</v>
      </c>
      <c r="AN3234" s="71" t="str">
        <f>VLOOKUP(PlayerList[[#This Row],[NZCF ID]],$AP$2:$AQ$3850,2,FALSE)</f>
        <v>M</v>
      </c>
      <c r="AP3234" s="71">
        <v>20542</v>
      </c>
      <c r="AQ3234" s="71" t="s">
        <v>29</v>
      </c>
    </row>
    <row r="3235" spans="13:43" x14ac:dyDescent="0.3">
      <c r="M3235" s="75">
        <v>17454</v>
      </c>
      <c r="N3235" s="72" t="s">
        <v>3703</v>
      </c>
      <c r="O3235" s="72" t="s">
        <v>3717</v>
      </c>
      <c r="P3235" s="73" t="s">
        <v>258</v>
      </c>
      <c r="Q3235" s="74">
        <v>2011</v>
      </c>
      <c r="R3235" s="73" t="s">
        <v>135</v>
      </c>
      <c r="S3235" s="72"/>
      <c r="T3235" s="77" t="s">
        <v>34</v>
      </c>
      <c r="U3235" s="76" t="s">
        <v>35</v>
      </c>
      <c r="V3235" s="77" t="s">
        <v>36</v>
      </c>
      <c r="W3235" s="77" t="s">
        <v>36</v>
      </c>
      <c r="X3235" s="77" t="s">
        <v>37</v>
      </c>
      <c r="Y3235" s="78" t="s">
        <v>38</v>
      </c>
      <c r="Z3235" s="72"/>
      <c r="AA3235" s="77">
        <v>595</v>
      </c>
      <c r="AB3235" s="76" t="s">
        <v>35</v>
      </c>
      <c r="AC3235" s="77" t="s">
        <v>36</v>
      </c>
      <c r="AD3235" s="77" t="s">
        <v>36</v>
      </c>
      <c r="AE3235" s="77">
        <v>38</v>
      </c>
      <c r="AF3235" s="78" t="s">
        <v>154</v>
      </c>
      <c r="AG3235" s="72"/>
      <c r="AH3235" s="77">
        <v>4313917</v>
      </c>
      <c r="AI3235" s="76" t="s">
        <v>52</v>
      </c>
      <c r="AJ3235" s="76" t="s">
        <v>36</v>
      </c>
      <c r="AK3235" t="str">
        <f>_xlfn.CONCAT(PlayerList[[#This Row],[First Name]]," ",PlayerList[[#This Row],[Surname]])</f>
        <v>Ellie Shi Han Wang</v>
      </c>
      <c r="AM3235" s="71">
        <f>PlayerList[[#This Row],[Code]]*1</f>
        <v>17454</v>
      </c>
      <c r="AN3235" s="71" t="str">
        <f>VLOOKUP(PlayerList[[#This Row],[NZCF ID]],$AP$2:$AQ$3850,2,FALSE)</f>
        <v>F</v>
      </c>
      <c r="AP3235" s="71">
        <v>18615</v>
      </c>
      <c r="AQ3235" s="71" t="s">
        <v>45</v>
      </c>
    </row>
    <row r="3236" spans="13:43" x14ac:dyDescent="0.3">
      <c r="M3236" s="75">
        <v>18310</v>
      </c>
      <c r="N3236" s="72" t="s">
        <v>3703</v>
      </c>
      <c r="O3236" s="72" t="s">
        <v>3718</v>
      </c>
      <c r="P3236" s="73" t="s">
        <v>354</v>
      </c>
      <c r="Q3236" s="74">
        <v>2015</v>
      </c>
      <c r="R3236" s="73" t="s">
        <v>135</v>
      </c>
      <c r="S3236" s="72"/>
      <c r="T3236" s="77">
        <v>1266</v>
      </c>
      <c r="U3236" s="76" t="s">
        <v>35</v>
      </c>
      <c r="V3236" s="77">
        <v>1</v>
      </c>
      <c r="W3236" s="77">
        <v>3</v>
      </c>
      <c r="X3236" s="77">
        <v>54</v>
      </c>
      <c r="Y3236" s="78" t="s">
        <v>4167</v>
      </c>
      <c r="Z3236" s="72"/>
      <c r="AA3236" s="77">
        <v>1161</v>
      </c>
      <c r="AB3236" s="76" t="s">
        <v>35</v>
      </c>
      <c r="AC3236" s="77">
        <v>4</v>
      </c>
      <c r="AD3236" s="77">
        <v>19</v>
      </c>
      <c r="AE3236" s="77">
        <v>170</v>
      </c>
      <c r="AF3236" s="78" t="s">
        <v>4167</v>
      </c>
      <c r="AG3236" s="72"/>
      <c r="AH3236" s="77">
        <v>4318323</v>
      </c>
      <c r="AI3236" s="76" t="s">
        <v>52</v>
      </c>
      <c r="AJ3236" s="76" t="s">
        <v>36</v>
      </c>
      <c r="AK3236" t="str">
        <f>_xlfn.CONCAT(PlayerList[[#This Row],[First Name]]," ",PlayerList[[#This Row],[Surname]])</f>
        <v>Ethan Zhirui Wang</v>
      </c>
      <c r="AM3236" s="71">
        <f>PlayerList[[#This Row],[Code]]*1</f>
        <v>18310</v>
      </c>
      <c r="AN3236" s="71" t="str">
        <f>VLOOKUP(PlayerList[[#This Row],[NZCF ID]],$AP$2:$AQ$3850,2,FALSE)</f>
        <v>M</v>
      </c>
      <c r="AP3236" s="71">
        <v>20030</v>
      </c>
      <c r="AQ3236" s="71" t="s">
        <v>29</v>
      </c>
    </row>
    <row r="3237" spans="13:43" x14ac:dyDescent="0.3">
      <c r="M3237" s="75">
        <v>16718</v>
      </c>
      <c r="N3237" s="72" t="s">
        <v>3703</v>
      </c>
      <c r="O3237" s="72" t="s">
        <v>4002</v>
      </c>
      <c r="P3237" s="73" t="s">
        <v>74</v>
      </c>
      <c r="Q3237" s="74">
        <v>2010</v>
      </c>
      <c r="R3237" s="73" t="s">
        <v>135</v>
      </c>
      <c r="S3237" s="72"/>
      <c r="T3237" s="77">
        <v>796</v>
      </c>
      <c r="U3237" s="76" t="s">
        <v>35</v>
      </c>
      <c r="V3237" s="77" t="s">
        <v>36</v>
      </c>
      <c r="W3237" s="77" t="s">
        <v>36</v>
      </c>
      <c r="X3237" s="77">
        <v>61</v>
      </c>
      <c r="Y3237" s="78" t="s">
        <v>673</v>
      </c>
      <c r="Z3237" s="72"/>
      <c r="AA3237" s="77">
        <v>878</v>
      </c>
      <c r="AB3237" s="76" t="s">
        <v>35</v>
      </c>
      <c r="AC3237" s="77" t="s">
        <v>36</v>
      </c>
      <c r="AD3237" s="77" t="s">
        <v>36</v>
      </c>
      <c r="AE3237" s="77">
        <v>72</v>
      </c>
      <c r="AF3237" s="78" t="s">
        <v>530</v>
      </c>
      <c r="AG3237" s="72"/>
      <c r="AH3237" s="77">
        <v>4310446</v>
      </c>
      <c r="AI3237" s="76" t="s">
        <v>52</v>
      </c>
      <c r="AJ3237" s="76" t="s">
        <v>36</v>
      </c>
      <c r="AK3237" t="str">
        <f>_xlfn.CONCAT(PlayerList[[#This Row],[First Name]]," ",PlayerList[[#This Row],[Surname]])</f>
        <v>Eugene Wang</v>
      </c>
      <c r="AM3237" s="71">
        <f>PlayerList[[#This Row],[Code]]*1</f>
        <v>16718</v>
      </c>
      <c r="AN3237" s="71" t="str">
        <f>VLOOKUP(PlayerList[[#This Row],[NZCF ID]],$AP$2:$AQ$3850,2,FALSE)</f>
        <v>M</v>
      </c>
      <c r="AP3237" s="71">
        <v>17454</v>
      </c>
      <c r="AQ3237" s="71" t="s">
        <v>45</v>
      </c>
    </row>
    <row r="3238" spans="13:43" x14ac:dyDescent="0.3">
      <c r="M3238" s="75">
        <v>19009</v>
      </c>
      <c r="N3238" s="72" t="s">
        <v>3703</v>
      </c>
      <c r="O3238" s="72" t="s">
        <v>3719</v>
      </c>
      <c r="P3238" s="73" t="s">
        <v>258</v>
      </c>
      <c r="Q3238" s="74">
        <v>1981</v>
      </c>
      <c r="R3238" s="73" t="s">
        <v>35</v>
      </c>
      <c r="S3238" s="72"/>
      <c r="T3238" s="77">
        <v>606</v>
      </c>
      <c r="U3238" s="76" t="s">
        <v>50</v>
      </c>
      <c r="V3238" s="77" t="s">
        <v>36</v>
      </c>
      <c r="W3238" s="77" t="s">
        <v>36</v>
      </c>
      <c r="X3238" s="77">
        <v>3</v>
      </c>
      <c r="Y3238" s="78" t="s">
        <v>154</v>
      </c>
      <c r="Z3238" s="72"/>
      <c r="AA3238" s="77" t="s">
        <v>37</v>
      </c>
      <c r="AB3238" s="76" t="s">
        <v>35</v>
      </c>
      <c r="AC3238" s="77" t="s">
        <v>36</v>
      </c>
      <c r="AD3238" s="77" t="s">
        <v>36</v>
      </c>
      <c r="AE3238" s="77" t="s">
        <v>37</v>
      </c>
      <c r="AF3238" s="78" t="s">
        <v>38</v>
      </c>
      <c r="AG3238" s="72"/>
      <c r="AH3238" s="77">
        <v>4318021</v>
      </c>
      <c r="AI3238" s="76" t="s">
        <v>52</v>
      </c>
      <c r="AJ3238" s="76" t="s">
        <v>36</v>
      </c>
      <c r="AK3238" t="str">
        <f>_xlfn.CONCAT(PlayerList[[#This Row],[First Name]]," ",PlayerList[[#This Row],[Surname]])</f>
        <v>Feifei Wang</v>
      </c>
      <c r="AM3238" s="71">
        <f>PlayerList[[#This Row],[Code]]*1</f>
        <v>19009</v>
      </c>
      <c r="AN3238" s="71" t="str">
        <f>VLOOKUP(PlayerList[[#This Row],[NZCF ID]],$AP$2:$AQ$3850,2,FALSE)</f>
        <v>F</v>
      </c>
      <c r="AP3238" s="71">
        <v>18310</v>
      </c>
      <c r="AQ3238" s="71" t="s">
        <v>29</v>
      </c>
    </row>
    <row r="3239" spans="13:43" x14ac:dyDescent="0.3">
      <c r="M3239" s="75">
        <v>18841</v>
      </c>
      <c r="N3239" s="72" t="s">
        <v>3703</v>
      </c>
      <c r="O3239" s="72" t="s">
        <v>3720</v>
      </c>
      <c r="P3239" s="73" t="s">
        <v>354</v>
      </c>
      <c r="Q3239" s="74">
        <v>2014</v>
      </c>
      <c r="R3239" s="73" t="s">
        <v>135</v>
      </c>
      <c r="S3239" s="72"/>
      <c r="T3239" s="77" t="s">
        <v>34</v>
      </c>
      <c r="U3239" s="76" t="s">
        <v>35</v>
      </c>
      <c r="V3239" s="77" t="s">
        <v>36</v>
      </c>
      <c r="W3239" s="77" t="s">
        <v>36</v>
      </c>
      <c r="X3239" s="77" t="s">
        <v>37</v>
      </c>
      <c r="Y3239" s="78" t="s">
        <v>38</v>
      </c>
      <c r="Z3239" s="72"/>
      <c r="AA3239" s="77">
        <v>400</v>
      </c>
      <c r="AB3239" s="76" t="s">
        <v>50</v>
      </c>
      <c r="AC3239" s="77" t="s">
        <v>36</v>
      </c>
      <c r="AD3239" s="77" t="s">
        <v>36</v>
      </c>
      <c r="AE3239" s="77">
        <v>5</v>
      </c>
      <c r="AF3239" s="78" t="s">
        <v>173</v>
      </c>
      <c r="AG3239" s="72"/>
      <c r="AH3239" s="77">
        <v>4321839</v>
      </c>
      <c r="AI3239" s="76" t="s">
        <v>52</v>
      </c>
      <c r="AJ3239" s="76" t="s">
        <v>36</v>
      </c>
      <c r="AK3239" t="str">
        <f>_xlfn.CONCAT(PlayerList[[#This Row],[First Name]]," ",PlayerList[[#This Row],[Surname]])</f>
        <v>Gabriel Wang</v>
      </c>
      <c r="AM3239" s="71">
        <f>PlayerList[[#This Row],[Code]]*1</f>
        <v>18841</v>
      </c>
      <c r="AN3239" s="71" t="str">
        <f>VLOOKUP(PlayerList[[#This Row],[NZCF ID]],$AP$2:$AQ$3850,2,FALSE)</f>
        <v>M</v>
      </c>
      <c r="AP3239" s="71">
        <v>16718</v>
      </c>
      <c r="AQ3239" s="71" t="s">
        <v>29</v>
      </c>
    </row>
    <row r="3240" spans="13:43" x14ac:dyDescent="0.3">
      <c r="M3240" s="75">
        <v>20541</v>
      </c>
      <c r="N3240" s="72" t="s">
        <v>3703</v>
      </c>
      <c r="O3240" s="72" t="s">
        <v>3721</v>
      </c>
      <c r="P3240" s="73" t="s">
        <v>33</v>
      </c>
      <c r="Q3240" s="74">
        <v>2016</v>
      </c>
      <c r="R3240" s="73" t="s">
        <v>135</v>
      </c>
      <c r="S3240" s="72"/>
      <c r="T3240" s="77" t="s">
        <v>34</v>
      </c>
      <c r="U3240" s="76" t="s">
        <v>35</v>
      </c>
      <c r="V3240" s="77" t="s">
        <v>36</v>
      </c>
      <c r="W3240" s="77" t="s">
        <v>36</v>
      </c>
      <c r="X3240" s="77" t="s">
        <v>37</v>
      </c>
      <c r="Y3240" s="78" t="s">
        <v>38</v>
      </c>
      <c r="Z3240" s="72"/>
      <c r="AA3240" s="77">
        <v>525</v>
      </c>
      <c r="AB3240" s="76" t="s">
        <v>50</v>
      </c>
      <c r="AC3240" s="77" t="s">
        <v>36</v>
      </c>
      <c r="AD3240" s="77" t="s">
        <v>36</v>
      </c>
      <c r="AE3240" s="77">
        <v>5</v>
      </c>
      <c r="AF3240" s="78" t="s">
        <v>61</v>
      </c>
      <c r="AG3240" s="72"/>
      <c r="AH3240" s="77" t="s">
        <v>69</v>
      </c>
      <c r="AI3240" s="76" t="s">
        <v>52</v>
      </c>
      <c r="AJ3240" s="76" t="s">
        <v>36</v>
      </c>
      <c r="AK3240" t="str">
        <f>_xlfn.CONCAT(PlayerList[[#This Row],[First Name]]," ",PlayerList[[#This Row],[Surname]])</f>
        <v>George Anzhe Wang</v>
      </c>
      <c r="AM3240" s="71">
        <f>PlayerList[[#This Row],[Code]]*1</f>
        <v>20541</v>
      </c>
      <c r="AN3240" s="71" t="str">
        <f>VLOOKUP(PlayerList[[#This Row],[NZCF ID]],$AP$2:$AQ$3850,2,FALSE)</f>
        <v>M</v>
      </c>
      <c r="AP3240" s="71">
        <v>19009</v>
      </c>
      <c r="AQ3240" s="71" t="s">
        <v>45</v>
      </c>
    </row>
    <row r="3241" spans="13:43" x14ac:dyDescent="0.3">
      <c r="M3241" s="75">
        <v>17527</v>
      </c>
      <c r="N3241" s="72" t="s">
        <v>3703</v>
      </c>
      <c r="O3241" s="72" t="s">
        <v>3722</v>
      </c>
      <c r="P3241" s="73" t="s">
        <v>33</v>
      </c>
      <c r="Q3241" s="74">
        <v>1966</v>
      </c>
      <c r="R3241" s="73" t="s">
        <v>124</v>
      </c>
      <c r="S3241" s="72"/>
      <c r="T3241" s="77">
        <v>1660</v>
      </c>
      <c r="U3241" s="76" t="s">
        <v>50</v>
      </c>
      <c r="V3241" s="77" t="s">
        <v>36</v>
      </c>
      <c r="W3241" s="77" t="s">
        <v>36</v>
      </c>
      <c r="X3241" s="77">
        <v>5</v>
      </c>
      <c r="Y3241" s="78" t="s">
        <v>209</v>
      </c>
      <c r="Z3241" s="72"/>
      <c r="AA3241" s="77" t="s">
        <v>37</v>
      </c>
      <c r="AB3241" s="76" t="s">
        <v>35</v>
      </c>
      <c r="AC3241" s="77" t="s">
        <v>36</v>
      </c>
      <c r="AD3241" s="77" t="s">
        <v>36</v>
      </c>
      <c r="AE3241" s="77" t="s">
        <v>37</v>
      </c>
      <c r="AF3241" s="78" t="s">
        <v>38</v>
      </c>
      <c r="AG3241" s="72"/>
      <c r="AH3241" s="77">
        <v>4301234</v>
      </c>
      <c r="AI3241" s="76" t="s">
        <v>52</v>
      </c>
      <c r="AJ3241" s="76" t="s">
        <v>36</v>
      </c>
      <c r="AK3241" t="str">
        <f>_xlfn.CONCAT(PlayerList[[#This Row],[First Name]]," ",PlayerList[[#This Row],[Surname]])</f>
        <v>Haiqi Victor Wang</v>
      </c>
      <c r="AM3241" s="71">
        <f>PlayerList[[#This Row],[Code]]*1</f>
        <v>17527</v>
      </c>
      <c r="AN3241" s="71" t="str">
        <f>VLOOKUP(PlayerList[[#This Row],[NZCF ID]],$AP$2:$AQ$3850,2,FALSE)</f>
        <v>M</v>
      </c>
      <c r="AP3241" s="71">
        <v>18841</v>
      </c>
      <c r="AQ3241" s="71" t="s">
        <v>29</v>
      </c>
    </row>
    <row r="3242" spans="13:43" x14ac:dyDescent="0.3">
      <c r="M3242" s="75">
        <v>22950</v>
      </c>
      <c r="N3242" s="72" t="s">
        <v>3703</v>
      </c>
      <c r="O3242" s="72" t="s">
        <v>4532</v>
      </c>
      <c r="P3242" s="73" t="s">
        <v>161</v>
      </c>
      <c r="Q3242" s="74">
        <v>2013</v>
      </c>
      <c r="R3242" s="73" t="s">
        <v>135</v>
      </c>
      <c r="S3242" s="72"/>
      <c r="T3242" s="77" t="s">
        <v>34</v>
      </c>
      <c r="U3242" s="76" t="s">
        <v>35</v>
      </c>
      <c r="V3242" s="77" t="s">
        <v>36</v>
      </c>
      <c r="W3242" s="77" t="s">
        <v>36</v>
      </c>
      <c r="X3242" s="77" t="s">
        <v>37</v>
      </c>
      <c r="Y3242" s="78" t="s">
        <v>38</v>
      </c>
      <c r="Z3242" s="72"/>
      <c r="AA3242" s="77">
        <v>592</v>
      </c>
      <c r="AB3242" s="76" t="s">
        <v>50</v>
      </c>
      <c r="AC3242" s="77">
        <v>1</v>
      </c>
      <c r="AD3242" s="77">
        <v>5</v>
      </c>
      <c r="AE3242" s="77">
        <v>5</v>
      </c>
      <c r="AF3242" s="78" t="s">
        <v>4167</v>
      </c>
      <c r="AG3242" s="72"/>
      <c r="AH3242" s="77" t="s">
        <v>69</v>
      </c>
      <c r="AI3242" s="76" t="s">
        <v>52</v>
      </c>
      <c r="AJ3242" s="76" t="s">
        <v>36</v>
      </c>
      <c r="AK3242" t="str">
        <f>_xlfn.CONCAT(PlayerList[[#This Row],[First Name]]," ",PlayerList[[#This Row],[Surname]])</f>
        <v>Hardy Wang</v>
      </c>
      <c r="AM3242" s="71">
        <f>PlayerList[[#This Row],[Code]]*1</f>
        <v>22950</v>
      </c>
      <c r="AN3242" s="71" t="str">
        <f>VLOOKUP(PlayerList[[#This Row],[NZCF ID]],$AP$2:$AQ$3850,2,FALSE)</f>
        <v>M</v>
      </c>
      <c r="AP3242" s="71">
        <v>20541</v>
      </c>
      <c r="AQ3242" s="71" t="s">
        <v>29</v>
      </c>
    </row>
    <row r="3243" spans="13:43" x14ac:dyDescent="0.3">
      <c r="M3243" s="75">
        <v>17114</v>
      </c>
      <c r="N3243" s="72" t="s">
        <v>3703</v>
      </c>
      <c r="O3243" s="72" t="s">
        <v>59</v>
      </c>
      <c r="P3243" s="73" t="s">
        <v>167</v>
      </c>
      <c r="Q3243" s="74">
        <v>2009</v>
      </c>
      <c r="R3243" s="73" t="s">
        <v>135</v>
      </c>
      <c r="S3243" s="72"/>
      <c r="T3243" s="77">
        <v>988</v>
      </c>
      <c r="U3243" s="76" t="s">
        <v>50</v>
      </c>
      <c r="V3243" s="77" t="s">
        <v>36</v>
      </c>
      <c r="W3243" s="77" t="s">
        <v>36</v>
      </c>
      <c r="X3243" s="77">
        <v>9</v>
      </c>
      <c r="Y3243" s="78" t="s">
        <v>209</v>
      </c>
      <c r="Z3243" s="72"/>
      <c r="AA3243" s="77">
        <v>1093</v>
      </c>
      <c r="AB3243" s="76" t="s">
        <v>35</v>
      </c>
      <c r="AC3243" s="77" t="s">
        <v>36</v>
      </c>
      <c r="AD3243" s="77" t="s">
        <v>36</v>
      </c>
      <c r="AE3243" s="77">
        <v>79</v>
      </c>
      <c r="AF3243" s="78" t="s">
        <v>39</v>
      </c>
      <c r="AG3243" s="72"/>
      <c r="AH3243" s="77">
        <v>4312589</v>
      </c>
      <c r="AI3243" s="76" t="s">
        <v>52</v>
      </c>
      <c r="AJ3243" s="76" t="s">
        <v>36</v>
      </c>
      <c r="AK3243" t="str">
        <f>_xlfn.CONCAT(PlayerList[[#This Row],[First Name]]," ",PlayerList[[#This Row],[Surname]])</f>
        <v>Isaac Wang</v>
      </c>
      <c r="AM3243" s="71">
        <f>PlayerList[[#This Row],[Code]]*1</f>
        <v>17114</v>
      </c>
      <c r="AN3243" s="71" t="str">
        <f>VLOOKUP(PlayerList[[#This Row],[NZCF ID]],$AP$2:$AQ$3850,2,FALSE)</f>
        <v>M</v>
      </c>
      <c r="AP3243" s="71">
        <v>17527</v>
      </c>
      <c r="AQ3243" s="71" t="s">
        <v>29</v>
      </c>
    </row>
    <row r="3244" spans="13:43" x14ac:dyDescent="0.3">
      <c r="M3244" s="75">
        <v>19192</v>
      </c>
      <c r="N3244" s="72" t="s">
        <v>3703</v>
      </c>
      <c r="O3244" s="72" t="s">
        <v>881</v>
      </c>
      <c r="P3244" s="73" t="s">
        <v>354</v>
      </c>
      <c r="Q3244" s="74">
        <v>2015</v>
      </c>
      <c r="R3244" s="73" t="s">
        <v>135</v>
      </c>
      <c r="S3244" s="72"/>
      <c r="T3244" s="77">
        <v>915</v>
      </c>
      <c r="U3244" s="76" t="s">
        <v>35</v>
      </c>
      <c r="V3244" s="77">
        <v>1</v>
      </c>
      <c r="W3244" s="77">
        <v>3</v>
      </c>
      <c r="X3244" s="77">
        <v>56</v>
      </c>
      <c r="Y3244" s="78" t="s">
        <v>4167</v>
      </c>
      <c r="Z3244" s="72"/>
      <c r="AA3244" s="77">
        <v>847</v>
      </c>
      <c r="AB3244" s="76" t="s">
        <v>35</v>
      </c>
      <c r="AC3244" s="77">
        <v>4</v>
      </c>
      <c r="AD3244" s="77">
        <v>19</v>
      </c>
      <c r="AE3244" s="77">
        <v>148</v>
      </c>
      <c r="AF3244" s="78" t="s">
        <v>4167</v>
      </c>
      <c r="AG3244" s="72"/>
      <c r="AH3244" s="77">
        <v>4329317</v>
      </c>
      <c r="AI3244" s="76" t="s">
        <v>52</v>
      </c>
      <c r="AJ3244" s="76" t="s">
        <v>36</v>
      </c>
      <c r="AK3244" t="str">
        <f>_xlfn.CONCAT(PlayerList[[#This Row],[First Name]]," ",PlayerList[[#This Row],[Surname]])</f>
        <v>Jamie Wang</v>
      </c>
      <c r="AM3244" s="71">
        <f>PlayerList[[#This Row],[Code]]*1</f>
        <v>19192</v>
      </c>
      <c r="AN3244" s="71" t="str">
        <f>VLOOKUP(PlayerList[[#This Row],[NZCF ID]],$AP$2:$AQ$3850,2,FALSE)</f>
        <v>M</v>
      </c>
      <c r="AP3244" s="71">
        <v>22950</v>
      </c>
      <c r="AQ3244" s="71" t="s">
        <v>29</v>
      </c>
    </row>
    <row r="3245" spans="13:43" x14ac:dyDescent="0.3">
      <c r="M3245" s="75">
        <v>19193</v>
      </c>
      <c r="N3245" s="72" t="s">
        <v>3703</v>
      </c>
      <c r="O3245" s="72" t="s">
        <v>675</v>
      </c>
      <c r="P3245" s="73" t="s">
        <v>354</v>
      </c>
      <c r="Q3245" s="74">
        <v>2015</v>
      </c>
      <c r="R3245" s="73" t="s">
        <v>135</v>
      </c>
      <c r="S3245" s="72"/>
      <c r="T3245" s="77">
        <v>1475</v>
      </c>
      <c r="U3245" s="76" t="s">
        <v>50</v>
      </c>
      <c r="V3245" s="77">
        <v>1</v>
      </c>
      <c r="W3245" s="77">
        <v>7</v>
      </c>
      <c r="X3245" s="77">
        <v>7</v>
      </c>
      <c r="Y3245" s="78" t="s">
        <v>4167</v>
      </c>
      <c r="Z3245" s="72"/>
      <c r="AA3245" s="77">
        <v>829</v>
      </c>
      <c r="AB3245" s="76" t="s">
        <v>35</v>
      </c>
      <c r="AC3245" s="77">
        <v>1</v>
      </c>
      <c r="AD3245" s="77">
        <v>5</v>
      </c>
      <c r="AE3245" s="77">
        <v>105</v>
      </c>
      <c r="AF3245" s="78" t="s">
        <v>4167</v>
      </c>
      <c r="AG3245" s="72"/>
      <c r="AH3245" s="77">
        <v>4326245</v>
      </c>
      <c r="AI3245" s="76" t="s">
        <v>52</v>
      </c>
      <c r="AJ3245" s="76" t="s">
        <v>36</v>
      </c>
      <c r="AK3245" t="str">
        <f>_xlfn.CONCAT(PlayerList[[#This Row],[First Name]]," ",PlayerList[[#This Row],[Surname]])</f>
        <v>Jeremy Wang</v>
      </c>
      <c r="AM3245" s="71">
        <f>PlayerList[[#This Row],[Code]]*1</f>
        <v>19193</v>
      </c>
      <c r="AN3245" s="71" t="str">
        <f>VLOOKUP(PlayerList[[#This Row],[NZCF ID]],$AP$2:$AQ$3850,2,FALSE)</f>
        <v>M</v>
      </c>
      <c r="AP3245" s="71">
        <v>17114</v>
      </c>
      <c r="AQ3245" s="71" t="s">
        <v>29</v>
      </c>
    </row>
    <row r="3246" spans="13:43" x14ac:dyDescent="0.3">
      <c r="M3246" s="75">
        <v>20988</v>
      </c>
      <c r="N3246" s="72" t="s">
        <v>3703</v>
      </c>
      <c r="O3246" s="72" t="s">
        <v>359</v>
      </c>
      <c r="P3246" s="73" t="s">
        <v>33</v>
      </c>
      <c r="Q3246" s="74">
        <v>2008</v>
      </c>
      <c r="R3246" s="73" t="s">
        <v>135</v>
      </c>
      <c r="S3246" s="72"/>
      <c r="T3246" s="77" t="s">
        <v>34</v>
      </c>
      <c r="U3246" s="76" t="s">
        <v>35</v>
      </c>
      <c r="V3246" s="77" t="s">
        <v>36</v>
      </c>
      <c r="W3246" s="77" t="s">
        <v>36</v>
      </c>
      <c r="X3246" s="77" t="s">
        <v>37</v>
      </c>
      <c r="Y3246" s="78" t="s">
        <v>38</v>
      </c>
      <c r="Z3246" s="72"/>
      <c r="AA3246" s="77">
        <v>1098</v>
      </c>
      <c r="AB3246" s="76" t="s">
        <v>50</v>
      </c>
      <c r="AC3246" s="77" t="s">
        <v>36</v>
      </c>
      <c r="AD3246" s="77" t="s">
        <v>36</v>
      </c>
      <c r="AE3246" s="77">
        <v>12</v>
      </c>
      <c r="AF3246" s="78" t="s">
        <v>84</v>
      </c>
      <c r="AG3246" s="72"/>
      <c r="AH3246" s="77">
        <v>4331702</v>
      </c>
      <c r="AI3246" s="76" t="s">
        <v>52</v>
      </c>
      <c r="AJ3246" s="76" t="s">
        <v>36</v>
      </c>
      <c r="AK3246" t="str">
        <f>_xlfn.CONCAT(PlayerList[[#This Row],[First Name]]," ",PlayerList[[#This Row],[Surname]])</f>
        <v>Jerry Wang</v>
      </c>
      <c r="AM3246" s="71">
        <f>PlayerList[[#This Row],[Code]]*1</f>
        <v>20988</v>
      </c>
      <c r="AN3246" s="71" t="str">
        <f>VLOOKUP(PlayerList[[#This Row],[NZCF ID]],$AP$2:$AQ$3850,2,FALSE)</f>
        <v>M</v>
      </c>
      <c r="AP3246" s="71">
        <v>19192</v>
      </c>
      <c r="AQ3246" s="71" t="s">
        <v>29</v>
      </c>
    </row>
    <row r="3247" spans="13:43" x14ac:dyDescent="0.3">
      <c r="M3247" s="75">
        <v>16554</v>
      </c>
      <c r="N3247" s="72" t="s">
        <v>3703</v>
      </c>
      <c r="O3247" s="72" t="s">
        <v>1406</v>
      </c>
      <c r="P3247" s="73" t="s">
        <v>74</v>
      </c>
      <c r="Q3247" s="74">
        <v>2005</v>
      </c>
      <c r="R3247" s="73" t="s">
        <v>135</v>
      </c>
      <c r="S3247" s="72"/>
      <c r="T3247" s="77">
        <v>1693</v>
      </c>
      <c r="U3247" s="76" t="s">
        <v>35</v>
      </c>
      <c r="V3247" s="77" t="s">
        <v>36</v>
      </c>
      <c r="W3247" s="77" t="s">
        <v>36</v>
      </c>
      <c r="X3247" s="77">
        <v>83</v>
      </c>
      <c r="Y3247" s="78" t="s">
        <v>90</v>
      </c>
      <c r="Z3247" s="72"/>
      <c r="AA3247" s="77">
        <v>1502</v>
      </c>
      <c r="AB3247" s="76" t="s">
        <v>35</v>
      </c>
      <c r="AC3247" s="77" t="s">
        <v>36</v>
      </c>
      <c r="AD3247" s="77" t="s">
        <v>36</v>
      </c>
      <c r="AE3247" s="77">
        <v>75</v>
      </c>
      <c r="AF3247" s="78" t="s">
        <v>90</v>
      </c>
      <c r="AG3247" s="72"/>
      <c r="AH3247" s="77">
        <v>4310063</v>
      </c>
      <c r="AI3247" s="76" t="s">
        <v>52</v>
      </c>
      <c r="AJ3247" s="76" t="s">
        <v>36</v>
      </c>
      <c r="AK3247" t="str">
        <f>_xlfn.CONCAT(PlayerList[[#This Row],[First Name]]," ",PlayerList[[#This Row],[Surname]])</f>
        <v>Joe Wang</v>
      </c>
      <c r="AM3247" s="71">
        <f>PlayerList[[#This Row],[Code]]*1</f>
        <v>16554</v>
      </c>
      <c r="AN3247" s="71" t="str">
        <f>VLOOKUP(PlayerList[[#This Row],[NZCF ID]],$AP$2:$AQ$3850,2,FALSE)</f>
        <v>M</v>
      </c>
      <c r="AP3247" s="71">
        <v>19193</v>
      </c>
      <c r="AQ3247" s="71" t="s">
        <v>29</v>
      </c>
    </row>
    <row r="3248" spans="13:43" x14ac:dyDescent="0.3">
      <c r="M3248" s="75">
        <v>20134</v>
      </c>
      <c r="N3248" s="72" t="s">
        <v>3703</v>
      </c>
      <c r="O3248" s="72" t="s">
        <v>3723</v>
      </c>
      <c r="P3248" s="73" t="s">
        <v>33</v>
      </c>
      <c r="Q3248" s="74">
        <v>2006</v>
      </c>
      <c r="R3248" s="73" t="s">
        <v>135</v>
      </c>
      <c r="S3248" s="72"/>
      <c r="T3248" s="77" t="s">
        <v>34</v>
      </c>
      <c r="U3248" s="76" t="s">
        <v>35</v>
      </c>
      <c r="V3248" s="77" t="s">
        <v>36</v>
      </c>
      <c r="W3248" s="77" t="s">
        <v>36</v>
      </c>
      <c r="X3248" s="77" t="s">
        <v>37</v>
      </c>
      <c r="Y3248" s="78" t="s">
        <v>38</v>
      </c>
      <c r="Z3248" s="72"/>
      <c r="AA3248" s="77">
        <v>496</v>
      </c>
      <c r="AB3248" s="76" t="s">
        <v>50</v>
      </c>
      <c r="AC3248" s="77" t="s">
        <v>36</v>
      </c>
      <c r="AD3248" s="77" t="s">
        <v>36</v>
      </c>
      <c r="AE3248" s="77">
        <v>6</v>
      </c>
      <c r="AF3248" s="78" t="s">
        <v>75</v>
      </c>
      <c r="AG3248" s="72"/>
      <c r="AH3248" s="77">
        <v>4326830</v>
      </c>
      <c r="AI3248" s="76" t="s">
        <v>52</v>
      </c>
      <c r="AJ3248" s="76" t="s">
        <v>36</v>
      </c>
      <c r="AK3248" t="str">
        <f>_xlfn.CONCAT(PlayerList[[#This Row],[First Name]]," ",PlayerList[[#This Row],[Surname]])</f>
        <v>Jojo Wang</v>
      </c>
      <c r="AM3248" s="71">
        <f>PlayerList[[#This Row],[Code]]*1</f>
        <v>20134</v>
      </c>
      <c r="AN3248" s="71" t="str">
        <f>VLOOKUP(PlayerList[[#This Row],[NZCF ID]],$AP$2:$AQ$3850,2,FALSE)</f>
        <v>F</v>
      </c>
      <c r="AP3248" s="71">
        <v>20988</v>
      </c>
      <c r="AQ3248" s="71" t="s">
        <v>29</v>
      </c>
    </row>
    <row r="3249" spans="13:43" x14ac:dyDescent="0.3">
      <c r="M3249" s="75">
        <v>17034</v>
      </c>
      <c r="N3249" s="72" t="s">
        <v>3703</v>
      </c>
      <c r="O3249" s="72" t="s">
        <v>3724</v>
      </c>
      <c r="P3249" s="73" t="s">
        <v>258</v>
      </c>
      <c r="Q3249" s="74">
        <v>2011</v>
      </c>
      <c r="R3249" s="73" t="s">
        <v>135</v>
      </c>
      <c r="S3249" s="72"/>
      <c r="T3249" s="77" t="s">
        <v>34</v>
      </c>
      <c r="U3249" s="76" t="s">
        <v>35</v>
      </c>
      <c r="V3249" s="77" t="s">
        <v>36</v>
      </c>
      <c r="W3249" s="77" t="s">
        <v>36</v>
      </c>
      <c r="X3249" s="77" t="s">
        <v>37</v>
      </c>
      <c r="Y3249" s="78" t="s">
        <v>38</v>
      </c>
      <c r="Z3249" s="72"/>
      <c r="AA3249" s="77">
        <v>485</v>
      </c>
      <c r="AB3249" s="76" t="s">
        <v>35</v>
      </c>
      <c r="AC3249" s="77" t="s">
        <v>36</v>
      </c>
      <c r="AD3249" s="77" t="s">
        <v>36</v>
      </c>
      <c r="AE3249" s="77">
        <v>27</v>
      </c>
      <c r="AF3249" s="78" t="s">
        <v>51</v>
      </c>
      <c r="AG3249" s="72"/>
      <c r="AH3249" s="77">
        <v>4315227</v>
      </c>
      <c r="AI3249" s="76" t="s">
        <v>52</v>
      </c>
      <c r="AJ3249" s="76" t="s">
        <v>36</v>
      </c>
      <c r="AK3249" t="str">
        <f>_xlfn.CONCAT(PlayerList[[#This Row],[First Name]]," ",PlayerList[[#This Row],[Surname]])</f>
        <v>Joseph Zhirui Wang</v>
      </c>
      <c r="AM3249" s="71">
        <f>PlayerList[[#This Row],[Code]]*1</f>
        <v>17034</v>
      </c>
      <c r="AN3249" s="71" t="str">
        <f>VLOOKUP(PlayerList[[#This Row],[NZCF ID]],$AP$2:$AQ$3850,2,FALSE)</f>
        <v>M</v>
      </c>
      <c r="AP3249" s="71">
        <v>16554</v>
      </c>
      <c r="AQ3249" s="71" t="s">
        <v>29</v>
      </c>
    </row>
    <row r="3250" spans="13:43" x14ac:dyDescent="0.3">
      <c r="M3250" s="75">
        <v>18067</v>
      </c>
      <c r="N3250" s="72" t="s">
        <v>3703</v>
      </c>
      <c r="O3250" s="72" t="s">
        <v>396</v>
      </c>
      <c r="P3250" s="73" t="s">
        <v>258</v>
      </c>
      <c r="Q3250" s="74">
        <v>2014</v>
      </c>
      <c r="R3250" s="73" t="s">
        <v>135</v>
      </c>
      <c r="S3250" s="72"/>
      <c r="T3250" s="77">
        <v>915</v>
      </c>
      <c r="U3250" s="76" t="s">
        <v>50</v>
      </c>
      <c r="V3250" s="77" t="s">
        <v>36</v>
      </c>
      <c r="W3250" s="77" t="s">
        <v>36</v>
      </c>
      <c r="X3250" s="77">
        <v>18</v>
      </c>
      <c r="Y3250" s="78" t="s">
        <v>60</v>
      </c>
      <c r="Z3250" s="72"/>
      <c r="AA3250" s="77">
        <v>950</v>
      </c>
      <c r="AB3250" s="76" t="s">
        <v>35</v>
      </c>
      <c r="AC3250" s="77">
        <v>1</v>
      </c>
      <c r="AD3250" s="77">
        <v>6</v>
      </c>
      <c r="AE3250" s="77">
        <v>201</v>
      </c>
      <c r="AF3250" s="78" t="s">
        <v>4167</v>
      </c>
      <c r="AG3250" s="72"/>
      <c r="AH3250" s="77">
        <v>4320271</v>
      </c>
      <c r="AI3250" s="76" t="s">
        <v>52</v>
      </c>
      <c r="AJ3250" s="76" t="s">
        <v>36</v>
      </c>
      <c r="AK3250" t="str">
        <f>_xlfn.CONCAT(PlayerList[[#This Row],[First Name]]," ",PlayerList[[#This Row],[Surname]])</f>
        <v>Joshua Wang</v>
      </c>
      <c r="AM3250" s="71">
        <f>PlayerList[[#This Row],[Code]]*1</f>
        <v>18067</v>
      </c>
      <c r="AN3250" s="71" t="str">
        <f>VLOOKUP(PlayerList[[#This Row],[NZCF ID]],$AP$2:$AQ$3850,2,FALSE)</f>
        <v>M</v>
      </c>
      <c r="AP3250" s="71">
        <v>20134</v>
      </c>
      <c r="AQ3250" s="71" t="s">
        <v>45</v>
      </c>
    </row>
    <row r="3251" spans="13:43" x14ac:dyDescent="0.3">
      <c r="M3251" s="75">
        <v>17627</v>
      </c>
      <c r="N3251" s="72" t="s">
        <v>3703</v>
      </c>
      <c r="O3251" s="72" t="s">
        <v>3725</v>
      </c>
      <c r="P3251" s="73" t="s">
        <v>258</v>
      </c>
      <c r="Q3251" s="74">
        <v>2011</v>
      </c>
      <c r="R3251" s="73" t="s">
        <v>135</v>
      </c>
      <c r="S3251" s="72"/>
      <c r="T3251" s="77">
        <v>1447</v>
      </c>
      <c r="U3251" s="76" t="s">
        <v>50</v>
      </c>
      <c r="V3251" s="77" t="s">
        <v>36</v>
      </c>
      <c r="W3251" s="77" t="s">
        <v>36</v>
      </c>
      <c r="X3251" s="77">
        <v>16</v>
      </c>
      <c r="Y3251" s="78" t="s">
        <v>39</v>
      </c>
      <c r="Z3251" s="72"/>
      <c r="AA3251" s="77">
        <v>1006</v>
      </c>
      <c r="AB3251" s="76" t="s">
        <v>35</v>
      </c>
      <c r="AC3251" s="77" t="s">
        <v>36</v>
      </c>
      <c r="AD3251" s="77" t="s">
        <v>36</v>
      </c>
      <c r="AE3251" s="77">
        <v>27</v>
      </c>
      <c r="AF3251" s="78" t="s">
        <v>39</v>
      </c>
      <c r="AG3251" s="72"/>
      <c r="AH3251" s="77">
        <v>4320280</v>
      </c>
      <c r="AI3251" s="76" t="s">
        <v>52</v>
      </c>
      <c r="AJ3251" s="76" t="s">
        <v>36</v>
      </c>
      <c r="AK3251" t="str">
        <f>_xlfn.CONCAT(PlayerList[[#This Row],[First Name]]," ",PlayerList[[#This Row],[Surname]])</f>
        <v>Junhao Wang</v>
      </c>
      <c r="AM3251" s="71">
        <f>PlayerList[[#This Row],[Code]]*1</f>
        <v>17627</v>
      </c>
      <c r="AN3251" s="71" t="str">
        <f>VLOOKUP(PlayerList[[#This Row],[NZCF ID]],$AP$2:$AQ$3850,2,FALSE)</f>
        <v>M</v>
      </c>
      <c r="AP3251" s="71">
        <v>17034</v>
      </c>
      <c r="AQ3251" s="71" t="s">
        <v>29</v>
      </c>
    </row>
    <row r="3252" spans="13:43" x14ac:dyDescent="0.3">
      <c r="M3252" s="75">
        <v>18696</v>
      </c>
      <c r="N3252" s="72" t="s">
        <v>3703</v>
      </c>
      <c r="O3252" s="72" t="s">
        <v>3726</v>
      </c>
      <c r="P3252" s="73" t="s">
        <v>83</v>
      </c>
      <c r="Q3252" s="74">
        <v>2012</v>
      </c>
      <c r="R3252" s="73" t="s">
        <v>135</v>
      </c>
      <c r="S3252" s="72"/>
      <c r="T3252" s="77">
        <v>939</v>
      </c>
      <c r="U3252" s="76" t="s">
        <v>35</v>
      </c>
      <c r="V3252" s="77" t="s">
        <v>36</v>
      </c>
      <c r="W3252" s="77" t="s">
        <v>36</v>
      </c>
      <c r="X3252" s="77">
        <v>24</v>
      </c>
      <c r="Y3252" s="78" t="s">
        <v>173</v>
      </c>
      <c r="Z3252" s="72"/>
      <c r="AA3252" s="77">
        <v>873</v>
      </c>
      <c r="AB3252" s="76" t="s">
        <v>35</v>
      </c>
      <c r="AC3252" s="77" t="s">
        <v>36</v>
      </c>
      <c r="AD3252" s="77" t="s">
        <v>36</v>
      </c>
      <c r="AE3252" s="77">
        <v>10</v>
      </c>
      <c r="AF3252" s="78" t="s">
        <v>150</v>
      </c>
      <c r="AG3252" s="72"/>
      <c r="AH3252" s="77">
        <v>4320999</v>
      </c>
      <c r="AI3252" s="76" t="s">
        <v>52</v>
      </c>
      <c r="AJ3252" s="76" t="s">
        <v>36</v>
      </c>
      <c r="AK3252" t="str">
        <f>_xlfn.CONCAT(PlayerList[[#This Row],[First Name]]," ",PlayerList[[#This Row],[Surname]])</f>
        <v>Justin Daoheng Wang</v>
      </c>
      <c r="AM3252" s="71">
        <f>PlayerList[[#This Row],[Code]]*1</f>
        <v>18696</v>
      </c>
      <c r="AN3252" s="71" t="str">
        <f>VLOOKUP(PlayerList[[#This Row],[NZCF ID]],$AP$2:$AQ$3850,2,FALSE)</f>
        <v>M</v>
      </c>
      <c r="AP3252" s="71">
        <v>18067</v>
      </c>
      <c r="AQ3252" s="71" t="s">
        <v>29</v>
      </c>
    </row>
    <row r="3253" spans="13:43" x14ac:dyDescent="0.3">
      <c r="M3253" s="75">
        <v>17324</v>
      </c>
      <c r="N3253" s="72" t="s">
        <v>3703</v>
      </c>
      <c r="O3253" s="72" t="s">
        <v>3727</v>
      </c>
      <c r="P3253" s="73" t="s">
        <v>258</v>
      </c>
      <c r="Q3253" s="74">
        <v>2012</v>
      </c>
      <c r="R3253" s="73" t="s">
        <v>135</v>
      </c>
      <c r="S3253" s="72"/>
      <c r="T3253" s="77">
        <v>1962</v>
      </c>
      <c r="U3253" s="76" t="s">
        <v>35</v>
      </c>
      <c r="V3253" s="77">
        <v>3</v>
      </c>
      <c r="W3253" s="77">
        <v>13</v>
      </c>
      <c r="X3253" s="77">
        <v>513</v>
      </c>
      <c r="Y3253" s="78" t="s">
        <v>4167</v>
      </c>
      <c r="Z3253" s="72"/>
      <c r="AA3253" s="77">
        <v>1830</v>
      </c>
      <c r="AB3253" s="76" t="s">
        <v>35</v>
      </c>
      <c r="AC3253" s="77">
        <v>4</v>
      </c>
      <c r="AD3253" s="77">
        <v>24</v>
      </c>
      <c r="AE3253" s="77">
        <v>491</v>
      </c>
      <c r="AF3253" s="78" t="s">
        <v>4167</v>
      </c>
      <c r="AG3253" s="72"/>
      <c r="AH3253" s="77">
        <v>4312830</v>
      </c>
      <c r="AI3253" s="76" t="s">
        <v>52</v>
      </c>
      <c r="AJ3253" s="76" t="s">
        <v>364</v>
      </c>
      <c r="AK3253" t="str">
        <f>_xlfn.CONCAT(PlayerList[[#This Row],[First Name]]," ",PlayerList[[#This Row],[Surname]])</f>
        <v>Justin Zhide Wang</v>
      </c>
      <c r="AM3253" s="71">
        <f>PlayerList[[#This Row],[Code]]*1</f>
        <v>17324</v>
      </c>
      <c r="AN3253" s="71" t="str">
        <f>VLOOKUP(PlayerList[[#This Row],[NZCF ID]],$AP$2:$AQ$3850,2,FALSE)</f>
        <v>M</v>
      </c>
      <c r="AP3253" s="71">
        <v>17627</v>
      </c>
      <c r="AQ3253" s="71" t="s">
        <v>29</v>
      </c>
    </row>
    <row r="3254" spans="13:43" x14ac:dyDescent="0.3">
      <c r="M3254" s="75">
        <v>19614</v>
      </c>
      <c r="N3254" s="72" t="s">
        <v>3703</v>
      </c>
      <c r="O3254" s="72" t="s">
        <v>1196</v>
      </c>
      <c r="P3254" s="73" t="s">
        <v>354</v>
      </c>
      <c r="Q3254" s="74">
        <v>2011</v>
      </c>
      <c r="R3254" s="73" t="s">
        <v>135</v>
      </c>
      <c r="S3254" s="72"/>
      <c r="T3254" s="77">
        <v>1207</v>
      </c>
      <c r="U3254" s="76" t="s">
        <v>50</v>
      </c>
      <c r="V3254" s="77" t="s">
        <v>36</v>
      </c>
      <c r="W3254" s="77" t="s">
        <v>36</v>
      </c>
      <c r="X3254" s="77">
        <v>12</v>
      </c>
      <c r="Y3254" s="78" t="s">
        <v>84</v>
      </c>
      <c r="Z3254" s="72"/>
      <c r="AA3254" s="77">
        <v>948</v>
      </c>
      <c r="AB3254" s="76" t="s">
        <v>50</v>
      </c>
      <c r="AC3254" s="77" t="s">
        <v>36</v>
      </c>
      <c r="AD3254" s="77" t="s">
        <v>36</v>
      </c>
      <c r="AE3254" s="77">
        <v>16</v>
      </c>
      <c r="AF3254" s="78" t="s">
        <v>84</v>
      </c>
      <c r="AG3254" s="72"/>
      <c r="AH3254" s="77">
        <v>4324897</v>
      </c>
      <c r="AI3254" s="76" t="s">
        <v>52</v>
      </c>
      <c r="AJ3254" s="76" t="s">
        <v>36</v>
      </c>
      <c r="AK3254" t="str">
        <f>_xlfn.CONCAT(PlayerList[[#This Row],[First Name]]," ",PlayerList[[#This Row],[Surname]])</f>
        <v>Kaiqi Wang</v>
      </c>
      <c r="AM3254" s="71">
        <f>PlayerList[[#This Row],[Code]]*1</f>
        <v>19614</v>
      </c>
      <c r="AN3254" s="71" t="str">
        <f>VLOOKUP(PlayerList[[#This Row],[NZCF ID]],$AP$2:$AQ$3850,2,FALSE)</f>
        <v>M</v>
      </c>
      <c r="AP3254" s="71">
        <v>18696</v>
      </c>
      <c r="AQ3254" s="71" t="s">
        <v>29</v>
      </c>
    </row>
    <row r="3255" spans="13:43" x14ac:dyDescent="0.3">
      <c r="M3255" s="75">
        <v>18845</v>
      </c>
      <c r="N3255" s="72" t="s">
        <v>3703</v>
      </c>
      <c r="O3255" s="72" t="s">
        <v>3728</v>
      </c>
      <c r="P3255" s="73" t="s">
        <v>33</v>
      </c>
      <c r="Q3255" s="74">
        <v>2013</v>
      </c>
      <c r="R3255" s="73" t="s">
        <v>135</v>
      </c>
      <c r="S3255" s="72"/>
      <c r="T3255" s="77" t="s">
        <v>34</v>
      </c>
      <c r="U3255" s="76" t="s">
        <v>35</v>
      </c>
      <c r="V3255" s="77" t="s">
        <v>36</v>
      </c>
      <c r="W3255" s="77" t="s">
        <v>36</v>
      </c>
      <c r="X3255" s="77" t="s">
        <v>37</v>
      </c>
      <c r="Y3255" s="78" t="s">
        <v>38</v>
      </c>
      <c r="Z3255" s="72"/>
      <c r="AA3255" s="77">
        <v>573</v>
      </c>
      <c r="AB3255" s="76" t="s">
        <v>35</v>
      </c>
      <c r="AC3255" s="77" t="s">
        <v>36</v>
      </c>
      <c r="AD3255" s="77" t="s">
        <v>36</v>
      </c>
      <c r="AE3255" s="77">
        <v>34</v>
      </c>
      <c r="AF3255" s="78" t="s">
        <v>96</v>
      </c>
      <c r="AG3255" s="72"/>
      <c r="AH3255" s="77" t="s">
        <v>69</v>
      </c>
      <c r="AI3255" s="76" t="s">
        <v>52</v>
      </c>
      <c r="AJ3255" s="76" t="s">
        <v>36</v>
      </c>
      <c r="AK3255" t="str">
        <f>_xlfn.CONCAT(PlayerList[[#This Row],[First Name]]," ",PlayerList[[#This Row],[Surname]])</f>
        <v>Kayden Chenhao Wang</v>
      </c>
      <c r="AM3255" s="71">
        <f>PlayerList[[#This Row],[Code]]*1</f>
        <v>18845</v>
      </c>
      <c r="AN3255" s="71" t="str">
        <f>VLOOKUP(PlayerList[[#This Row],[NZCF ID]],$AP$2:$AQ$3850,2,FALSE)</f>
        <v>M</v>
      </c>
      <c r="AP3255" s="71">
        <v>17324</v>
      </c>
      <c r="AQ3255" s="71" t="s">
        <v>29</v>
      </c>
    </row>
    <row r="3256" spans="13:43" x14ac:dyDescent="0.3">
      <c r="M3256" s="75">
        <v>16858</v>
      </c>
      <c r="N3256" s="72" t="s">
        <v>3703</v>
      </c>
      <c r="O3256" s="72" t="s">
        <v>1748</v>
      </c>
      <c r="P3256" s="73" t="s">
        <v>33</v>
      </c>
      <c r="Q3256" s="74">
        <v>2008</v>
      </c>
      <c r="R3256" s="73" t="s">
        <v>135</v>
      </c>
      <c r="S3256" s="72"/>
      <c r="T3256" s="77" t="s">
        <v>34</v>
      </c>
      <c r="U3256" s="76" t="s">
        <v>35</v>
      </c>
      <c r="V3256" s="77" t="s">
        <v>36</v>
      </c>
      <c r="W3256" s="77" t="s">
        <v>36</v>
      </c>
      <c r="X3256" s="77" t="s">
        <v>37</v>
      </c>
      <c r="Y3256" s="78" t="s">
        <v>38</v>
      </c>
      <c r="Z3256" s="72"/>
      <c r="AA3256" s="77">
        <v>596</v>
      </c>
      <c r="AB3256" s="76" t="s">
        <v>35</v>
      </c>
      <c r="AC3256" s="77" t="s">
        <v>36</v>
      </c>
      <c r="AD3256" s="77" t="s">
        <v>36</v>
      </c>
      <c r="AE3256" s="77">
        <v>30</v>
      </c>
      <c r="AF3256" s="78" t="s">
        <v>673</v>
      </c>
      <c r="AG3256" s="72"/>
      <c r="AH3256" s="77">
        <v>4316290</v>
      </c>
      <c r="AI3256" s="76" t="s">
        <v>52</v>
      </c>
      <c r="AJ3256" s="76" t="s">
        <v>36</v>
      </c>
      <c r="AK3256" t="str">
        <f>_xlfn.CONCAT(PlayerList[[#This Row],[First Name]]," ",PlayerList[[#This Row],[Surname]])</f>
        <v>Kevin Wang</v>
      </c>
      <c r="AM3256" s="71">
        <f>PlayerList[[#This Row],[Code]]*1</f>
        <v>16858</v>
      </c>
      <c r="AN3256" s="71" t="str">
        <f>VLOOKUP(PlayerList[[#This Row],[NZCF ID]],$AP$2:$AQ$3850,2,FALSE)</f>
        <v>M</v>
      </c>
      <c r="AP3256" s="71">
        <v>19614</v>
      </c>
      <c r="AQ3256" s="71" t="s">
        <v>29</v>
      </c>
    </row>
    <row r="3257" spans="13:43" x14ac:dyDescent="0.3">
      <c r="M3257" s="75">
        <v>20671</v>
      </c>
      <c r="N3257" s="72" t="s">
        <v>3703</v>
      </c>
      <c r="O3257" s="72" t="s">
        <v>1748</v>
      </c>
      <c r="P3257" s="73" t="s">
        <v>167</v>
      </c>
      <c r="Q3257" s="74">
        <v>2015</v>
      </c>
      <c r="R3257" s="73" t="s">
        <v>135</v>
      </c>
      <c r="S3257" s="72"/>
      <c r="T3257" s="77" t="s">
        <v>34</v>
      </c>
      <c r="U3257" s="76" t="s">
        <v>35</v>
      </c>
      <c r="V3257" s="77" t="s">
        <v>36</v>
      </c>
      <c r="W3257" s="77" t="s">
        <v>36</v>
      </c>
      <c r="X3257" s="77" t="s">
        <v>37</v>
      </c>
      <c r="Y3257" s="78" t="s">
        <v>38</v>
      </c>
      <c r="Z3257" s="72"/>
      <c r="AA3257" s="77">
        <v>747</v>
      </c>
      <c r="AB3257" s="76" t="s">
        <v>50</v>
      </c>
      <c r="AC3257" s="77">
        <v>1</v>
      </c>
      <c r="AD3257" s="77">
        <v>5</v>
      </c>
      <c r="AE3257" s="77">
        <v>9</v>
      </c>
      <c r="AF3257" s="78" t="s">
        <v>4167</v>
      </c>
      <c r="AG3257" s="72"/>
      <c r="AH3257" s="77" t="s">
        <v>69</v>
      </c>
      <c r="AI3257" s="76" t="s">
        <v>52</v>
      </c>
      <c r="AJ3257" s="76" t="s">
        <v>36</v>
      </c>
      <c r="AK3257" t="str">
        <f>_xlfn.CONCAT(PlayerList[[#This Row],[First Name]]," ",PlayerList[[#This Row],[Surname]])</f>
        <v>Kevin Wang</v>
      </c>
      <c r="AM3257" s="71">
        <f>PlayerList[[#This Row],[Code]]*1</f>
        <v>20671</v>
      </c>
      <c r="AN3257" s="71" t="str">
        <f>VLOOKUP(PlayerList[[#This Row],[NZCF ID]],$AP$2:$AQ$3850,2,FALSE)</f>
        <v>M</v>
      </c>
      <c r="AP3257" s="71">
        <v>18845</v>
      </c>
      <c r="AQ3257" s="71" t="s">
        <v>29</v>
      </c>
    </row>
    <row r="3258" spans="13:43" x14ac:dyDescent="0.3">
      <c r="M3258" s="75">
        <v>15934</v>
      </c>
      <c r="N3258" s="72" t="s">
        <v>3703</v>
      </c>
      <c r="O3258" s="72" t="s">
        <v>1897</v>
      </c>
      <c r="P3258" s="73" t="s">
        <v>354</v>
      </c>
      <c r="Q3258" s="74">
        <v>2005</v>
      </c>
      <c r="R3258" s="73" t="s">
        <v>135</v>
      </c>
      <c r="S3258" s="72"/>
      <c r="T3258" s="77">
        <v>778</v>
      </c>
      <c r="U3258" s="76" t="s">
        <v>35</v>
      </c>
      <c r="V3258" s="77" t="s">
        <v>36</v>
      </c>
      <c r="W3258" s="77" t="s">
        <v>36</v>
      </c>
      <c r="X3258" s="77">
        <v>60</v>
      </c>
      <c r="Y3258" s="78" t="s">
        <v>168</v>
      </c>
      <c r="Z3258" s="72"/>
      <c r="AA3258" s="77">
        <v>827</v>
      </c>
      <c r="AB3258" s="76" t="s">
        <v>35</v>
      </c>
      <c r="AC3258" s="77" t="s">
        <v>36</v>
      </c>
      <c r="AD3258" s="77" t="s">
        <v>36</v>
      </c>
      <c r="AE3258" s="77">
        <v>65</v>
      </c>
      <c r="AF3258" s="78" t="s">
        <v>168</v>
      </c>
      <c r="AG3258" s="72"/>
      <c r="AH3258" s="77" t="s">
        <v>69</v>
      </c>
      <c r="AI3258" s="76" t="s">
        <v>52</v>
      </c>
      <c r="AJ3258" s="76" t="s">
        <v>36</v>
      </c>
      <c r="AK3258" t="str">
        <f>_xlfn.CONCAT(PlayerList[[#This Row],[First Name]]," ",PlayerList[[#This Row],[Surname]])</f>
        <v>Kim Wang</v>
      </c>
      <c r="AM3258" s="71">
        <f>PlayerList[[#This Row],[Code]]*1</f>
        <v>15934</v>
      </c>
      <c r="AN3258" s="71" t="str">
        <f>VLOOKUP(PlayerList[[#This Row],[NZCF ID]],$AP$2:$AQ$3850,2,FALSE)</f>
        <v>M</v>
      </c>
      <c r="AP3258" s="71">
        <v>16858</v>
      </c>
      <c r="AQ3258" s="71" t="s">
        <v>29</v>
      </c>
    </row>
    <row r="3259" spans="13:43" x14ac:dyDescent="0.3">
      <c r="M3259" s="75">
        <v>19497</v>
      </c>
      <c r="N3259" s="72" t="s">
        <v>3703</v>
      </c>
      <c r="O3259" s="72" t="s">
        <v>2040</v>
      </c>
      <c r="P3259" s="73" t="s">
        <v>33</v>
      </c>
      <c r="Q3259" s="74">
        <v>2014</v>
      </c>
      <c r="R3259" s="73" t="s">
        <v>135</v>
      </c>
      <c r="S3259" s="72"/>
      <c r="T3259" s="77" t="s">
        <v>34</v>
      </c>
      <c r="U3259" s="76" t="s">
        <v>35</v>
      </c>
      <c r="V3259" s="77" t="s">
        <v>36</v>
      </c>
      <c r="W3259" s="77" t="s">
        <v>36</v>
      </c>
      <c r="X3259" s="77" t="s">
        <v>37</v>
      </c>
      <c r="Y3259" s="78" t="s">
        <v>38</v>
      </c>
      <c r="Z3259" s="72"/>
      <c r="AA3259" s="77">
        <v>400</v>
      </c>
      <c r="AB3259" s="76" t="s">
        <v>50</v>
      </c>
      <c r="AC3259" s="77" t="s">
        <v>36</v>
      </c>
      <c r="AD3259" s="77" t="s">
        <v>36</v>
      </c>
      <c r="AE3259" s="77">
        <v>6</v>
      </c>
      <c r="AF3259" s="78" t="s">
        <v>96</v>
      </c>
      <c r="AG3259" s="72"/>
      <c r="AH3259" s="77" t="s">
        <v>69</v>
      </c>
      <c r="AI3259" s="76" t="s">
        <v>52</v>
      </c>
      <c r="AJ3259" s="76" t="s">
        <v>36</v>
      </c>
      <c r="AK3259" t="str">
        <f>_xlfn.CONCAT(PlayerList[[#This Row],[First Name]]," ",PlayerList[[#This Row],[Surname]])</f>
        <v>Lawrence Wang</v>
      </c>
      <c r="AM3259" s="71">
        <f>PlayerList[[#This Row],[Code]]*1</f>
        <v>19497</v>
      </c>
      <c r="AN3259" s="71" t="str">
        <f>VLOOKUP(PlayerList[[#This Row],[NZCF ID]],$AP$2:$AQ$3850,2,FALSE)</f>
        <v>M</v>
      </c>
      <c r="AP3259" s="71">
        <v>20671</v>
      </c>
      <c r="AQ3259" s="71" t="s">
        <v>29</v>
      </c>
    </row>
    <row r="3260" spans="13:43" x14ac:dyDescent="0.3">
      <c r="M3260" s="75">
        <v>19997</v>
      </c>
      <c r="N3260" s="72" t="s">
        <v>3703</v>
      </c>
      <c r="O3260" s="72" t="s">
        <v>755</v>
      </c>
      <c r="P3260" s="73" t="s">
        <v>229</v>
      </c>
      <c r="Q3260" s="74">
        <v>2016</v>
      </c>
      <c r="R3260" s="73" t="s">
        <v>135</v>
      </c>
      <c r="S3260" s="72"/>
      <c r="T3260" s="77" t="s">
        <v>34</v>
      </c>
      <c r="U3260" s="76" t="s">
        <v>35</v>
      </c>
      <c r="V3260" s="77" t="s">
        <v>36</v>
      </c>
      <c r="W3260" s="77" t="s">
        <v>36</v>
      </c>
      <c r="X3260" s="77" t="s">
        <v>37</v>
      </c>
      <c r="Y3260" s="78" t="s">
        <v>38</v>
      </c>
      <c r="Z3260" s="72"/>
      <c r="AA3260" s="77">
        <v>400</v>
      </c>
      <c r="AB3260" s="76" t="s">
        <v>50</v>
      </c>
      <c r="AC3260" s="77" t="s">
        <v>36</v>
      </c>
      <c r="AD3260" s="77" t="s">
        <v>36</v>
      </c>
      <c r="AE3260" s="77">
        <v>5</v>
      </c>
      <c r="AF3260" s="78" t="s">
        <v>169</v>
      </c>
      <c r="AG3260" s="72"/>
      <c r="AH3260" s="77" t="s">
        <v>69</v>
      </c>
      <c r="AI3260" s="76" t="s">
        <v>52</v>
      </c>
      <c r="AJ3260" s="76" t="s">
        <v>36</v>
      </c>
      <c r="AK3260" t="str">
        <f>_xlfn.CONCAT(PlayerList[[#This Row],[First Name]]," ",PlayerList[[#This Row],[Surname]])</f>
        <v>Leo Wang</v>
      </c>
      <c r="AM3260" s="71">
        <f>PlayerList[[#This Row],[Code]]*1</f>
        <v>19997</v>
      </c>
      <c r="AN3260" s="71" t="str">
        <f>VLOOKUP(PlayerList[[#This Row],[NZCF ID]],$AP$2:$AQ$3850,2,FALSE)</f>
        <v>M</v>
      </c>
      <c r="AP3260" s="71">
        <v>15934</v>
      </c>
      <c r="AQ3260" s="71" t="s">
        <v>29</v>
      </c>
    </row>
    <row r="3261" spans="13:43" x14ac:dyDescent="0.3">
      <c r="M3261" s="75">
        <v>20551</v>
      </c>
      <c r="N3261" s="72" t="s">
        <v>3703</v>
      </c>
      <c r="O3261" s="72" t="s">
        <v>922</v>
      </c>
      <c r="P3261" s="73" t="s">
        <v>167</v>
      </c>
      <c r="Q3261" s="74">
        <v>2009</v>
      </c>
      <c r="R3261" s="73" t="s">
        <v>135</v>
      </c>
      <c r="S3261" s="72"/>
      <c r="T3261" s="77">
        <v>1255</v>
      </c>
      <c r="U3261" s="76" t="s">
        <v>35</v>
      </c>
      <c r="V3261" s="77">
        <v>1</v>
      </c>
      <c r="W3261" s="77">
        <v>2</v>
      </c>
      <c r="X3261" s="77">
        <v>46</v>
      </c>
      <c r="Y3261" s="78" t="s">
        <v>4167</v>
      </c>
      <c r="Z3261" s="72"/>
      <c r="AA3261" s="77">
        <v>1092</v>
      </c>
      <c r="AB3261" s="76" t="s">
        <v>35</v>
      </c>
      <c r="AC3261" s="77">
        <v>3</v>
      </c>
      <c r="AD3261" s="77">
        <v>18</v>
      </c>
      <c r="AE3261" s="77">
        <v>94</v>
      </c>
      <c r="AF3261" s="78" t="s">
        <v>4167</v>
      </c>
      <c r="AG3261" s="72"/>
      <c r="AH3261" s="77">
        <v>4329031</v>
      </c>
      <c r="AI3261" s="76" t="s">
        <v>52</v>
      </c>
      <c r="AJ3261" s="76" t="s">
        <v>36</v>
      </c>
      <c r="AK3261" t="str">
        <f>_xlfn.CONCAT(PlayerList[[#This Row],[First Name]]," ",PlayerList[[#This Row],[Surname]])</f>
        <v>Leon Wang</v>
      </c>
      <c r="AM3261" s="71">
        <f>PlayerList[[#This Row],[Code]]*1</f>
        <v>20551</v>
      </c>
      <c r="AN3261" s="71" t="str">
        <f>VLOOKUP(PlayerList[[#This Row],[NZCF ID]],$AP$2:$AQ$3850,2,FALSE)</f>
        <v>M</v>
      </c>
      <c r="AP3261" s="71">
        <v>19497</v>
      </c>
      <c r="AQ3261" s="71" t="s">
        <v>29</v>
      </c>
    </row>
    <row r="3262" spans="13:43" x14ac:dyDescent="0.3">
      <c r="M3262" s="75">
        <v>20136</v>
      </c>
      <c r="N3262" s="72" t="s">
        <v>3703</v>
      </c>
      <c r="O3262" s="72" t="s">
        <v>3729</v>
      </c>
      <c r="P3262" s="73" t="s">
        <v>33</v>
      </c>
      <c r="Q3262" s="74">
        <v>2016</v>
      </c>
      <c r="R3262" s="73" t="s">
        <v>135</v>
      </c>
      <c r="S3262" s="72"/>
      <c r="T3262" s="77" t="s">
        <v>34</v>
      </c>
      <c r="U3262" s="76" t="s">
        <v>35</v>
      </c>
      <c r="V3262" s="77" t="s">
        <v>36</v>
      </c>
      <c r="W3262" s="77" t="s">
        <v>36</v>
      </c>
      <c r="X3262" s="77" t="s">
        <v>37</v>
      </c>
      <c r="Y3262" s="78" t="s">
        <v>38</v>
      </c>
      <c r="Z3262" s="72"/>
      <c r="AA3262" s="77">
        <v>443</v>
      </c>
      <c r="AB3262" s="76" t="s">
        <v>35</v>
      </c>
      <c r="AC3262" s="77">
        <v>1</v>
      </c>
      <c r="AD3262" s="77">
        <v>6</v>
      </c>
      <c r="AE3262" s="77">
        <v>52</v>
      </c>
      <c r="AF3262" s="78" t="s">
        <v>4167</v>
      </c>
      <c r="AG3262" s="72"/>
      <c r="AH3262" s="77">
        <v>4332962</v>
      </c>
      <c r="AI3262" s="76" t="s">
        <v>52</v>
      </c>
      <c r="AJ3262" s="76" t="s">
        <v>36</v>
      </c>
      <c r="AK3262" t="str">
        <f>_xlfn.CONCAT(PlayerList[[#This Row],[First Name]]," ",PlayerList[[#This Row],[Surname]])</f>
        <v>Linjie (Jay) Wang</v>
      </c>
      <c r="AM3262" s="71">
        <f>PlayerList[[#This Row],[Code]]*1</f>
        <v>20136</v>
      </c>
      <c r="AN3262" s="71" t="str">
        <f>VLOOKUP(PlayerList[[#This Row],[NZCF ID]],$AP$2:$AQ$3850,2,FALSE)</f>
        <v>M</v>
      </c>
      <c r="AP3262" s="71">
        <v>19997</v>
      </c>
      <c r="AQ3262" s="71" t="s">
        <v>29</v>
      </c>
    </row>
    <row r="3263" spans="13:43" x14ac:dyDescent="0.3">
      <c r="M3263" s="75">
        <v>20113</v>
      </c>
      <c r="N3263" s="72" t="s">
        <v>3703</v>
      </c>
      <c r="O3263" s="72" t="s">
        <v>3730</v>
      </c>
      <c r="P3263" s="73" t="s">
        <v>335</v>
      </c>
      <c r="Q3263" s="74">
        <v>2017</v>
      </c>
      <c r="R3263" s="73" t="s">
        <v>135</v>
      </c>
      <c r="S3263" s="72"/>
      <c r="T3263" s="77">
        <v>1458</v>
      </c>
      <c r="U3263" s="76" t="s">
        <v>35</v>
      </c>
      <c r="V3263" s="77">
        <v>4</v>
      </c>
      <c r="W3263" s="77">
        <v>21</v>
      </c>
      <c r="X3263" s="77">
        <v>143</v>
      </c>
      <c r="Y3263" s="78" t="s">
        <v>4167</v>
      </c>
      <c r="Z3263" s="72"/>
      <c r="AA3263" s="77">
        <v>1211</v>
      </c>
      <c r="AB3263" s="76" t="s">
        <v>35</v>
      </c>
      <c r="AC3263" s="77">
        <v>1</v>
      </c>
      <c r="AD3263" s="77">
        <v>6</v>
      </c>
      <c r="AE3263" s="77">
        <v>71</v>
      </c>
      <c r="AF3263" s="78" t="s">
        <v>4167</v>
      </c>
      <c r="AG3263" s="72"/>
      <c r="AH3263" s="77">
        <v>4328850</v>
      </c>
      <c r="AI3263" s="76" t="s">
        <v>52</v>
      </c>
      <c r="AJ3263" s="76" t="s">
        <v>36</v>
      </c>
      <c r="AK3263" t="str">
        <f>_xlfn.CONCAT(PlayerList[[#This Row],[First Name]]," ",PlayerList[[#This Row],[Surname]])</f>
        <v>Linyu Wang</v>
      </c>
      <c r="AM3263" s="71">
        <f>PlayerList[[#This Row],[Code]]*1</f>
        <v>20113</v>
      </c>
      <c r="AN3263" s="71" t="str">
        <f>VLOOKUP(PlayerList[[#This Row],[NZCF ID]],$AP$2:$AQ$3850,2,FALSE)</f>
        <v>F</v>
      </c>
      <c r="AP3263" s="71">
        <v>20551</v>
      </c>
      <c r="AQ3263" s="71" t="s">
        <v>29</v>
      </c>
    </row>
    <row r="3264" spans="13:43" x14ac:dyDescent="0.3">
      <c r="M3264" s="75">
        <v>20518</v>
      </c>
      <c r="N3264" s="72" t="s">
        <v>3703</v>
      </c>
      <c r="O3264" s="72" t="s">
        <v>517</v>
      </c>
      <c r="P3264" s="73" t="s">
        <v>33</v>
      </c>
      <c r="Q3264" s="74">
        <v>2014</v>
      </c>
      <c r="R3264" s="73" t="s">
        <v>135</v>
      </c>
      <c r="S3264" s="72"/>
      <c r="T3264" s="77" t="s">
        <v>34</v>
      </c>
      <c r="U3264" s="76" t="s">
        <v>35</v>
      </c>
      <c r="V3264" s="77" t="s">
        <v>36</v>
      </c>
      <c r="W3264" s="77" t="s">
        <v>36</v>
      </c>
      <c r="X3264" s="77" t="s">
        <v>37</v>
      </c>
      <c r="Y3264" s="78" t="s">
        <v>38</v>
      </c>
      <c r="Z3264" s="72"/>
      <c r="AA3264" s="77">
        <v>580</v>
      </c>
      <c r="AB3264" s="76" t="s">
        <v>50</v>
      </c>
      <c r="AC3264" s="77" t="s">
        <v>36</v>
      </c>
      <c r="AD3264" s="77" t="s">
        <v>36</v>
      </c>
      <c r="AE3264" s="77">
        <v>7</v>
      </c>
      <c r="AF3264" s="78" t="s">
        <v>150</v>
      </c>
      <c r="AG3264" s="72"/>
      <c r="AH3264" s="77" t="s">
        <v>69</v>
      </c>
      <c r="AI3264" s="76" t="s">
        <v>52</v>
      </c>
      <c r="AJ3264" s="76" t="s">
        <v>36</v>
      </c>
      <c r="AK3264" t="str">
        <f>_xlfn.CONCAT(PlayerList[[#This Row],[First Name]]," ",PlayerList[[#This Row],[Surname]])</f>
        <v>Luca Wang</v>
      </c>
      <c r="AM3264" s="71">
        <f>PlayerList[[#This Row],[Code]]*1</f>
        <v>20518</v>
      </c>
      <c r="AN3264" s="71" t="str">
        <f>VLOOKUP(PlayerList[[#This Row],[NZCF ID]],$AP$2:$AQ$3850,2,FALSE)</f>
        <v>M</v>
      </c>
      <c r="AP3264" s="71">
        <v>20136</v>
      </c>
      <c r="AQ3264" s="71" t="s">
        <v>29</v>
      </c>
    </row>
    <row r="3265" spans="13:43" x14ac:dyDescent="0.3">
      <c r="M3265" s="75">
        <v>17081</v>
      </c>
      <c r="N3265" s="72" t="s">
        <v>3703</v>
      </c>
      <c r="O3265" s="72" t="s">
        <v>400</v>
      </c>
      <c r="P3265" s="73" t="s">
        <v>354</v>
      </c>
      <c r="Q3265" s="74">
        <v>2010</v>
      </c>
      <c r="R3265" s="73" t="s">
        <v>135</v>
      </c>
      <c r="S3265" s="72"/>
      <c r="T3265" s="77">
        <v>1190</v>
      </c>
      <c r="U3265" s="76" t="s">
        <v>35</v>
      </c>
      <c r="V3265" s="77" t="s">
        <v>36</v>
      </c>
      <c r="W3265" s="77" t="s">
        <v>36</v>
      </c>
      <c r="X3265" s="77">
        <v>57</v>
      </c>
      <c r="Y3265" s="78" t="s">
        <v>154</v>
      </c>
      <c r="Z3265" s="72"/>
      <c r="AA3265" s="77">
        <v>1059</v>
      </c>
      <c r="AB3265" s="76" t="s">
        <v>35</v>
      </c>
      <c r="AC3265" s="77" t="s">
        <v>36</v>
      </c>
      <c r="AD3265" s="77" t="s">
        <v>36</v>
      </c>
      <c r="AE3265" s="77">
        <v>122</v>
      </c>
      <c r="AF3265" s="78" t="s">
        <v>150</v>
      </c>
      <c r="AG3265" s="72"/>
      <c r="AH3265" s="77">
        <v>4311760</v>
      </c>
      <c r="AI3265" s="76" t="s">
        <v>52</v>
      </c>
      <c r="AJ3265" s="76" t="s">
        <v>36</v>
      </c>
      <c r="AK3265" t="str">
        <f>_xlfn.CONCAT(PlayerList[[#This Row],[First Name]]," ",PlayerList[[#This Row],[Surname]])</f>
        <v>Lucas Wang</v>
      </c>
      <c r="AM3265" s="71">
        <f>PlayerList[[#This Row],[Code]]*1</f>
        <v>17081</v>
      </c>
      <c r="AN3265" s="71" t="str">
        <f>VLOOKUP(PlayerList[[#This Row],[NZCF ID]],$AP$2:$AQ$3850,2,FALSE)</f>
        <v>M</v>
      </c>
      <c r="AP3265" s="71">
        <v>20113</v>
      </c>
      <c r="AQ3265" s="71" t="s">
        <v>45</v>
      </c>
    </row>
    <row r="3266" spans="13:43" x14ac:dyDescent="0.3">
      <c r="M3266" s="75">
        <v>17852</v>
      </c>
      <c r="N3266" s="72" t="s">
        <v>3703</v>
      </c>
      <c r="O3266" s="72" t="s">
        <v>3731</v>
      </c>
      <c r="P3266" s="73" t="s">
        <v>33</v>
      </c>
      <c r="Q3266" s="74">
        <v>2009</v>
      </c>
      <c r="R3266" s="73" t="s">
        <v>135</v>
      </c>
      <c r="S3266" s="72"/>
      <c r="T3266" s="77">
        <v>785</v>
      </c>
      <c r="U3266" s="76" t="s">
        <v>50</v>
      </c>
      <c r="V3266" s="77" t="s">
        <v>36</v>
      </c>
      <c r="W3266" s="77" t="s">
        <v>36</v>
      </c>
      <c r="X3266" s="77">
        <v>6</v>
      </c>
      <c r="Y3266" s="78" t="s">
        <v>105</v>
      </c>
      <c r="Z3266" s="72"/>
      <c r="AA3266" s="77">
        <v>433</v>
      </c>
      <c r="AB3266" s="76" t="s">
        <v>50</v>
      </c>
      <c r="AC3266" s="77" t="s">
        <v>36</v>
      </c>
      <c r="AD3266" s="77" t="s">
        <v>36</v>
      </c>
      <c r="AE3266" s="77">
        <v>16</v>
      </c>
      <c r="AF3266" s="78" t="s">
        <v>219</v>
      </c>
      <c r="AG3266" s="72"/>
      <c r="AH3266" s="77">
        <v>4317653</v>
      </c>
      <c r="AI3266" s="76" t="s">
        <v>52</v>
      </c>
      <c r="AJ3266" s="76" t="s">
        <v>36</v>
      </c>
      <c r="AK3266" t="str">
        <f>_xlfn.CONCAT(PlayerList[[#This Row],[First Name]]," ",PlayerList[[#This Row],[Surname]])</f>
        <v>Luming (Isla) Wang</v>
      </c>
      <c r="AM3266" s="71">
        <f>PlayerList[[#This Row],[Code]]*1</f>
        <v>17852</v>
      </c>
      <c r="AN3266" s="71" t="str">
        <f>VLOOKUP(PlayerList[[#This Row],[NZCF ID]],$AP$2:$AQ$3850,2,FALSE)</f>
        <v>F</v>
      </c>
      <c r="AP3266" s="71">
        <v>20518</v>
      </c>
      <c r="AQ3266" s="71" t="s">
        <v>29</v>
      </c>
    </row>
    <row r="3267" spans="13:43" x14ac:dyDescent="0.3">
      <c r="M3267" s="75">
        <v>20995</v>
      </c>
      <c r="N3267" s="72" t="s">
        <v>3703</v>
      </c>
      <c r="O3267" s="72" t="s">
        <v>3732</v>
      </c>
      <c r="P3267" s="73" t="s">
        <v>33</v>
      </c>
      <c r="Q3267" s="74">
        <v>2014</v>
      </c>
      <c r="R3267" s="73" t="s">
        <v>135</v>
      </c>
      <c r="S3267" s="72"/>
      <c r="T3267" s="77" t="s">
        <v>34</v>
      </c>
      <c r="U3267" s="76" t="s">
        <v>35</v>
      </c>
      <c r="V3267" s="77" t="s">
        <v>36</v>
      </c>
      <c r="W3267" s="77" t="s">
        <v>36</v>
      </c>
      <c r="X3267" s="77" t="s">
        <v>37</v>
      </c>
      <c r="Y3267" s="78" t="s">
        <v>38</v>
      </c>
      <c r="Z3267" s="72"/>
      <c r="AA3267" s="77">
        <v>529</v>
      </c>
      <c r="AB3267" s="76" t="s">
        <v>50</v>
      </c>
      <c r="AC3267" s="77" t="s">
        <v>36</v>
      </c>
      <c r="AD3267" s="77" t="s">
        <v>36</v>
      </c>
      <c r="AE3267" s="77">
        <v>6</v>
      </c>
      <c r="AF3267" s="78" t="s">
        <v>60</v>
      </c>
      <c r="AG3267" s="72"/>
      <c r="AH3267" s="77" t="s">
        <v>69</v>
      </c>
      <c r="AI3267" s="76" t="s">
        <v>52</v>
      </c>
      <c r="AJ3267" s="76" t="s">
        <v>36</v>
      </c>
      <c r="AK3267" t="str">
        <f>_xlfn.CONCAT(PlayerList[[#This Row],[First Name]]," ",PlayerList[[#This Row],[Surname]])</f>
        <v>Luofan Wang</v>
      </c>
      <c r="AM3267" s="71">
        <f>PlayerList[[#This Row],[Code]]*1</f>
        <v>20995</v>
      </c>
      <c r="AN3267" s="71" t="str">
        <f>VLOOKUP(PlayerList[[#This Row],[NZCF ID]],$AP$2:$AQ$3850,2,FALSE)</f>
        <v>M</v>
      </c>
      <c r="AP3267" s="71">
        <v>17081</v>
      </c>
      <c r="AQ3267" s="71" t="s">
        <v>29</v>
      </c>
    </row>
    <row r="3268" spans="13:43" x14ac:dyDescent="0.3">
      <c r="M3268" s="75">
        <v>19226</v>
      </c>
      <c r="N3268" s="72" t="s">
        <v>3703</v>
      </c>
      <c r="O3268" s="72" t="s">
        <v>141</v>
      </c>
      <c r="P3268" s="73" t="s">
        <v>74</v>
      </c>
      <c r="Q3268" s="74">
        <v>1995</v>
      </c>
      <c r="R3268" s="73" t="s">
        <v>35</v>
      </c>
      <c r="S3268" s="72"/>
      <c r="T3268" s="77">
        <v>1096</v>
      </c>
      <c r="U3268" s="76" t="s">
        <v>50</v>
      </c>
      <c r="V3268" s="77" t="s">
        <v>36</v>
      </c>
      <c r="W3268" s="77" t="s">
        <v>36</v>
      </c>
      <c r="X3268" s="77">
        <v>4</v>
      </c>
      <c r="Y3268" s="78" t="s">
        <v>96</v>
      </c>
      <c r="Z3268" s="72"/>
      <c r="AA3268" s="77" t="s">
        <v>37</v>
      </c>
      <c r="AB3268" s="76" t="s">
        <v>35</v>
      </c>
      <c r="AC3268" s="77" t="s">
        <v>36</v>
      </c>
      <c r="AD3268" s="77" t="s">
        <v>36</v>
      </c>
      <c r="AE3268" s="77" t="s">
        <v>37</v>
      </c>
      <c r="AF3268" s="78" t="s">
        <v>38</v>
      </c>
      <c r="AG3268" s="72"/>
      <c r="AH3268" s="77">
        <v>4322703</v>
      </c>
      <c r="AI3268" s="76" t="s">
        <v>52</v>
      </c>
      <c r="AJ3268" s="76" t="s">
        <v>36</v>
      </c>
      <c r="AK3268" t="str">
        <f>_xlfn.CONCAT(PlayerList[[#This Row],[First Name]]," ",PlayerList[[#This Row],[Surname]])</f>
        <v>Michael Wang</v>
      </c>
      <c r="AM3268" s="71">
        <f>PlayerList[[#This Row],[Code]]*1</f>
        <v>19226</v>
      </c>
      <c r="AN3268" s="71" t="str">
        <f>VLOOKUP(PlayerList[[#This Row],[NZCF ID]],$AP$2:$AQ$3850,2,FALSE)</f>
        <v>M</v>
      </c>
      <c r="AP3268" s="71">
        <v>17852</v>
      </c>
      <c r="AQ3268" s="71" t="s">
        <v>45</v>
      </c>
    </row>
    <row r="3269" spans="13:43" x14ac:dyDescent="0.3">
      <c r="M3269" s="75">
        <v>22762</v>
      </c>
      <c r="N3269" s="72" t="s">
        <v>3703</v>
      </c>
      <c r="O3269" s="72" t="s">
        <v>141</v>
      </c>
      <c r="P3269" s="73" t="s">
        <v>33</v>
      </c>
      <c r="Q3269" s="74">
        <v>2015</v>
      </c>
      <c r="R3269" s="73" t="s">
        <v>135</v>
      </c>
      <c r="S3269" s="72"/>
      <c r="T3269" s="77" t="s">
        <v>34</v>
      </c>
      <c r="U3269" s="76" t="s">
        <v>35</v>
      </c>
      <c r="V3269" s="77" t="s">
        <v>36</v>
      </c>
      <c r="W3269" s="77" t="s">
        <v>36</v>
      </c>
      <c r="X3269" s="77" t="s">
        <v>37</v>
      </c>
      <c r="Y3269" s="78" t="s">
        <v>38</v>
      </c>
      <c r="Z3269" s="72"/>
      <c r="AA3269" s="77">
        <v>593</v>
      </c>
      <c r="AB3269" s="76" t="s">
        <v>50</v>
      </c>
      <c r="AC3269" s="77" t="s">
        <v>36</v>
      </c>
      <c r="AD3269" s="77" t="s">
        <v>36</v>
      </c>
      <c r="AE3269" s="77">
        <v>6</v>
      </c>
      <c r="AF3269" s="78" t="s">
        <v>84</v>
      </c>
      <c r="AG3269" s="72"/>
      <c r="AH3269" s="77" t="s">
        <v>69</v>
      </c>
      <c r="AI3269" s="76" t="s">
        <v>52</v>
      </c>
      <c r="AJ3269" s="76" t="s">
        <v>36</v>
      </c>
      <c r="AK3269" t="str">
        <f>_xlfn.CONCAT(PlayerList[[#This Row],[First Name]]," ",PlayerList[[#This Row],[Surname]])</f>
        <v>Michael Wang</v>
      </c>
      <c r="AM3269" s="71">
        <f>PlayerList[[#This Row],[Code]]*1</f>
        <v>22762</v>
      </c>
      <c r="AN3269" s="71" t="str">
        <f>VLOOKUP(PlayerList[[#This Row],[NZCF ID]],$AP$2:$AQ$3850,2,FALSE)</f>
        <v>M</v>
      </c>
      <c r="AP3269" s="71">
        <v>20995</v>
      </c>
      <c r="AQ3269" s="71" t="s">
        <v>29</v>
      </c>
    </row>
    <row r="3270" spans="13:43" x14ac:dyDescent="0.3">
      <c r="M3270" s="75">
        <v>18070</v>
      </c>
      <c r="N3270" s="72" t="s">
        <v>3703</v>
      </c>
      <c r="O3270" s="72" t="s">
        <v>3733</v>
      </c>
      <c r="P3270" s="73" t="s">
        <v>33</v>
      </c>
      <c r="Q3270" s="74">
        <v>2011</v>
      </c>
      <c r="R3270" s="73" t="s">
        <v>135</v>
      </c>
      <c r="S3270" s="72"/>
      <c r="T3270" s="77" t="s">
        <v>34</v>
      </c>
      <c r="U3270" s="76" t="s">
        <v>35</v>
      </c>
      <c r="V3270" s="77" t="s">
        <v>36</v>
      </c>
      <c r="W3270" s="77" t="s">
        <v>36</v>
      </c>
      <c r="X3270" s="77" t="s">
        <v>37</v>
      </c>
      <c r="Y3270" s="78" t="s">
        <v>38</v>
      </c>
      <c r="Z3270" s="72"/>
      <c r="AA3270" s="77">
        <v>769</v>
      </c>
      <c r="AB3270" s="76" t="s">
        <v>35</v>
      </c>
      <c r="AC3270" s="77" t="s">
        <v>36</v>
      </c>
      <c r="AD3270" s="77" t="s">
        <v>36</v>
      </c>
      <c r="AE3270" s="77">
        <v>37</v>
      </c>
      <c r="AF3270" s="78" t="s">
        <v>75</v>
      </c>
      <c r="AG3270" s="72"/>
      <c r="AH3270" s="77">
        <v>4323629</v>
      </c>
      <c r="AI3270" s="76" t="s">
        <v>52</v>
      </c>
      <c r="AJ3270" s="76" t="s">
        <v>36</v>
      </c>
      <c r="AK3270" t="str">
        <f>_xlfn.CONCAT(PlayerList[[#This Row],[First Name]]," ",PlayerList[[#This Row],[Surname]])</f>
        <v>Milton Wang</v>
      </c>
      <c r="AM3270" s="71">
        <f>PlayerList[[#This Row],[Code]]*1</f>
        <v>18070</v>
      </c>
      <c r="AN3270" s="71" t="str">
        <f>VLOOKUP(PlayerList[[#This Row],[NZCF ID]],$AP$2:$AQ$3850,2,FALSE)</f>
        <v>M</v>
      </c>
      <c r="AP3270" s="71">
        <v>19226</v>
      </c>
      <c r="AQ3270" s="71" t="s">
        <v>29</v>
      </c>
    </row>
    <row r="3271" spans="13:43" x14ac:dyDescent="0.3">
      <c r="M3271" s="75">
        <v>20512</v>
      </c>
      <c r="N3271" s="72" t="s">
        <v>3703</v>
      </c>
      <c r="O3271" s="72" t="s">
        <v>3734</v>
      </c>
      <c r="P3271" s="73" t="s">
        <v>74</v>
      </c>
      <c r="Q3271" s="74">
        <v>2016</v>
      </c>
      <c r="R3271" s="73" t="s">
        <v>135</v>
      </c>
      <c r="S3271" s="72"/>
      <c r="T3271" s="77">
        <v>861</v>
      </c>
      <c r="U3271" s="76" t="s">
        <v>50</v>
      </c>
      <c r="V3271" s="77">
        <v>1</v>
      </c>
      <c r="W3271" s="77">
        <v>2</v>
      </c>
      <c r="X3271" s="77">
        <v>9</v>
      </c>
      <c r="Y3271" s="78" t="s">
        <v>4167</v>
      </c>
      <c r="Z3271" s="72"/>
      <c r="AA3271" s="77">
        <v>830</v>
      </c>
      <c r="AB3271" s="76" t="s">
        <v>35</v>
      </c>
      <c r="AC3271" s="77">
        <v>3</v>
      </c>
      <c r="AD3271" s="77">
        <v>17</v>
      </c>
      <c r="AE3271" s="77">
        <v>93</v>
      </c>
      <c r="AF3271" s="78" t="s">
        <v>4167</v>
      </c>
      <c r="AG3271" s="72"/>
      <c r="AH3271" s="77">
        <v>4328779</v>
      </c>
      <c r="AI3271" s="76" t="s">
        <v>52</v>
      </c>
      <c r="AJ3271" s="76" t="s">
        <v>36</v>
      </c>
      <c r="AK3271" t="str">
        <f>_xlfn.CONCAT(PlayerList[[#This Row],[First Name]]," ",PlayerList[[#This Row],[Surname]])</f>
        <v>Mitchell Xin-Wen Wang</v>
      </c>
      <c r="AM3271" s="71">
        <f>PlayerList[[#This Row],[Code]]*1</f>
        <v>20512</v>
      </c>
      <c r="AN3271" s="71" t="str">
        <f>VLOOKUP(PlayerList[[#This Row],[NZCF ID]],$AP$2:$AQ$3850,2,FALSE)</f>
        <v>M</v>
      </c>
      <c r="AP3271" s="71">
        <v>22762</v>
      </c>
      <c r="AQ3271" s="71" t="s">
        <v>29</v>
      </c>
    </row>
    <row r="3272" spans="13:43" x14ac:dyDescent="0.3">
      <c r="M3272" s="75">
        <v>20028</v>
      </c>
      <c r="N3272" s="72" t="s">
        <v>3703</v>
      </c>
      <c r="O3272" s="72" t="s">
        <v>3735</v>
      </c>
      <c r="P3272" s="73" t="s">
        <v>33</v>
      </c>
      <c r="Q3272" s="74">
        <v>2014</v>
      </c>
      <c r="R3272" s="73" t="s">
        <v>135</v>
      </c>
      <c r="S3272" s="72"/>
      <c r="T3272" s="77" t="s">
        <v>34</v>
      </c>
      <c r="U3272" s="76" t="s">
        <v>35</v>
      </c>
      <c r="V3272" s="77" t="s">
        <v>36</v>
      </c>
      <c r="W3272" s="77" t="s">
        <v>36</v>
      </c>
      <c r="X3272" s="77" t="s">
        <v>37</v>
      </c>
      <c r="Y3272" s="78" t="s">
        <v>38</v>
      </c>
      <c r="Z3272" s="72"/>
      <c r="AA3272" s="77">
        <v>400</v>
      </c>
      <c r="AB3272" s="76" t="s">
        <v>50</v>
      </c>
      <c r="AC3272" s="77" t="s">
        <v>36</v>
      </c>
      <c r="AD3272" s="77" t="s">
        <v>36</v>
      </c>
      <c r="AE3272" s="77">
        <v>6</v>
      </c>
      <c r="AF3272" s="78" t="s">
        <v>169</v>
      </c>
      <c r="AG3272" s="72"/>
      <c r="AH3272" s="77">
        <v>4326253</v>
      </c>
      <c r="AI3272" s="76" t="s">
        <v>52</v>
      </c>
      <c r="AJ3272" s="76" t="s">
        <v>36</v>
      </c>
      <c r="AK3272" t="str">
        <f>_xlfn.CONCAT(PlayerList[[#This Row],[First Name]]," ",PlayerList[[#This Row],[Surname]])</f>
        <v>Nathan Yingquan Wang</v>
      </c>
      <c r="AM3272" s="71">
        <f>PlayerList[[#This Row],[Code]]*1</f>
        <v>20028</v>
      </c>
      <c r="AN3272" s="71" t="str">
        <f>VLOOKUP(PlayerList[[#This Row],[NZCF ID]],$AP$2:$AQ$3850,2,FALSE)</f>
        <v>M</v>
      </c>
      <c r="AP3272" s="71">
        <v>18070</v>
      </c>
      <c r="AQ3272" s="71" t="s">
        <v>29</v>
      </c>
    </row>
    <row r="3273" spans="13:43" x14ac:dyDescent="0.3">
      <c r="M3273" s="75">
        <v>19083</v>
      </c>
      <c r="N3273" s="72" t="s">
        <v>3703</v>
      </c>
      <c r="O3273" s="72" t="s">
        <v>3736</v>
      </c>
      <c r="P3273" s="73" t="s">
        <v>33</v>
      </c>
      <c r="Q3273" s="74">
        <v>2013</v>
      </c>
      <c r="R3273" s="73" t="s">
        <v>135</v>
      </c>
      <c r="S3273" s="72"/>
      <c r="T3273" s="77" t="s">
        <v>34</v>
      </c>
      <c r="U3273" s="76" t="s">
        <v>35</v>
      </c>
      <c r="V3273" s="77" t="s">
        <v>36</v>
      </c>
      <c r="W3273" s="77" t="s">
        <v>36</v>
      </c>
      <c r="X3273" s="77" t="s">
        <v>37</v>
      </c>
      <c r="Y3273" s="78" t="s">
        <v>38</v>
      </c>
      <c r="Z3273" s="72"/>
      <c r="AA3273" s="77">
        <v>400</v>
      </c>
      <c r="AB3273" s="76" t="s">
        <v>50</v>
      </c>
      <c r="AC3273" s="77" t="s">
        <v>36</v>
      </c>
      <c r="AD3273" s="77" t="s">
        <v>36</v>
      </c>
      <c r="AE3273" s="77">
        <v>7</v>
      </c>
      <c r="AF3273" s="78" t="s">
        <v>154</v>
      </c>
      <c r="AG3273" s="72"/>
      <c r="AH3273" s="77" t="s">
        <v>69</v>
      </c>
      <c r="AI3273" s="76" t="s">
        <v>52</v>
      </c>
      <c r="AJ3273" s="76" t="s">
        <v>36</v>
      </c>
      <c r="AK3273" t="str">
        <f>_xlfn.CONCAT(PlayerList[[#This Row],[First Name]]," ",PlayerList[[#This Row],[Surname]])</f>
        <v>Oscar Boyi Wang</v>
      </c>
      <c r="AM3273" s="71">
        <f>PlayerList[[#This Row],[Code]]*1</f>
        <v>19083</v>
      </c>
      <c r="AN3273" s="71" t="str">
        <f>VLOOKUP(PlayerList[[#This Row],[NZCF ID]],$AP$2:$AQ$3850,2,FALSE)</f>
        <v>M</v>
      </c>
      <c r="AP3273" s="71">
        <v>20512</v>
      </c>
      <c r="AQ3273" s="71" t="s">
        <v>29</v>
      </c>
    </row>
    <row r="3274" spans="13:43" x14ac:dyDescent="0.3">
      <c r="M3274" s="75">
        <v>18309</v>
      </c>
      <c r="N3274" s="72" t="s">
        <v>3703</v>
      </c>
      <c r="O3274" s="72" t="s">
        <v>3737</v>
      </c>
      <c r="P3274" s="73" t="s">
        <v>33</v>
      </c>
      <c r="Q3274" s="74">
        <v>2015</v>
      </c>
      <c r="R3274" s="73" t="s">
        <v>135</v>
      </c>
      <c r="S3274" s="72"/>
      <c r="T3274" s="77" t="s">
        <v>34</v>
      </c>
      <c r="U3274" s="76" t="s">
        <v>35</v>
      </c>
      <c r="V3274" s="77" t="s">
        <v>36</v>
      </c>
      <c r="W3274" s="77" t="s">
        <v>36</v>
      </c>
      <c r="X3274" s="77" t="s">
        <v>37</v>
      </c>
      <c r="Y3274" s="78" t="s">
        <v>38</v>
      </c>
      <c r="Z3274" s="72"/>
      <c r="AA3274" s="77">
        <v>657</v>
      </c>
      <c r="AB3274" s="76" t="s">
        <v>35</v>
      </c>
      <c r="AC3274" s="77">
        <v>1</v>
      </c>
      <c r="AD3274" s="77">
        <v>6</v>
      </c>
      <c r="AE3274" s="77">
        <v>51</v>
      </c>
      <c r="AF3274" s="78" t="s">
        <v>4167</v>
      </c>
      <c r="AG3274" s="72"/>
      <c r="AH3274" s="77">
        <v>4318331</v>
      </c>
      <c r="AI3274" s="76" t="s">
        <v>52</v>
      </c>
      <c r="AJ3274" s="76" t="s">
        <v>36</v>
      </c>
      <c r="AK3274" t="str">
        <f>_xlfn.CONCAT(PlayerList[[#This Row],[First Name]]," ",PlayerList[[#This Row],[Surname]])</f>
        <v>Oscar Jiaxin Wang</v>
      </c>
      <c r="AM3274" s="71">
        <f>PlayerList[[#This Row],[Code]]*1</f>
        <v>18309</v>
      </c>
      <c r="AN3274" s="71" t="str">
        <f>VLOOKUP(PlayerList[[#This Row],[NZCF ID]],$AP$2:$AQ$3850,2,FALSE)</f>
        <v>M</v>
      </c>
      <c r="AP3274" s="71">
        <v>20028</v>
      </c>
      <c r="AQ3274" s="71" t="s">
        <v>29</v>
      </c>
    </row>
    <row r="3275" spans="13:43" x14ac:dyDescent="0.3">
      <c r="M3275" s="75">
        <v>18256</v>
      </c>
      <c r="N3275" s="72" t="s">
        <v>3703</v>
      </c>
      <c r="O3275" s="72" t="s">
        <v>3738</v>
      </c>
      <c r="P3275" s="73" t="s">
        <v>354</v>
      </c>
      <c r="Q3275" s="74">
        <v>2015</v>
      </c>
      <c r="R3275" s="73" t="s">
        <v>135</v>
      </c>
      <c r="S3275" s="72"/>
      <c r="T3275" s="77">
        <v>546</v>
      </c>
      <c r="U3275" s="76" t="s">
        <v>50</v>
      </c>
      <c r="V3275" s="77" t="s">
        <v>36</v>
      </c>
      <c r="W3275" s="77" t="s">
        <v>36</v>
      </c>
      <c r="X3275" s="77">
        <v>19</v>
      </c>
      <c r="Y3275" s="78" t="s">
        <v>39</v>
      </c>
      <c r="Z3275" s="72"/>
      <c r="AA3275" s="77">
        <v>852</v>
      </c>
      <c r="AB3275" s="76" t="s">
        <v>35</v>
      </c>
      <c r="AC3275" s="77">
        <v>1</v>
      </c>
      <c r="AD3275" s="77">
        <v>6</v>
      </c>
      <c r="AE3275" s="77">
        <v>161</v>
      </c>
      <c r="AF3275" s="78" t="s">
        <v>4167</v>
      </c>
      <c r="AG3275" s="72"/>
      <c r="AH3275" s="77">
        <v>4318340</v>
      </c>
      <c r="AI3275" s="76" t="s">
        <v>52</v>
      </c>
      <c r="AJ3275" s="76" t="s">
        <v>36</v>
      </c>
      <c r="AK3275" t="str">
        <f>_xlfn.CONCAT(PlayerList[[#This Row],[First Name]]," ",PlayerList[[#This Row],[Surname]])</f>
        <v>Oscar Yaohan Wang</v>
      </c>
      <c r="AM3275" s="71">
        <f>PlayerList[[#This Row],[Code]]*1</f>
        <v>18256</v>
      </c>
      <c r="AN3275" s="71" t="str">
        <f>VLOOKUP(PlayerList[[#This Row],[NZCF ID]],$AP$2:$AQ$3850,2,FALSE)</f>
        <v>M</v>
      </c>
      <c r="AP3275" s="71">
        <v>19083</v>
      </c>
      <c r="AQ3275" s="71" t="s">
        <v>29</v>
      </c>
    </row>
    <row r="3276" spans="13:43" x14ac:dyDescent="0.3">
      <c r="M3276" s="75">
        <v>20335</v>
      </c>
      <c r="N3276" s="72" t="s">
        <v>3703</v>
      </c>
      <c r="O3276" s="72" t="s">
        <v>3739</v>
      </c>
      <c r="P3276" s="73" t="s">
        <v>33</v>
      </c>
      <c r="Q3276" s="74">
        <v>2012</v>
      </c>
      <c r="R3276" s="73" t="s">
        <v>135</v>
      </c>
      <c r="S3276" s="72"/>
      <c r="T3276" s="77" t="s">
        <v>34</v>
      </c>
      <c r="U3276" s="76" t="s">
        <v>35</v>
      </c>
      <c r="V3276" s="77" t="s">
        <v>36</v>
      </c>
      <c r="W3276" s="77" t="s">
        <v>36</v>
      </c>
      <c r="X3276" s="77" t="s">
        <v>37</v>
      </c>
      <c r="Y3276" s="78" t="s">
        <v>38</v>
      </c>
      <c r="Z3276" s="72"/>
      <c r="AA3276" s="77">
        <v>569</v>
      </c>
      <c r="AB3276" s="76" t="s">
        <v>50</v>
      </c>
      <c r="AC3276" s="77" t="s">
        <v>36</v>
      </c>
      <c r="AD3276" s="77" t="s">
        <v>36</v>
      </c>
      <c r="AE3276" s="77">
        <v>6</v>
      </c>
      <c r="AF3276" s="78" t="s">
        <v>150</v>
      </c>
      <c r="AG3276" s="72"/>
      <c r="AH3276" s="77" t="s">
        <v>69</v>
      </c>
      <c r="AI3276" s="76" t="s">
        <v>52</v>
      </c>
      <c r="AJ3276" s="76" t="s">
        <v>36</v>
      </c>
      <c r="AK3276" t="str">
        <f>_xlfn.CONCAT(PlayerList[[#This Row],[First Name]]," ",PlayerList[[#This Row],[Surname]])</f>
        <v>Peiyi Wang</v>
      </c>
      <c r="AM3276" s="71">
        <f>PlayerList[[#This Row],[Code]]*1</f>
        <v>20335</v>
      </c>
      <c r="AN3276" s="71" t="str">
        <f>VLOOKUP(PlayerList[[#This Row],[NZCF ID]],$AP$2:$AQ$3850,2,FALSE)</f>
        <v>M</v>
      </c>
      <c r="AP3276" s="71">
        <v>18309</v>
      </c>
      <c r="AQ3276" s="71" t="s">
        <v>29</v>
      </c>
    </row>
    <row r="3277" spans="13:43" x14ac:dyDescent="0.3">
      <c r="M3277" s="75">
        <v>12268</v>
      </c>
      <c r="N3277" s="72" t="s">
        <v>3703</v>
      </c>
      <c r="O3277" s="72" t="s">
        <v>4533</v>
      </c>
      <c r="P3277" s="73" t="s">
        <v>74</v>
      </c>
      <c r="Q3277" s="74">
        <v>1990</v>
      </c>
      <c r="R3277" s="73" t="s">
        <v>35</v>
      </c>
      <c r="S3277" s="72"/>
      <c r="T3277" s="77">
        <v>2391</v>
      </c>
      <c r="U3277" s="76" t="s">
        <v>35</v>
      </c>
      <c r="V3277" s="77" t="s">
        <v>36</v>
      </c>
      <c r="W3277" s="77" t="s">
        <v>36</v>
      </c>
      <c r="X3277" s="77">
        <v>363</v>
      </c>
      <c r="Y3277" s="78" t="s">
        <v>1855</v>
      </c>
      <c r="Z3277" s="72"/>
      <c r="AA3277" s="77">
        <v>2397</v>
      </c>
      <c r="AB3277" s="76" t="s">
        <v>35</v>
      </c>
      <c r="AC3277" s="77" t="s">
        <v>36</v>
      </c>
      <c r="AD3277" s="77" t="s">
        <v>36</v>
      </c>
      <c r="AE3277" s="77">
        <v>263</v>
      </c>
      <c r="AF3277" s="78" t="s">
        <v>583</v>
      </c>
      <c r="AG3277" s="72"/>
      <c r="AH3277" s="77">
        <v>4300904</v>
      </c>
      <c r="AI3277" s="76" t="s">
        <v>52</v>
      </c>
      <c r="AJ3277" s="76" t="s">
        <v>1026</v>
      </c>
      <c r="AK3277" t="str">
        <f>_xlfn.CONCAT(PlayerList[[#This Row],[First Name]]," ",PlayerList[[#This Row],[Surname]])</f>
        <v>Puchen Wang</v>
      </c>
      <c r="AM3277" s="71">
        <f>PlayerList[[#This Row],[Code]]*1</f>
        <v>12268</v>
      </c>
      <c r="AN3277" s="71" t="str">
        <f>VLOOKUP(PlayerList[[#This Row],[NZCF ID]],$AP$2:$AQ$3850,2,FALSE)</f>
        <v>M</v>
      </c>
      <c r="AP3277" s="71">
        <v>18256</v>
      </c>
      <c r="AQ3277" s="71" t="s">
        <v>29</v>
      </c>
    </row>
    <row r="3278" spans="13:43" x14ac:dyDescent="0.3">
      <c r="M3278" s="75">
        <v>15686</v>
      </c>
      <c r="N3278" s="72" t="s">
        <v>3703</v>
      </c>
      <c r="O3278" s="72" t="s">
        <v>4534</v>
      </c>
      <c r="P3278" s="73" t="s">
        <v>167</v>
      </c>
      <c r="Q3278" s="74">
        <v>2002</v>
      </c>
      <c r="R3278" s="73" t="s">
        <v>35</v>
      </c>
      <c r="S3278" s="72"/>
      <c r="T3278" s="77" t="s">
        <v>34</v>
      </c>
      <c r="U3278" s="76" t="s">
        <v>35</v>
      </c>
      <c r="V3278" s="77" t="s">
        <v>36</v>
      </c>
      <c r="W3278" s="77" t="s">
        <v>36</v>
      </c>
      <c r="X3278" s="77" t="s">
        <v>37</v>
      </c>
      <c r="Y3278" s="78" t="s">
        <v>38</v>
      </c>
      <c r="Z3278" s="72"/>
      <c r="AA3278" s="77">
        <v>995</v>
      </c>
      <c r="AB3278" s="76" t="s">
        <v>35</v>
      </c>
      <c r="AC3278" s="77" t="s">
        <v>36</v>
      </c>
      <c r="AD3278" s="77" t="s">
        <v>36</v>
      </c>
      <c r="AE3278" s="77">
        <v>28</v>
      </c>
      <c r="AF3278" s="78" t="s">
        <v>235</v>
      </c>
      <c r="AG3278" s="72"/>
      <c r="AH3278" s="77" t="s">
        <v>69</v>
      </c>
      <c r="AI3278" s="76" t="s">
        <v>52</v>
      </c>
      <c r="AJ3278" s="76" t="s">
        <v>36</v>
      </c>
      <c r="AK3278" t="str">
        <f>_xlfn.CONCAT(PlayerList[[#This Row],[First Name]]," ",PlayerList[[#This Row],[Surname]])</f>
        <v>Ricky Wang</v>
      </c>
      <c r="AM3278" s="71">
        <f>PlayerList[[#This Row],[Code]]*1</f>
        <v>15686</v>
      </c>
      <c r="AN3278" s="71" t="str">
        <f>VLOOKUP(PlayerList[[#This Row],[NZCF ID]],$AP$2:$AQ$3850,2,FALSE)</f>
        <v>M</v>
      </c>
      <c r="AP3278" s="71">
        <v>20335</v>
      </c>
      <c r="AQ3278" s="71" t="s">
        <v>29</v>
      </c>
    </row>
    <row r="3279" spans="13:43" x14ac:dyDescent="0.3">
      <c r="M3279" s="75">
        <v>16728</v>
      </c>
      <c r="N3279" s="72" t="s">
        <v>3703</v>
      </c>
      <c r="O3279" s="72" t="s">
        <v>3740</v>
      </c>
      <c r="P3279" s="73" t="s">
        <v>167</v>
      </c>
      <c r="Q3279" s="74">
        <v>2011</v>
      </c>
      <c r="R3279" s="73" t="s">
        <v>135</v>
      </c>
      <c r="S3279" s="72"/>
      <c r="T3279" s="77">
        <v>1088</v>
      </c>
      <c r="U3279" s="76" t="s">
        <v>35</v>
      </c>
      <c r="V3279" s="77" t="s">
        <v>36</v>
      </c>
      <c r="W3279" s="77" t="s">
        <v>36</v>
      </c>
      <c r="X3279" s="77">
        <v>28</v>
      </c>
      <c r="Y3279" s="78" t="s">
        <v>84</v>
      </c>
      <c r="Z3279" s="72"/>
      <c r="AA3279" s="77">
        <v>742</v>
      </c>
      <c r="AB3279" s="76" t="s">
        <v>35</v>
      </c>
      <c r="AC3279" s="77" t="s">
        <v>36</v>
      </c>
      <c r="AD3279" s="77" t="s">
        <v>36</v>
      </c>
      <c r="AE3279" s="77">
        <v>203</v>
      </c>
      <c r="AF3279" s="78" t="s">
        <v>84</v>
      </c>
      <c r="AG3279" s="72"/>
      <c r="AH3279" s="77">
        <v>4312856</v>
      </c>
      <c r="AI3279" s="76" t="s">
        <v>52</v>
      </c>
      <c r="AJ3279" s="76" t="s">
        <v>36</v>
      </c>
      <c r="AK3279" t="str">
        <f>_xlfn.CONCAT(PlayerList[[#This Row],[First Name]]," ",PlayerList[[#This Row],[Surname]])</f>
        <v>Ruitong Wang</v>
      </c>
      <c r="AM3279" s="71">
        <f>PlayerList[[#This Row],[Code]]*1</f>
        <v>16728</v>
      </c>
      <c r="AN3279" s="71" t="str">
        <f>VLOOKUP(PlayerList[[#This Row],[NZCF ID]],$AP$2:$AQ$3850,2,FALSE)</f>
        <v>M</v>
      </c>
      <c r="AP3279" s="71">
        <v>12268</v>
      </c>
      <c r="AQ3279" s="71" t="s">
        <v>29</v>
      </c>
    </row>
    <row r="3280" spans="13:43" x14ac:dyDescent="0.3">
      <c r="M3280" s="75">
        <v>16635</v>
      </c>
      <c r="N3280" s="72" t="s">
        <v>3703</v>
      </c>
      <c r="O3280" s="72" t="s">
        <v>3741</v>
      </c>
      <c r="P3280" s="73" t="s">
        <v>354</v>
      </c>
      <c r="Q3280" s="74">
        <v>2009</v>
      </c>
      <c r="R3280" s="73" t="s">
        <v>135</v>
      </c>
      <c r="S3280" s="72"/>
      <c r="T3280" s="77" t="s">
        <v>34</v>
      </c>
      <c r="U3280" s="76" t="s">
        <v>35</v>
      </c>
      <c r="V3280" s="77" t="s">
        <v>36</v>
      </c>
      <c r="W3280" s="77" t="s">
        <v>36</v>
      </c>
      <c r="X3280" s="77" t="s">
        <v>37</v>
      </c>
      <c r="Y3280" s="78" t="s">
        <v>38</v>
      </c>
      <c r="Z3280" s="72"/>
      <c r="AA3280" s="77">
        <v>1010</v>
      </c>
      <c r="AB3280" s="76" t="s">
        <v>35</v>
      </c>
      <c r="AC3280" s="77" t="s">
        <v>36</v>
      </c>
      <c r="AD3280" s="77" t="s">
        <v>36</v>
      </c>
      <c r="AE3280" s="77">
        <v>82</v>
      </c>
      <c r="AF3280" s="78" t="s">
        <v>281</v>
      </c>
      <c r="AG3280" s="72"/>
      <c r="AH3280" s="77">
        <v>4309995</v>
      </c>
      <c r="AI3280" s="76" t="s">
        <v>52</v>
      </c>
      <c r="AJ3280" s="76" t="s">
        <v>36</v>
      </c>
      <c r="AK3280" t="str">
        <f>_xlfn.CONCAT(PlayerList[[#This Row],[First Name]]," ",PlayerList[[#This Row],[Surname]])</f>
        <v>Ruoming (Austin) Wang</v>
      </c>
      <c r="AM3280" s="71">
        <f>PlayerList[[#This Row],[Code]]*1</f>
        <v>16635</v>
      </c>
      <c r="AN3280" s="71" t="str">
        <f>VLOOKUP(PlayerList[[#This Row],[NZCF ID]],$AP$2:$AQ$3850,2,FALSE)</f>
        <v>M</v>
      </c>
      <c r="AP3280" s="71">
        <v>15686</v>
      </c>
      <c r="AQ3280" s="71" t="s">
        <v>29</v>
      </c>
    </row>
    <row r="3281" spans="13:43" x14ac:dyDescent="0.3">
      <c r="M3281" s="75">
        <v>20477</v>
      </c>
      <c r="N3281" s="72" t="s">
        <v>3703</v>
      </c>
      <c r="O3281" s="72" t="s">
        <v>863</v>
      </c>
      <c r="P3281" s="73" t="s">
        <v>33</v>
      </c>
      <c r="Q3281" s="74">
        <v>2013</v>
      </c>
      <c r="R3281" s="73" t="s">
        <v>135</v>
      </c>
      <c r="S3281" s="72"/>
      <c r="T3281" s="77" t="s">
        <v>34</v>
      </c>
      <c r="U3281" s="76" t="s">
        <v>35</v>
      </c>
      <c r="V3281" s="77" t="s">
        <v>36</v>
      </c>
      <c r="W3281" s="77" t="s">
        <v>36</v>
      </c>
      <c r="X3281" s="77" t="s">
        <v>37</v>
      </c>
      <c r="Y3281" s="78" t="s">
        <v>38</v>
      </c>
      <c r="Z3281" s="72"/>
      <c r="AA3281" s="77">
        <v>883</v>
      </c>
      <c r="AB3281" s="76" t="s">
        <v>50</v>
      </c>
      <c r="AC3281" s="77" t="s">
        <v>36</v>
      </c>
      <c r="AD3281" s="77" t="s">
        <v>36</v>
      </c>
      <c r="AE3281" s="77">
        <v>7</v>
      </c>
      <c r="AF3281" s="78" t="s">
        <v>150</v>
      </c>
      <c r="AG3281" s="72"/>
      <c r="AH3281" s="77" t="s">
        <v>69</v>
      </c>
      <c r="AI3281" s="76" t="s">
        <v>52</v>
      </c>
      <c r="AJ3281" s="76" t="s">
        <v>36</v>
      </c>
      <c r="AK3281" t="str">
        <f>_xlfn.CONCAT(PlayerList[[#This Row],[First Name]]," ",PlayerList[[#This Row],[Surname]])</f>
        <v>Samuel Wang</v>
      </c>
      <c r="AM3281" s="71">
        <f>PlayerList[[#This Row],[Code]]*1</f>
        <v>20477</v>
      </c>
      <c r="AN3281" s="71" t="str">
        <f>VLOOKUP(PlayerList[[#This Row],[NZCF ID]],$AP$2:$AQ$3850,2,FALSE)</f>
        <v>M</v>
      </c>
      <c r="AP3281" s="71">
        <v>16728</v>
      </c>
      <c r="AQ3281" s="71" t="s">
        <v>29</v>
      </c>
    </row>
    <row r="3282" spans="13:43" x14ac:dyDescent="0.3">
      <c r="M3282" s="75">
        <v>17772</v>
      </c>
      <c r="N3282" s="72" t="s">
        <v>3703</v>
      </c>
      <c r="O3282" s="72" t="s">
        <v>376</v>
      </c>
      <c r="P3282" s="73" t="s">
        <v>33</v>
      </c>
      <c r="Q3282" s="74">
        <v>2010</v>
      </c>
      <c r="R3282" s="73" t="s">
        <v>135</v>
      </c>
      <c r="S3282" s="72"/>
      <c r="T3282" s="77">
        <v>1121</v>
      </c>
      <c r="U3282" s="76" t="s">
        <v>50</v>
      </c>
      <c r="V3282" s="77" t="s">
        <v>36</v>
      </c>
      <c r="W3282" s="77" t="s">
        <v>36</v>
      </c>
      <c r="X3282" s="77">
        <v>14</v>
      </c>
      <c r="Y3282" s="78" t="s">
        <v>105</v>
      </c>
      <c r="Z3282" s="72"/>
      <c r="AA3282" s="77" t="s">
        <v>37</v>
      </c>
      <c r="AB3282" s="76" t="s">
        <v>35</v>
      </c>
      <c r="AC3282" s="77" t="s">
        <v>36</v>
      </c>
      <c r="AD3282" s="77" t="s">
        <v>36</v>
      </c>
      <c r="AE3282" s="77" t="s">
        <v>37</v>
      </c>
      <c r="AF3282" s="78" t="s">
        <v>38</v>
      </c>
      <c r="AG3282" s="72"/>
      <c r="AH3282" s="77">
        <v>4315464</v>
      </c>
      <c r="AI3282" s="76" t="s">
        <v>52</v>
      </c>
      <c r="AJ3282" s="76" t="s">
        <v>36</v>
      </c>
      <c r="AK3282" t="str">
        <f>_xlfn.CONCAT(PlayerList[[#This Row],[First Name]]," ",PlayerList[[#This Row],[Surname]])</f>
        <v>Sean Wang</v>
      </c>
      <c r="AM3282" s="71">
        <f>PlayerList[[#This Row],[Code]]*1</f>
        <v>17772</v>
      </c>
      <c r="AN3282" s="71" t="str">
        <f>VLOOKUP(PlayerList[[#This Row],[NZCF ID]],$AP$2:$AQ$3850,2,FALSE)</f>
        <v>M</v>
      </c>
      <c r="AP3282" s="71">
        <v>16635</v>
      </c>
      <c r="AQ3282" s="71" t="s">
        <v>29</v>
      </c>
    </row>
    <row r="3283" spans="13:43" x14ac:dyDescent="0.3">
      <c r="M3283" s="75">
        <v>18389</v>
      </c>
      <c r="N3283" s="72" t="s">
        <v>3703</v>
      </c>
      <c r="O3283" s="72" t="s">
        <v>3742</v>
      </c>
      <c r="P3283" s="73" t="s">
        <v>33</v>
      </c>
      <c r="Q3283" s="74">
        <v>2014</v>
      </c>
      <c r="R3283" s="73" t="s">
        <v>135</v>
      </c>
      <c r="S3283" s="72"/>
      <c r="T3283" s="77" t="s">
        <v>34</v>
      </c>
      <c r="U3283" s="76" t="s">
        <v>35</v>
      </c>
      <c r="V3283" s="77" t="s">
        <v>36</v>
      </c>
      <c r="W3283" s="77" t="s">
        <v>36</v>
      </c>
      <c r="X3283" s="77" t="s">
        <v>37</v>
      </c>
      <c r="Y3283" s="78" t="s">
        <v>38</v>
      </c>
      <c r="Z3283" s="72"/>
      <c r="AA3283" s="77">
        <v>424</v>
      </c>
      <c r="AB3283" s="76" t="s">
        <v>35</v>
      </c>
      <c r="AC3283" s="77" t="s">
        <v>36</v>
      </c>
      <c r="AD3283" s="77" t="s">
        <v>36</v>
      </c>
      <c r="AE3283" s="77">
        <v>33</v>
      </c>
      <c r="AF3283" s="78" t="s">
        <v>96</v>
      </c>
      <c r="AG3283" s="72"/>
      <c r="AH3283" s="77" t="s">
        <v>69</v>
      </c>
      <c r="AI3283" s="76" t="s">
        <v>52</v>
      </c>
      <c r="AJ3283" s="76" t="s">
        <v>36</v>
      </c>
      <c r="AK3283" t="str">
        <f>_xlfn.CONCAT(PlayerList[[#This Row],[First Name]]," ",PlayerList[[#This Row],[Surname]])</f>
        <v>Sihan (Cindy) Wang</v>
      </c>
      <c r="AM3283" s="71">
        <f>PlayerList[[#This Row],[Code]]*1</f>
        <v>18389</v>
      </c>
      <c r="AN3283" s="71" t="str">
        <f>VLOOKUP(PlayerList[[#This Row],[NZCF ID]],$AP$2:$AQ$3850,2,FALSE)</f>
        <v>F</v>
      </c>
      <c r="AP3283" s="71">
        <v>20477</v>
      </c>
      <c r="AQ3283" s="71" t="s">
        <v>29</v>
      </c>
    </row>
    <row r="3284" spans="13:43" x14ac:dyDescent="0.3">
      <c r="M3284" s="75">
        <v>16515</v>
      </c>
      <c r="N3284" s="72" t="s">
        <v>3703</v>
      </c>
      <c r="O3284" s="72" t="s">
        <v>4535</v>
      </c>
      <c r="P3284" s="73" t="s">
        <v>74</v>
      </c>
      <c r="Q3284" s="74">
        <v>2006</v>
      </c>
      <c r="R3284" s="73" t="s">
        <v>135</v>
      </c>
      <c r="S3284" s="72"/>
      <c r="T3284" s="77">
        <v>756</v>
      </c>
      <c r="U3284" s="76" t="s">
        <v>35</v>
      </c>
      <c r="V3284" s="77" t="s">
        <v>36</v>
      </c>
      <c r="W3284" s="77" t="s">
        <v>36</v>
      </c>
      <c r="X3284" s="77">
        <v>49</v>
      </c>
      <c r="Y3284" s="78" t="s">
        <v>2121</v>
      </c>
      <c r="Z3284" s="72"/>
      <c r="AA3284" s="77" t="s">
        <v>37</v>
      </c>
      <c r="AB3284" s="76" t="s">
        <v>35</v>
      </c>
      <c r="AC3284" s="77" t="s">
        <v>36</v>
      </c>
      <c r="AD3284" s="77" t="s">
        <v>36</v>
      </c>
      <c r="AE3284" s="77" t="s">
        <v>37</v>
      </c>
      <c r="AF3284" s="78" t="s">
        <v>38</v>
      </c>
      <c r="AG3284" s="72"/>
      <c r="AH3284" s="77" t="s">
        <v>69</v>
      </c>
      <c r="AI3284" s="76" t="s">
        <v>52</v>
      </c>
      <c r="AJ3284" s="76" t="s">
        <v>36</v>
      </c>
      <c r="AK3284" t="str">
        <f>_xlfn.CONCAT(PlayerList[[#This Row],[First Name]]," ",PlayerList[[#This Row],[Surname]])</f>
        <v>Silei Wang</v>
      </c>
      <c r="AM3284" s="71">
        <f>PlayerList[[#This Row],[Code]]*1</f>
        <v>16515</v>
      </c>
      <c r="AN3284" s="71" t="str">
        <f>VLOOKUP(PlayerList[[#This Row],[NZCF ID]],$AP$2:$AQ$3850,2,FALSE)</f>
        <v>M</v>
      </c>
      <c r="AP3284" s="71">
        <v>17772</v>
      </c>
      <c r="AQ3284" s="71" t="s">
        <v>29</v>
      </c>
    </row>
    <row r="3285" spans="13:43" x14ac:dyDescent="0.3">
      <c r="M3285" s="75">
        <v>17855</v>
      </c>
      <c r="N3285" s="72" t="s">
        <v>3703</v>
      </c>
      <c r="O3285" s="72" t="s">
        <v>3743</v>
      </c>
      <c r="P3285" s="73" t="s">
        <v>354</v>
      </c>
      <c r="Q3285" s="74">
        <v>2014</v>
      </c>
      <c r="R3285" s="73" t="s">
        <v>135</v>
      </c>
      <c r="S3285" s="72"/>
      <c r="T3285" s="77">
        <v>1052</v>
      </c>
      <c r="U3285" s="76" t="s">
        <v>35</v>
      </c>
      <c r="V3285" s="77">
        <v>1</v>
      </c>
      <c r="W3285" s="77">
        <v>5</v>
      </c>
      <c r="X3285" s="77">
        <v>41</v>
      </c>
      <c r="Y3285" s="78" t="s">
        <v>4167</v>
      </c>
      <c r="Z3285" s="72"/>
      <c r="AA3285" s="77">
        <v>957</v>
      </c>
      <c r="AB3285" s="76" t="s">
        <v>35</v>
      </c>
      <c r="AC3285" s="77">
        <v>4</v>
      </c>
      <c r="AD3285" s="77">
        <v>20</v>
      </c>
      <c r="AE3285" s="77">
        <v>238</v>
      </c>
      <c r="AF3285" s="78" t="s">
        <v>4167</v>
      </c>
      <c r="AG3285" s="72"/>
      <c r="AH3285" s="77">
        <v>4317661</v>
      </c>
      <c r="AI3285" s="76" t="s">
        <v>52</v>
      </c>
      <c r="AJ3285" s="76" t="s">
        <v>36</v>
      </c>
      <c r="AK3285" t="str">
        <f>_xlfn.CONCAT(PlayerList[[#This Row],[First Name]]," ",PlayerList[[#This Row],[Surname]])</f>
        <v>Sinian (Matt) Wang</v>
      </c>
      <c r="AM3285" s="71">
        <f>PlayerList[[#This Row],[Code]]*1</f>
        <v>17855</v>
      </c>
      <c r="AN3285" s="71" t="str">
        <f>VLOOKUP(PlayerList[[#This Row],[NZCF ID]],$AP$2:$AQ$3850,2,FALSE)</f>
        <v>M</v>
      </c>
      <c r="AP3285" s="71">
        <v>18389</v>
      </c>
      <c r="AQ3285" s="71" t="s">
        <v>45</v>
      </c>
    </row>
    <row r="3286" spans="13:43" x14ac:dyDescent="0.3">
      <c r="M3286" s="75">
        <v>18761</v>
      </c>
      <c r="N3286" s="72" t="s">
        <v>3703</v>
      </c>
      <c r="O3286" s="72" t="s">
        <v>3744</v>
      </c>
      <c r="P3286" s="73" t="s">
        <v>167</v>
      </c>
      <c r="Q3286" s="74">
        <v>2013</v>
      </c>
      <c r="R3286" s="73" t="s">
        <v>135</v>
      </c>
      <c r="S3286" s="72"/>
      <c r="T3286" s="77">
        <v>1109</v>
      </c>
      <c r="U3286" s="76" t="s">
        <v>35</v>
      </c>
      <c r="V3286" s="77">
        <v>1</v>
      </c>
      <c r="W3286" s="77">
        <v>4</v>
      </c>
      <c r="X3286" s="77">
        <v>53</v>
      </c>
      <c r="Y3286" s="78" t="s">
        <v>4167</v>
      </c>
      <c r="Z3286" s="72"/>
      <c r="AA3286" s="77">
        <v>1104</v>
      </c>
      <c r="AB3286" s="76" t="s">
        <v>35</v>
      </c>
      <c r="AC3286" s="77">
        <v>3</v>
      </c>
      <c r="AD3286" s="77">
        <v>13</v>
      </c>
      <c r="AE3286" s="77">
        <v>231</v>
      </c>
      <c r="AF3286" s="78" t="s">
        <v>4167</v>
      </c>
      <c r="AG3286" s="72"/>
      <c r="AH3286" s="77">
        <v>4323963</v>
      </c>
      <c r="AI3286" s="76" t="s">
        <v>52</v>
      </c>
      <c r="AJ3286" s="76" t="s">
        <v>36</v>
      </c>
      <c r="AK3286" t="str">
        <f>_xlfn.CONCAT(PlayerList[[#This Row],[First Name]]," ",PlayerList[[#This Row],[Surname]])</f>
        <v>Tairan (George) Wang</v>
      </c>
      <c r="AM3286" s="71">
        <f>PlayerList[[#This Row],[Code]]*1</f>
        <v>18761</v>
      </c>
      <c r="AN3286" s="71" t="str">
        <f>VLOOKUP(PlayerList[[#This Row],[NZCF ID]],$AP$2:$AQ$3850,2,FALSE)</f>
        <v>M</v>
      </c>
      <c r="AP3286" s="71">
        <v>16515</v>
      </c>
      <c r="AQ3286" s="71" t="s">
        <v>29</v>
      </c>
    </row>
    <row r="3287" spans="13:43" x14ac:dyDescent="0.3">
      <c r="M3287" s="75">
        <v>19194</v>
      </c>
      <c r="N3287" s="72" t="s">
        <v>3703</v>
      </c>
      <c r="O3287" s="72" t="s">
        <v>3745</v>
      </c>
      <c r="P3287" s="73" t="s">
        <v>33</v>
      </c>
      <c r="Q3287" s="74">
        <v>2012</v>
      </c>
      <c r="R3287" s="73" t="s">
        <v>135</v>
      </c>
      <c r="S3287" s="72"/>
      <c r="T3287" s="77" t="s">
        <v>34</v>
      </c>
      <c r="U3287" s="76" t="s">
        <v>35</v>
      </c>
      <c r="V3287" s="77" t="s">
        <v>36</v>
      </c>
      <c r="W3287" s="77" t="s">
        <v>36</v>
      </c>
      <c r="X3287" s="77" t="s">
        <v>37</v>
      </c>
      <c r="Y3287" s="78" t="s">
        <v>38</v>
      </c>
      <c r="Z3287" s="72"/>
      <c r="AA3287" s="77">
        <v>542</v>
      </c>
      <c r="AB3287" s="76" t="s">
        <v>35</v>
      </c>
      <c r="AC3287" s="77" t="s">
        <v>36</v>
      </c>
      <c r="AD3287" s="77" t="s">
        <v>36</v>
      </c>
      <c r="AE3287" s="77">
        <v>21</v>
      </c>
      <c r="AF3287" s="78" t="s">
        <v>96</v>
      </c>
      <c r="AG3287" s="72"/>
      <c r="AH3287" s="77" t="s">
        <v>69</v>
      </c>
      <c r="AI3287" s="76" t="s">
        <v>52</v>
      </c>
      <c r="AJ3287" s="76" t="s">
        <v>36</v>
      </c>
      <c r="AK3287" t="str">
        <f>_xlfn.CONCAT(PlayerList[[#This Row],[First Name]]," ",PlayerList[[#This Row],[Surname]])</f>
        <v>Tiffany Lanlan Wang</v>
      </c>
      <c r="AM3287" s="71">
        <f>PlayerList[[#This Row],[Code]]*1</f>
        <v>19194</v>
      </c>
      <c r="AN3287" s="71" t="str">
        <f>VLOOKUP(PlayerList[[#This Row],[NZCF ID]],$AP$2:$AQ$3850,2,FALSE)</f>
        <v>F</v>
      </c>
      <c r="AP3287" s="71">
        <v>17855</v>
      </c>
      <c r="AQ3287" s="71" t="s">
        <v>29</v>
      </c>
    </row>
    <row r="3288" spans="13:43" x14ac:dyDescent="0.3">
      <c r="M3288" s="75">
        <v>18130</v>
      </c>
      <c r="N3288" s="72" t="s">
        <v>3703</v>
      </c>
      <c r="O3288" s="72" t="s">
        <v>3746</v>
      </c>
      <c r="P3288" s="73" t="s">
        <v>167</v>
      </c>
      <c r="Q3288" s="74">
        <v>2014</v>
      </c>
      <c r="R3288" s="73" t="s">
        <v>135</v>
      </c>
      <c r="S3288" s="72"/>
      <c r="T3288" s="77">
        <v>1367</v>
      </c>
      <c r="U3288" s="76" t="s">
        <v>35</v>
      </c>
      <c r="V3288" s="77">
        <v>1</v>
      </c>
      <c r="W3288" s="77">
        <v>4</v>
      </c>
      <c r="X3288" s="77">
        <v>121</v>
      </c>
      <c r="Y3288" s="78" t="s">
        <v>4167</v>
      </c>
      <c r="Z3288" s="72"/>
      <c r="AA3288" s="77">
        <v>1292</v>
      </c>
      <c r="AB3288" s="76" t="s">
        <v>35</v>
      </c>
      <c r="AC3288" s="77">
        <v>4</v>
      </c>
      <c r="AD3288" s="77">
        <v>21</v>
      </c>
      <c r="AE3288" s="77">
        <v>340</v>
      </c>
      <c r="AF3288" s="78" t="s">
        <v>4167</v>
      </c>
      <c r="AG3288" s="72"/>
      <c r="AH3288" s="77">
        <v>4317998</v>
      </c>
      <c r="AI3288" s="76" t="s">
        <v>52</v>
      </c>
      <c r="AJ3288" s="76" t="s">
        <v>36</v>
      </c>
      <c r="AK3288" t="str">
        <f>_xlfn.CONCAT(PlayerList[[#This Row],[First Name]]," ",PlayerList[[#This Row],[Surname]])</f>
        <v>Tilden Wang</v>
      </c>
      <c r="AM3288" s="71">
        <f>PlayerList[[#This Row],[Code]]*1</f>
        <v>18130</v>
      </c>
      <c r="AN3288" s="71" t="str">
        <f>VLOOKUP(PlayerList[[#This Row],[NZCF ID]],$AP$2:$AQ$3850,2,FALSE)</f>
        <v>M</v>
      </c>
      <c r="AP3288" s="71">
        <v>18761</v>
      </c>
      <c r="AQ3288" s="71" t="s">
        <v>29</v>
      </c>
    </row>
    <row r="3289" spans="13:43" x14ac:dyDescent="0.3">
      <c r="M3289" s="75">
        <v>17141</v>
      </c>
      <c r="N3289" s="72" t="s">
        <v>3703</v>
      </c>
      <c r="O3289" s="72" t="s">
        <v>1067</v>
      </c>
      <c r="P3289" s="73" t="s">
        <v>83</v>
      </c>
      <c r="Q3289" s="74">
        <v>2010</v>
      </c>
      <c r="R3289" s="73" t="s">
        <v>135</v>
      </c>
      <c r="S3289" s="72"/>
      <c r="T3289" s="77">
        <v>1055</v>
      </c>
      <c r="U3289" s="76" t="s">
        <v>35</v>
      </c>
      <c r="V3289" s="77" t="s">
        <v>36</v>
      </c>
      <c r="W3289" s="77" t="s">
        <v>36</v>
      </c>
      <c r="X3289" s="77">
        <v>23</v>
      </c>
      <c r="Y3289" s="78" t="s">
        <v>173</v>
      </c>
      <c r="Z3289" s="72"/>
      <c r="AA3289" s="77">
        <v>985</v>
      </c>
      <c r="AB3289" s="76" t="s">
        <v>50</v>
      </c>
      <c r="AC3289" s="77" t="s">
        <v>36</v>
      </c>
      <c r="AD3289" s="77" t="s">
        <v>36</v>
      </c>
      <c r="AE3289" s="77">
        <v>19</v>
      </c>
      <c r="AF3289" s="78" t="s">
        <v>96</v>
      </c>
      <c r="AG3289" s="72"/>
      <c r="AH3289" s="77">
        <v>4321006</v>
      </c>
      <c r="AI3289" s="76" t="s">
        <v>52</v>
      </c>
      <c r="AJ3289" s="76" t="s">
        <v>36</v>
      </c>
      <c r="AK3289" t="str">
        <f>_xlfn.CONCAT(PlayerList[[#This Row],[First Name]]," ",PlayerList[[#This Row],[Surname]])</f>
        <v>Timothy Wang</v>
      </c>
      <c r="AM3289" s="71">
        <f>PlayerList[[#This Row],[Code]]*1</f>
        <v>17141</v>
      </c>
      <c r="AN3289" s="71" t="str">
        <f>VLOOKUP(PlayerList[[#This Row],[NZCF ID]],$AP$2:$AQ$3850,2,FALSE)</f>
        <v>M</v>
      </c>
      <c r="AP3289" s="71">
        <v>19194</v>
      </c>
      <c r="AQ3289" s="71" t="s">
        <v>45</v>
      </c>
    </row>
    <row r="3290" spans="13:43" x14ac:dyDescent="0.3">
      <c r="M3290" s="75">
        <v>18238</v>
      </c>
      <c r="N3290" s="72" t="s">
        <v>3703</v>
      </c>
      <c r="O3290" s="72" t="s">
        <v>3747</v>
      </c>
      <c r="P3290" s="73" t="s">
        <v>258</v>
      </c>
      <c r="Q3290" s="74">
        <v>2012</v>
      </c>
      <c r="R3290" s="73" t="s">
        <v>135</v>
      </c>
      <c r="S3290" s="72"/>
      <c r="T3290" s="77">
        <v>1047</v>
      </c>
      <c r="U3290" s="76" t="s">
        <v>50</v>
      </c>
      <c r="V3290" s="77" t="s">
        <v>36</v>
      </c>
      <c r="W3290" s="77" t="s">
        <v>36</v>
      </c>
      <c r="X3290" s="77">
        <v>19</v>
      </c>
      <c r="Y3290" s="78" t="s">
        <v>39</v>
      </c>
      <c r="Z3290" s="72"/>
      <c r="AA3290" s="77">
        <v>901</v>
      </c>
      <c r="AB3290" s="76" t="s">
        <v>35</v>
      </c>
      <c r="AC3290" s="77">
        <v>1</v>
      </c>
      <c r="AD3290" s="77">
        <v>6</v>
      </c>
      <c r="AE3290" s="77">
        <v>155</v>
      </c>
      <c r="AF3290" s="78" t="s">
        <v>4167</v>
      </c>
      <c r="AG3290" s="72"/>
      <c r="AH3290" s="77">
        <v>4325214</v>
      </c>
      <c r="AI3290" s="76" t="s">
        <v>52</v>
      </c>
      <c r="AJ3290" s="76" t="s">
        <v>36</v>
      </c>
      <c r="AK3290" t="str">
        <f>_xlfn.CONCAT(PlayerList[[#This Row],[First Name]]," ",PlayerList[[#This Row],[Surname]])</f>
        <v>Tingyu Wang</v>
      </c>
      <c r="AM3290" s="71">
        <f>PlayerList[[#This Row],[Code]]*1</f>
        <v>18238</v>
      </c>
      <c r="AN3290" s="71" t="str">
        <f>VLOOKUP(PlayerList[[#This Row],[NZCF ID]],$AP$2:$AQ$3850,2,FALSE)</f>
        <v>F</v>
      </c>
      <c r="AP3290" s="71">
        <v>18130</v>
      </c>
      <c r="AQ3290" s="71" t="s">
        <v>29</v>
      </c>
    </row>
    <row r="3291" spans="13:43" x14ac:dyDescent="0.3">
      <c r="M3291" s="75">
        <v>16375</v>
      </c>
      <c r="N3291" s="72" t="s">
        <v>3703</v>
      </c>
      <c r="O3291" s="72" t="s">
        <v>4536</v>
      </c>
      <c r="P3291" s="73" t="s">
        <v>33</v>
      </c>
      <c r="Q3291" s="74">
        <v>2004</v>
      </c>
      <c r="R3291" s="73" t="s">
        <v>35</v>
      </c>
      <c r="S3291" s="72"/>
      <c r="T3291" s="77" t="s">
        <v>34</v>
      </c>
      <c r="U3291" s="76" t="s">
        <v>35</v>
      </c>
      <c r="V3291" s="77" t="s">
        <v>36</v>
      </c>
      <c r="W3291" s="77" t="s">
        <v>36</v>
      </c>
      <c r="X3291" s="77" t="s">
        <v>37</v>
      </c>
      <c r="Y3291" s="78" t="s">
        <v>38</v>
      </c>
      <c r="Z3291" s="72"/>
      <c r="AA3291" s="77">
        <v>736</v>
      </c>
      <c r="AB3291" s="76" t="s">
        <v>35</v>
      </c>
      <c r="AC3291" s="77" t="s">
        <v>36</v>
      </c>
      <c r="AD3291" s="77" t="s">
        <v>36</v>
      </c>
      <c r="AE3291" s="77">
        <v>35</v>
      </c>
      <c r="AF3291" s="78" t="s">
        <v>667</v>
      </c>
      <c r="AG3291" s="72"/>
      <c r="AH3291" s="77" t="s">
        <v>69</v>
      </c>
      <c r="AI3291" s="76" t="s">
        <v>52</v>
      </c>
      <c r="AJ3291" s="76" t="s">
        <v>36</v>
      </c>
      <c r="AK3291" t="str">
        <f>_xlfn.CONCAT(PlayerList[[#This Row],[First Name]]," ",PlayerList[[#This Row],[Surname]])</f>
        <v>Tomas Wang</v>
      </c>
      <c r="AM3291" s="71">
        <f>PlayerList[[#This Row],[Code]]*1</f>
        <v>16375</v>
      </c>
      <c r="AN3291" s="71" t="str">
        <f>VLOOKUP(PlayerList[[#This Row],[NZCF ID]],$AP$2:$AQ$3850,2,FALSE)</f>
        <v>M</v>
      </c>
      <c r="AP3291" s="71">
        <v>17141</v>
      </c>
      <c r="AQ3291" s="71" t="s">
        <v>29</v>
      </c>
    </row>
    <row r="3292" spans="13:43" x14ac:dyDescent="0.3">
      <c r="M3292" s="75">
        <v>15335</v>
      </c>
      <c r="N3292" s="72" t="s">
        <v>3703</v>
      </c>
      <c r="O3292" s="72" t="s">
        <v>794</v>
      </c>
      <c r="P3292" s="73" t="s">
        <v>442</v>
      </c>
      <c r="Q3292" s="74">
        <v>2000</v>
      </c>
      <c r="R3292" s="73" t="s">
        <v>35</v>
      </c>
      <c r="S3292" s="72"/>
      <c r="T3292" s="77">
        <v>1840</v>
      </c>
      <c r="U3292" s="76" t="s">
        <v>35</v>
      </c>
      <c r="V3292" s="77" t="s">
        <v>36</v>
      </c>
      <c r="W3292" s="77" t="s">
        <v>36</v>
      </c>
      <c r="X3292" s="77">
        <v>179</v>
      </c>
      <c r="Y3292" s="78" t="s">
        <v>235</v>
      </c>
      <c r="Z3292" s="72"/>
      <c r="AA3292" s="77">
        <v>1548</v>
      </c>
      <c r="AB3292" s="76" t="s">
        <v>35</v>
      </c>
      <c r="AC3292" s="77" t="s">
        <v>36</v>
      </c>
      <c r="AD3292" s="77" t="s">
        <v>36</v>
      </c>
      <c r="AE3292" s="77">
        <v>106</v>
      </c>
      <c r="AF3292" s="78" t="s">
        <v>1045</v>
      </c>
      <c r="AG3292" s="72"/>
      <c r="AH3292" s="77">
        <v>4304438</v>
      </c>
      <c r="AI3292" s="76" t="s">
        <v>52</v>
      </c>
      <c r="AJ3292" s="76" t="s">
        <v>364</v>
      </c>
      <c r="AK3292" t="str">
        <f>_xlfn.CONCAT(PlayerList[[#This Row],[First Name]]," ",PlayerList[[#This Row],[Surname]])</f>
        <v>Tony Wang</v>
      </c>
      <c r="AM3292" s="71">
        <f>PlayerList[[#This Row],[Code]]*1</f>
        <v>15335</v>
      </c>
      <c r="AN3292" s="71" t="str">
        <f>VLOOKUP(PlayerList[[#This Row],[NZCF ID]],$AP$2:$AQ$3850,2,FALSE)</f>
        <v>M</v>
      </c>
      <c r="AP3292" s="71">
        <v>18238</v>
      </c>
      <c r="AQ3292" s="71" t="s">
        <v>45</v>
      </c>
    </row>
    <row r="3293" spans="13:43" x14ac:dyDescent="0.3">
      <c r="M3293" s="75">
        <v>20474</v>
      </c>
      <c r="N3293" s="72" t="s">
        <v>3703</v>
      </c>
      <c r="O3293" s="72" t="s">
        <v>89</v>
      </c>
      <c r="P3293" s="73" t="s">
        <v>74</v>
      </c>
      <c r="Q3293" s="74">
        <v>2016</v>
      </c>
      <c r="R3293" s="73" t="s">
        <v>135</v>
      </c>
      <c r="S3293" s="72"/>
      <c r="T3293" s="77" t="s">
        <v>34</v>
      </c>
      <c r="U3293" s="76" t="s">
        <v>35</v>
      </c>
      <c r="V3293" s="77" t="s">
        <v>36</v>
      </c>
      <c r="W3293" s="77" t="s">
        <v>36</v>
      </c>
      <c r="X3293" s="77" t="s">
        <v>37</v>
      </c>
      <c r="Y3293" s="78" t="s">
        <v>38</v>
      </c>
      <c r="Z3293" s="72"/>
      <c r="AA3293" s="77">
        <v>461</v>
      </c>
      <c r="AB3293" s="76" t="s">
        <v>35</v>
      </c>
      <c r="AC3293" s="77" t="s">
        <v>36</v>
      </c>
      <c r="AD3293" s="77" t="s">
        <v>36</v>
      </c>
      <c r="AE3293" s="77">
        <v>23</v>
      </c>
      <c r="AF3293" s="78" t="s">
        <v>84</v>
      </c>
      <c r="AG3293" s="72"/>
      <c r="AH3293" s="77" t="s">
        <v>69</v>
      </c>
      <c r="AI3293" s="76" t="s">
        <v>52</v>
      </c>
      <c r="AJ3293" s="76" t="s">
        <v>36</v>
      </c>
      <c r="AK3293" t="str">
        <f>_xlfn.CONCAT(PlayerList[[#This Row],[First Name]]," ",PlayerList[[#This Row],[Surname]])</f>
        <v>William Wang</v>
      </c>
      <c r="AM3293" s="71">
        <f>PlayerList[[#This Row],[Code]]*1</f>
        <v>20474</v>
      </c>
      <c r="AN3293" s="71" t="str">
        <f>VLOOKUP(PlayerList[[#This Row],[NZCF ID]],$AP$2:$AQ$3850,2,FALSE)</f>
        <v>M</v>
      </c>
      <c r="AP3293" s="71">
        <v>16375</v>
      </c>
      <c r="AQ3293" s="71" t="s">
        <v>29</v>
      </c>
    </row>
    <row r="3294" spans="13:43" x14ac:dyDescent="0.3">
      <c r="M3294" s="75">
        <v>22915</v>
      </c>
      <c r="N3294" s="72" t="s">
        <v>3703</v>
      </c>
      <c r="O3294" s="72" t="s">
        <v>89</v>
      </c>
      <c r="P3294" s="73" t="s">
        <v>33</v>
      </c>
      <c r="Q3294" s="74">
        <v>2018</v>
      </c>
      <c r="R3294" s="73" t="s">
        <v>135</v>
      </c>
      <c r="S3294" s="72"/>
      <c r="T3294" s="77" t="s">
        <v>34</v>
      </c>
      <c r="U3294" s="76" t="s">
        <v>35</v>
      </c>
      <c r="V3294" s="77" t="s">
        <v>36</v>
      </c>
      <c r="W3294" s="77" t="s">
        <v>36</v>
      </c>
      <c r="X3294" s="77" t="s">
        <v>37</v>
      </c>
      <c r="Y3294" s="78" t="s">
        <v>38</v>
      </c>
      <c r="Z3294" s="72"/>
      <c r="AA3294" s="77">
        <v>400</v>
      </c>
      <c r="AB3294" s="76" t="s">
        <v>50</v>
      </c>
      <c r="AC3294" s="77">
        <v>1</v>
      </c>
      <c r="AD3294" s="77">
        <v>5</v>
      </c>
      <c r="AE3294" s="77">
        <v>5</v>
      </c>
      <c r="AF3294" s="78" t="s">
        <v>4167</v>
      </c>
      <c r="AG3294" s="72"/>
      <c r="AH3294" s="77">
        <v>4332970</v>
      </c>
      <c r="AI3294" s="76" t="s">
        <v>52</v>
      </c>
      <c r="AJ3294" s="76" t="s">
        <v>36</v>
      </c>
      <c r="AK3294" t="str">
        <f>_xlfn.CONCAT(PlayerList[[#This Row],[First Name]]," ",PlayerList[[#This Row],[Surname]])</f>
        <v>William Wang</v>
      </c>
      <c r="AM3294" s="71">
        <f>PlayerList[[#This Row],[Code]]*1</f>
        <v>22915</v>
      </c>
      <c r="AN3294" s="71" t="str">
        <f>VLOOKUP(PlayerList[[#This Row],[NZCF ID]],$AP$2:$AQ$3850,2,FALSE)</f>
        <v>M</v>
      </c>
      <c r="AP3294" s="71">
        <v>15335</v>
      </c>
      <c r="AQ3294" s="71" t="s">
        <v>29</v>
      </c>
    </row>
    <row r="3295" spans="13:43" x14ac:dyDescent="0.3">
      <c r="M3295" s="75">
        <v>20384</v>
      </c>
      <c r="N3295" s="72" t="s">
        <v>3703</v>
      </c>
      <c r="O3295" s="72" t="s">
        <v>3748</v>
      </c>
      <c r="P3295" s="73" t="s">
        <v>74</v>
      </c>
      <c r="Q3295" s="74">
        <v>2013</v>
      </c>
      <c r="R3295" s="73" t="s">
        <v>135</v>
      </c>
      <c r="S3295" s="72"/>
      <c r="T3295" s="77">
        <v>1495</v>
      </c>
      <c r="U3295" s="76" t="s">
        <v>50</v>
      </c>
      <c r="V3295" s="77" t="s">
        <v>36</v>
      </c>
      <c r="W3295" s="77" t="s">
        <v>36</v>
      </c>
      <c r="X3295" s="77">
        <v>6</v>
      </c>
      <c r="Y3295" s="78" t="s">
        <v>150</v>
      </c>
      <c r="Z3295" s="72"/>
      <c r="AA3295" s="77" t="s">
        <v>37</v>
      </c>
      <c r="AB3295" s="76" t="s">
        <v>35</v>
      </c>
      <c r="AC3295" s="77" t="s">
        <v>36</v>
      </c>
      <c r="AD3295" s="77" t="s">
        <v>36</v>
      </c>
      <c r="AE3295" s="77" t="s">
        <v>37</v>
      </c>
      <c r="AF3295" s="78" t="s">
        <v>38</v>
      </c>
      <c r="AG3295" s="72"/>
      <c r="AH3295" s="77">
        <v>8642796</v>
      </c>
      <c r="AI3295" s="76" t="s">
        <v>1076</v>
      </c>
      <c r="AJ3295" s="76" t="s">
        <v>36</v>
      </c>
      <c r="AK3295" t="str">
        <f>_xlfn.CONCAT(PlayerList[[#This Row],[First Name]]," ",PlayerList[[#This Row],[Surname]])</f>
        <v>Xiangyi Wang</v>
      </c>
      <c r="AM3295" s="71">
        <f>PlayerList[[#This Row],[Code]]*1</f>
        <v>20384</v>
      </c>
      <c r="AN3295" s="71" t="str">
        <f>VLOOKUP(PlayerList[[#This Row],[NZCF ID]],$AP$2:$AQ$3850,2,FALSE)</f>
        <v>F</v>
      </c>
      <c r="AP3295" s="71">
        <v>20474</v>
      </c>
      <c r="AQ3295" s="71" t="s">
        <v>29</v>
      </c>
    </row>
    <row r="3296" spans="13:43" x14ac:dyDescent="0.3">
      <c r="M3296" s="75">
        <v>17478</v>
      </c>
      <c r="N3296" s="72" t="s">
        <v>3703</v>
      </c>
      <c r="O3296" s="72" t="s">
        <v>3749</v>
      </c>
      <c r="P3296" s="73" t="s">
        <v>74</v>
      </c>
      <c r="Q3296" s="74">
        <v>2010</v>
      </c>
      <c r="R3296" s="73" t="s">
        <v>135</v>
      </c>
      <c r="S3296" s="72"/>
      <c r="T3296" s="77">
        <v>789</v>
      </c>
      <c r="U3296" s="76" t="s">
        <v>50</v>
      </c>
      <c r="V3296" s="77" t="s">
        <v>36</v>
      </c>
      <c r="W3296" s="77" t="s">
        <v>36</v>
      </c>
      <c r="X3296" s="77">
        <v>10</v>
      </c>
      <c r="Y3296" s="78" t="s">
        <v>105</v>
      </c>
      <c r="Z3296" s="72"/>
      <c r="AA3296" s="77">
        <v>1052</v>
      </c>
      <c r="AB3296" s="76" t="s">
        <v>35</v>
      </c>
      <c r="AC3296" s="77" t="s">
        <v>36</v>
      </c>
      <c r="AD3296" s="77" t="s">
        <v>36</v>
      </c>
      <c r="AE3296" s="77">
        <v>26</v>
      </c>
      <c r="AF3296" s="78" t="s">
        <v>96</v>
      </c>
      <c r="AG3296" s="72"/>
      <c r="AH3296" s="77">
        <v>4314115</v>
      </c>
      <c r="AI3296" s="76" t="s">
        <v>52</v>
      </c>
      <c r="AJ3296" s="76" t="s">
        <v>36</v>
      </c>
      <c r="AK3296" t="str">
        <f>_xlfn.CONCAT(PlayerList[[#This Row],[First Name]]," ",PlayerList[[#This Row],[Surname]])</f>
        <v>Xipeng (Max) Wang</v>
      </c>
      <c r="AM3296" s="71">
        <f>PlayerList[[#This Row],[Code]]*1</f>
        <v>17478</v>
      </c>
      <c r="AN3296" s="71" t="str">
        <f>VLOOKUP(PlayerList[[#This Row],[NZCF ID]],$AP$2:$AQ$3850,2,FALSE)</f>
        <v>M</v>
      </c>
      <c r="AP3296" s="71">
        <v>22915</v>
      </c>
      <c r="AQ3296" s="71" t="s">
        <v>29</v>
      </c>
    </row>
    <row r="3297" spans="13:43" x14ac:dyDescent="0.3">
      <c r="M3297" s="75">
        <v>18764</v>
      </c>
      <c r="N3297" s="72" t="s">
        <v>3703</v>
      </c>
      <c r="O3297" s="72" t="s">
        <v>3750</v>
      </c>
      <c r="P3297" s="73" t="s">
        <v>167</v>
      </c>
      <c r="Q3297" s="74">
        <v>2014</v>
      </c>
      <c r="R3297" s="73" t="s">
        <v>135</v>
      </c>
      <c r="S3297" s="72"/>
      <c r="T3297" s="77">
        <v>966</v>
      </c>
      <c r="U3297" s="76" t="s">
        <v>50</v>
      </c>
      <c r="V3297" s="77" t="s">
        <v>36</v>
      </c>
      <c r="W3297" s="77" t="s">
        <v>36</v>
      </c>
      <c r="X3297" s="77">
        <v>6</v>
      </c>
      <c r="Y3297" s="78" t="s">
        <v>154</v>
      </c>
      <c r="Z3297" s="72"/>
      <c r="AA3297" s="77">
        <v>810</v>
      </c>
      <c r="AB3297" s="76" t="s">
        <v>35</v>
      </c>
      <c r="AC3297" s="77" t="s">
        <v>36</v>
      </c>
      <c r="AD3297" s="77" t="s">
        <v>36</v>
      </c>
      <c r="AE3297" s="77">
        <v>40</v>
      </c>
      <c r="AF3297" s="78" t="s">
        <v>96</v>
      </c>
      <c r="AG3297" s="72"/>
      <c r="AH3297" s="77">
        <v>4322282</v>
      </c>
      <c r="AI3297" s="76" t="s">
        <v>52</v>
      </c>
      <c r="AJ3297" s="76" t="s">
        <v>36</v>
      </c>
      <c r="AK3297" t="str">
        <f>_xlfn.CONCAT(PlayerList[[#This Row],[First Name]]," ",PlayerList[[#This Row],[Surname]])</f>
        <v>Xiuyuan (Hugh) Wang</v>
      </c>
      <c r="AM3297" s="71">
        <f>PlayerList[[#This Row],[Code]]*1</f>
        <v>18764</v>
      </c>
      <c r="AN3297" s="71" t="str">
        <f>VLOOKUP(PlayerList[[#This Row],[NZCF ID]],$AP$2:$AQ$3850,2,FALSE)</f>
        <v>M</v>
      </c>
      <c r="AP3297" s="71">
        <v>20384</v>
      </c>
      <c r="AQ3297" s="71" t="s">
        <v>45</v>
      </c>
    </row>
    <row r="3298" spans="13:43" x14ac:dyDescent="0.3">
      <c r="M3298" s="75">
        <v>18092</v>
      </c>
      <c r="N3298" s="72" t="s">
        <v>3703</v>
      </c>
      <c r="O3298" s="72" t="s">
        <v>3751</v>
      </c>
      <c r="P3298" s="73" t="s">
        <v>33</v>
      </c>
      <c r="Q3298" s="74">
        <v>2012</v>
      </c>
      <c r="R3298" s="73" t="s">
        <v>135</v>
      </c>
      <c r="S3298" s="72"/>
      <c r="T3298" s="77" t="s">
        <v>34</v>
      </c>
      <c r="U3298" s="76" t="s">
        <v>35</v>
      </c>
      <c r="V3298" s="77" t="s">
        <v>36</v>
      </c>
      <c r="W3298" s="77" t="s">
        <v>36</v>
      </c>
      <c r="X3298" s="77" t="s">
        <v>37</v>
      </c>
      <c r="Y3298" s="78" t="s">
        <v>38</v>
      </c>
      <c r="Z3298" s="72"/>
      <c r="AA3298" s="77">
        <v>685</v>
      </c>
      <c r="AB3298" s="76" t="s">
        <v>50</v>
      </c>
      <c r="AC3298" s="77" t="s">
        <v>36</v>
      </c>
      <c r="AD3298" s="77" t="s">
        <v>36</v>
      </c>
      <c r="AE3298" s="77">
        <v>12</v>
      </c>
      <c r="AF3298" s="78" t="s">
        <v>51</v>
      </c>
      <c r="AG3298" s="72"/>
      <c r="AH3298" s="77" t="s">
        <v>69</v>
      </c>
      <c r="AI3298" s="76" t="s">
        <v>52</v>
      </c>
      <c r="AJ3298" s="76" t="s">
        <v>36</v>
      </c>
      <c r="AK3298" t="str">
        <f>_xlfn.CONCAT(PlayerList[[#This Row],[First Name]]," ",PlayerList[[#This Row],[Surname]])</f>
        <v>Xixiang (Mason) Wang</v>
      </c>
      <c r="AM3298" s="71">
        <f>PlayerList[[#This Row],[Code]]*1</f>
        <v>18092</v>
      </c>
      <c r="AN3298" s="71" t="str">
        <f>VLOOKUP(PlayerList[[#This Row],[NZCF ID]],$AP$2:$AQ$3850,2,FALSE)</f>
        <v>M</v>
      </c>
      <c r="AP3298" s="71">
        <v>17478</v>
      </c>
      <c r="AQ3298" s="71" t="s">
        <v>29</v>
      </c>
    </row>
    <row r="3299" spans="13:43" x14ac:dyDescent="0.3">
      <c r="M3299" s="75">
        <v>18250</v>
      </c>
      <c r="N3299" s="72" t="s">
        <v>3703</v>
      </c>
      <c r="O3299" s="72" t="s">
        <v>3752</v>
      </c>
      <c r="P3299" s="73" t="s">
        <v>33</v>
      </c>
      <c r="Q3299" s="74">
        <v>1976</v>
      </c>
      <c r="R3299" s="73" t="s">
        <v>35</v>
      </c>
      <c r="S3299" s="72"/>
      <c r="T3299" s="77">
        <v>1042</v>
      </c>
      <c r="U3299" s="76" t="s">
        <v>50</v>
      </c>
      <c r="V3299" s="77" t="s">
        <v>36</v>
      </c>
      <c r="W3299" s="77" t="s">
        <v>36</v>
      </c>
      <c r="X3299" s="77">
        <v>6</v>
      </c>
      <c r="Y3299" s="78" t="s">
        <v>219</v>
      </c>
      <c r="Z3299" s="72"/>
      <c r="AA3299" s="77" t="s">
        <v>37</v>
      </c>
      <c r="AB3299" s="76" t="s">
        <v>35</v>
      </c>
      <c r="AC3299" s="77" t="s">
        <v>36</v>
      </c>
      <c r="AD3299" s="77" t="s">
        <v>36</v>
      </c>
      <c r="AE3299" s="77" t="s">
        <v>37</v>
      </c>
      <c r="AF3299" s="78" t="s">
        <v>38</v>
      </c>
      <c r="AG3299" s="72"/>
      <c r="AH3299" s="77">
        <v>4317815</v>
      </c>
      <c r="AI3299" s="76" t="s">
        <v>52</v>
      </c>
      <c r="AJ3299" s="76" t="s">
        <v>36</v>
      </c>
      <c r="AK3299" t="str">
        <f>_xlfn.CONCAT(PlayerList[[#This Row],[First Name]]," ",PlayerList[[#This Row],[Surname]])</f>
        <v>Yang Wang</v>
      </c>
      <c r="AM3299" s="71">
        <f>PlayerList[[#This Row],[Code]]*1</f>
        <v>18250</v>
      </c>
      <c r="AN3299" s="71" t="str">
        <f>VLOOKUP(PlayerList[[#This Row],[NZCF ID]],$AP$2:$AQ$3850,2,FALSE)</f>
        <v>M</v>
      </c>
      <c r="AP3299" s="71">
        <v>18764</v>
      </c>
      <c r="AQ3299" s="71" t="s">
        <v>29</v>
      </c>
    </row>
    <row r="3300" spans="13:43" x14ac:dyDescent="0.3">
      <c r="M3300" s="75">
        <v>20060</v>
      </c>
      <c r="N3300" s="72" t="s">
        <v>3703</v>
      </c>
      <c r="O3300" s="72" t="s">
        <v>3753</v>
      </c>
      <c r="P3300" s="73" t="s">
        <v>74</v>
      </c>
      <c r="Q3300" s="74">
        <v>2012</v>
      </c>
      <c r="R3300" s="73" t="s">
        <v>135</v>
      </c>
      <c r="S3300" s="72"/>
      <c r="T3300" s="77">
        <v>1172</v>
      </c>
      <c r="U3300" s="76" t="s">
        <v>35</v>
      </c>
      <c r="V3300" s="77" t="s">
        <v>36</v>
      </c>
      <c r="W3300" s="77" t="s">
        <v>36</v>
      </c>
      <c r="X3300" s="77">
        <v>20</v>
      </c>
      <c r="Y3300" s="78" t="s">
        <v>150</v>
      </c>
      <c r="Z3300" s="72"/>
      <c r="AA3300" s="77">
        <v>1134</v>
      </c>
      <c r="AB3300" s="76" t="s">
        <v>35</v>
      </c>
      <c r="AC3300" s="77" t="s">
        <v>36</v>
      </c>
      <c r="AD3300" s="77" t="s">
        <v>36</v>
      </c>
      <c r="AE3300" s="77">
        <v>6</v>
      </c>
      <c r="AF3300" s="78" t="s">
        <v>60</v>
      </c>
      <c r="AG3300" s="72"/>
      <c r="AH3300" s="77">
        <v>4326296</v>
      </c>
      <c r="AI3300" s="76" t="s">
        <v>52</v>
      </c>
      <c r="AJ3300" s="76" t="s">
        <v>36</v>
      </c>
      <c r="AK3300" t="str">
        <f>_xlfn.CONCAT(PlayerList[[#This Row],[First Name]]," ",PlayerList[[#This Row],[Surname]])</f>
        <v>Yihan (Ethan) Wang</v>
      </c>
      <c r="AM3300" s="71">
        <f>PlayerList[[#This Row],[Code]]*1</f>
        <v>20060</v>
      </c>
      <c r="AN3300" s="71" t="str">
        <f>VLOOKUP(PlayerList[[#This Row],[NZCF ID]],$AP$2:$AQ$3850,2,FALSE)</f>
        <v>M</v>
      </c>
      <c r="AP3300" s="71">
        <v>18092</v>
      </c>
      <c r="AQ3300" s="71" t="s">
        <v>29</v>
      </c>
    </row>
    <row r="3301" spans="13:43" x14ac:dyDescent="0.3">
      <c r="M3301" s="75">
        <v>15865</v>
      </c>
      <c r="N3301" s="72" t="s">
        <v>3703</v>
      </c>
      <c r="O3301" s="72" t="s">
        <v>3754</v>
      </c>
      <c r="P3301" s="73" t="s">
        <v>258</v>
      </c>
      <c r="Q3301" s="74">
        <v>1970</v>
      </c>
      <c r="R3301" s="73" t="s">
        <v>124</v>
      </c>
      <c r="S3301" s="72"/>
      <c r="T3301" s="77">
        <v>1277</v>
      </c>
      <c r="U3301" s="76" t="s">
        <v>35</v>
      </c>
      <c r="V3301" s="77" t="s">
        <v>36</v>
      </c>
      <c r="W3301" s="77" t="s">
        <v>36</v>
      </c>
      <c r="X3301" s="77">
        <v>299</v>
      </c>
      <c r="Y3301" s="78" t="s">
        <v>150</v>
      </c>
      <c r="Z3301" s="72"/>
      <c r="AA3301" s="77">
        <v>1164</v>
      </c>
      <c r="AB3301" s="76" t="s">
        <v>35</v>
      </c>
      <c r="AC3301" s="77" t="s">
        <v>36</v>
      </c>
      <c r="AD3301" s="77" t="s">
        <v>36</v>
      </c>
      <c r="AE3301" s="77">
        <v>84</v>
      </c>
      <c r="AF3301" s="78" t="s">
        <v>84</v>
      </c>
      <c r="AG3301" s="72"/>
      <c r="AH3301" s="77">
        <v>4307011</v>
      </c>
      <c r="AI3301" s="76" t="s">
        <v>52</v>
      </c>
      <c r="AJ3301" s="76" t="s">
        <v>36</v>
      </c>
      <c r="AK3301" t="str">
        <f>_xlfn.CONCAT(PlayerList[[#This Row],[First Name]]," ",PlayerList[[#This Row],[Surname]])</f>
        <v>Ying Wang</v>
      </c>
      <c r="AM3301" s="71">
        <f>PlayerList[[#This Row],[Code]]*1</f>
        <v>15865</v>
      </c>
      <c r="AN3301" s="71" t="str">
        <f>VLOOKUP(PlayerList[[#This Row],[NZCF ID]],$AP$2:$AQ$3850,2,FALSE)</f>
        <v>F</v>
      </c>
      <c r="AP3301" s="71">
        <v>18250</v>
      </c>
      <c r="AQ3301" s="71" t="s">
        <v>29</v>
      </c>
    </row>
    <row r="3302" spans="13:43" x14ac:dyDescent="0.3">
      <c r="M3302" s="75">
        <v>18152</v>
      </c>
      <c r="N3302" s="72" t="s">
        <v>3703</v>
      </c>
      <c r="O3302" s="72" t="s">
        <v>3755</v>
      </c>
      <c r="P3302" s="73" t="s">
        <v>167</v>
      </c>
      <c r="Q3302" s="74">
        <v>2010</v>
      </c>
      <c r="R3302" s="73" t="s">
        <v>135</v>
      </c>
      <c r="S3302" s="72"/>
      <c r="T3302" s="77">
        <v>1287</v>
      </c>
      <c r="U3302" s="76" t="s">
        <v>35</v>
      </c>
      <c r="V3302" s="77" t="s">
        <v>36</v>
      </c>
      <c r="W3302" s="77" t="s">
        <v>36</v>
      </c>
      <c r="X3302" s="77">
        <v>27</v>
      </c>
      <c r="Y3302" s="78" t="s">
        <v>39</v>
      </c>
      <c r="Z3302" s="72"/>
      <c r="AA3302" s="77">
        <v>1183</v>
      </c>
      <c r="AB3302" s="76" t="s">
        <v>35</v>
      </c>
      <c r="AC3302" s="77" t="s">
        <v>36</v>
      </c>
      <c r="AD3302" s="77" t="s">
        <v>36</v>
      </c>
      <c r="AE3302" s="77">
        <v>77</v>
      </c>
      <c r="AF3302" s="78" t="s">
        <v>39</v>
      </c>
      <c r="AG3302" s="72"/>
      <c r="AH3302" s="77">
        <v>4323637</v>
      </c>
      <c r="AI3302" s="76" t="s">
        <v>52</v>
      </c>
      <c r="AJ3302" s="76" t="s">
        <v>36</v>
      </c>
      <c r="AK3302" t="str">
        <f>_xlfn.CONCAT(PlayerList[[#This Row],[First Name]]," ",PlayerList[[#This Row],[Surname]])</f>
        <v>Yinuo (Noah) Wang</v>
      </c>
      <c r="AM3302" s="71">
        <f>PlayerList[[#This Row],[Code]]*1</f>
        <v>18152</v>
      </c>
      <c r="AN3302" s="71" t="str">
        <f>VLOOKUP(PlayerList[[#This Row],[NZCF ID]],$AP$2:$AQ$3850,2,FALSE)</f>
        <v>M</v>
      </c>
      <c r="AP3302" s="71">
        <v>20060</v>
      </c>
      <c r="AQ3302" s="71" t="s">
        <v>29</v>
      </c>
    </row>
    <row r="3303" spans="13:43" x14ac:dyDescent="0.3">
      <c r="M3303" s="75">
        <v>19980</v>
      </c>
      <c r="N3303" s="72" t="s">
        <v>3703</v>
      </c>
      <c r="O3303" s="72" t="s">
        <v>3756</v>
      </c>
      <c r="P3303" s="73" t="s">
        <v>33</v>
      </c>
      <c r="Q3303" s="74">
        <v>2014</v>
      </c>
      <c r="R3303" s="73" t="s">
        <v>135</v>
      </c>
      <c r="S3303" s="72"/>
      <c r="T3303" s="77" t="s">
        <v>34</v>
      </c>
      <c r="U3303" s="76" t="s">
        <v>35</v>
      </c>
      <c r="V3303" s="77" t="s">
        <v>36</v>
      </c>
      <c r="W3303" s="77" t="s">
        <v>36</v>
      </c>
      <c r="X3303" s="77" t="s">
        <v>37</v>
      </c>
      <c r="Y3303" s="78" t="s">
        <v>38</v>
      </c>
      <c r="Z3303" s="72"/>
      <c r="AA3303" s="77">
        <v>457</v>
      </c>
      <c r="AB3303" s="76" t="s">
        <v>50</v>
      </c>
      <c r="AC3303" s="77" t="s">
        <v>36</v>
      </c>
      <c r="AD3303" s="77" t="s">
        <v>36</v>
      </c>
      <c r="AE3303" s="77">
        <v>18</v>
      </c>
      <c r="AF3303" s="78" t="s">
        <v>84</v>
      </c>
      <c r="AG3303" s="72"/>
      <c r="AH3303" s="77" t="s">
        <v>69</v>
      </c>
      <c r="AI3303" s="76" t="s">
        <v>52</v>
      </c>
      <c r="AJ3303" s="76" t="s">
        <v>36</v>
      </c>
      <c r="AK3303" t="str">
        <f>_xlfn.CONCAT(PlayerList[[#This Row],[First Name]]," ",PlayerList[[#This Row],[Surname]])</f>
        <v>Yuncheng (Mason) Wang</v>
      </c>
      <c r="AM3303" s="71">
        <f>PlayerList[[#This Row],[Code]]*1</f>
        <v>19980</v>
      </c>
      <c r="AN3303" s="71" t="str">
        <f>VLOOKUP(PlayerList[[#This Row],[NZCF ID]],$AP$2:$AQ$3850,2,FALSE)</f>
        <v>M</v>
      </c>
      <c r="AP3303" s="71">
        <v>15865</v>
      </c>
      <c r="AQ3303" s="71" t="s">
        <v>45</v>
      </c>
    </row>
    <row r="3304" spans="13:43" x14ac:dyDescent="0.3">
      <c r="M3304" s="75">
        <v>17853</v>
      </c>
      <c r="N3304" s="72" t="s">
        <v>3703</v>
      </c>
      <c r="O3304" s="72" t="s">
        <v>3757</v>
      </c>
      <c r="P3304" s="73" t="s">
        <v>33</v>
      </c>
      <c r="Q3304" s="74">
        <v>2013</v>
      </c>
      <c r="R3304" s="73" t="s">
        <v>135</v>
      </c>
      <c r="S3304" s="72"/>
      <c r="T3304" s="77">
        <v>713</v>
      </c>
      <c r="U3304" s="76" t="s">
        <v>50</v>
      </c>
      <c r="V3304" s="77" t="s">
        <v>36</v>
      </c>
      <c r="W3304" s="77" t="s">
        <v>36</v>
      </c>
      <c r="X3304" s="77">
        <v>5</v>
      </c>
      <c r="Y3304" s="78" t="s">
        <v>105</v>
      </c>
      <c r="Z3304" s="72"/>
      <c r="AA3304" s="77">
        <v>851</v>
      </c>
      <c r="AB3304" s="76" t="s">
        <v>35</v>
      </c>
      <c r="AC3304" s="77" t="s">
        <v>36</v>
      </c>
      <c r="AD3304" s="77" t="s">
        <v>36</v>
      </c>
      <c r="AE3304" s="77">
        <v>58</v>
      </c>
      <c r="AF3304" s="78" t="s">
        <v>173</v>
      </c>
      <c r="AG3304" s="72"/>
      <c r="AH3304" s="77">
        <v>4319869</v>
      </c>
      <c r="AI3304" s="76" t="s">
        <v>52</v>
      </c>
      <c r="AJ3304" s="76" t="s">
        <v>36</v>
      </c>
      <c r="AK3304" t="str">
        <f>_xlfn.CONCAT(PlayerList[[#This Row],[First Name]]," ",PlayerList[[#This Row],[Surname]])</f>
        <v>Zack Chubo Wang</v>
      </c>
      <c r="AM3304" s="71">
        <f>PlayerList[[#This Row],[Code]]*1</f>
        <v>17853</v>
      </c>
      <c r="AN3304" s="71" t="str">
        <f>VLOOKUP(PlayerList[[#This Row],[NZCF ID]],$AP$2:$AQ$3850,2,FALSE)</f>
        <v>M</v>
      </c>
      <c r="AP3304" s="71">
        <v>18152</v>
      </c>
      <c r="AQ3304" s="71" t="s">
        <v>29</v>
      </c>
    </row>
    <row r="3305" spans="13:43" x14ac:dyDescent="0.3">
      <c r="M3305" s="75">
        <v>18597</v>
      </c>
      <c r="N3305" s="72" t="s">
        <v>3703</v>
      </c>
      <c r="O3305" s="72" t="s">
        <v>3758</v>
      </c>
      <c r="P3305" s="73" t="s">
        <v>258</v>
      </c>
      <c r="Q3305" s="74">
        <v>2016</v>
      </c>
      <c r="R3305" s="73" t="s">
        <v>135</v>
      </c>
      <c r="S3305" s="72"/>
      <c r="T3305" s="77">
        <v>885</v>
      </c>
      <c r="U3305" s="76" t="s">
        <v>35</v>
      </c>
      <c r="V3305" s="77">
        <v>1</v>
      </c>
      <c r="W3305" s="77">
        <v>6</v>
      </c>
      <c r="X3305" s="77">
        <v>37</v>
      </c>
      <c r="Y3305" s="78" t="s">
        <v>4167</v>
      </c>
      <c r="Z3305" s="72"/>
      <c r="AA3305" s="77">
        <v>812</v>
      </c>
      <c r="AB3305" s="76" t="s">
        <v>35</v>
      </c>
      <c r="AC3305" s="77">
        <v>4</v>
      </c>
      <c r="AD3305" s="77">
        <v>20</v>
      </c>
      <c r="AE3305" s="77">
        <v>233</v>
      </c>
      <c r="AF3305" s="78" t="s">
        <v>4167</v>
      </c>
      <c r="AG3305" s="72"/>
      <c r="AH3305" s="77">
        <v>4320298</v>
      </c>
      <c r="AI3305" s="76" t="s">
        <v>52</v>
      </c>
      <c r="AJ3305" s="76" t="s">
        <v>36</v>
      </c>
      <c r="AK3305" t="str">
        <f>_xlfn.CONCAT(PlayerList[[#This Row],[First Name]]," ",PlayerList[[#This Row],[Surname]])</f>
        <v>Zhifei (Jeffrey) Wang</v>
      </c>
      <c r="AM3305" s="71">
        <f>PlayerList[[#This Row],[Code]]*1</f>
        <v>18597</v>
      </c>
      <c r="AN3305" s="71" t="str">
        <f>VLOOKUP(PlayerList[[#This Row],[NZCF ID]],$AP$2:$AQ$3850,2,FALSE)</f>
        <v>M</v>
      </c>
      <c r="AP3305" s="71">
        <v>19980</v>
      </c>
      <c r="AQ3305" s="71" t="s">
        <v>29</v>
      </c>
    </row>
    <row r="3306" spans="13:43" x14ac:dyDescent="0.3">
      <c r="M3306" s="75">
        <v>18598</v>
      </c>
      <c r="N3306" s="72" t="s">
        <v>3703</v>
      </c>
      <c r="O3306" s="72" t="s">
        <v>3759</v>
      </c>
      <c r="P3306" s="73" t="s">
        <v>258</v>
      </c>
      <c r="Q3306" s="74">
        <v>2014</v>
      </c>
      <c r="R3306" s="73" t="s">
        <v>135</v>
      </c>
      <c r="S3306" s="72"/>
      <c r="T3306" s="77">
        <v>1314</v>
      </c>
      <c r="U3306" s="76" t="s">
        <v>35</v>
      </c>
      <c r="V3306" s="77" t="s">
        <v>36</v>
      </c>
      <c r="W3306" s="77" t="s">
        <v>36</v>
      </c>
      <c r="X3306" s="77">
        <v>40</v>
      </c>
      <c r="Y3306" s="78" t="s">
        <v>84</v>
      </c>
      <c r="Z3306" s="72"/>
      <c r="AA3306" s="77">
        <v>1208</v>
      </c>
      <c r="AB3306" s="76" t="s">
        <v>35</v>
      </c>
      <c r="AC3306" s="77">
        <v>4</v>
      </c>
      <c r="AD3306" s="77">
        <v>19</v>
      </c>
      <c r="AE3306" s="77">
        <v>252</v>
      </c>
      <c r="AF3306" s="78" t="s">
        <v>4167</v>
      </c>
      <c r="AG3306" s="72"/>
      <c r="AH3306" s="77">
        <v>4320301</v>
      </c>
      <c r="AI3306" s="76" t="s">
        <v>52</v>
      </c>
      <c r="AJ3306" s="76" t="s">
        <v>36</v>
      </c>
      <c r="AK3306" t="str">
        <f>_xlfn.CONCAT(PlayerList[[#This Row],[First Name]]," ",PlayerList[[#This Row],[Surname]])</f>
        <v>Zhiyi (Jeremy) Wang</v>
      </c>
      <c r="AM3306" s="71">
        <f>PlayerList[[#This Row],[Code]]*1</f>
        <v>18598</v>
      </c>
      <c r="AN3306" s="71" t="str">
        <f>VLOOKUP(PlayerList[[#This Row],[NZCF ID]],$AP$2:$AQ$3850,2,FALSE)</f>
        <v>M</v>
      </c>
      <c r="AP3306" s="71">
        <v>17853</v>
      </c>
      <c r="AQ3306" s="71" t="s">
        <v>29</v>
      </c>
    </row>
    <row r="3307" spans="13:43" x14ac:dyDescent="0.3">
      <c r="M3307" s="75">
        <v>18201</v>
      </c>
      <c r="N3307" s="72" t="s">
        <v>3703</v>
      </c>
      <c r="O3307" s="72" t="s">
        <v>3760</v>
      </c>
      <c r="P3307" s="73" t="s">
        <v>74</v>
      </c>
      <c r="Q3307" s="74">
        <v>2013</v>
      </c>
      <c r="R3307" s="73" t="s">
        <v>135</v>
      </c>
      <c r="S3307" s="72"/>
      <c r="T3307" s="77">
        <v>1240</v>
      </c>
      <c r="U3307" s="76" t="s">
        <v>35</v>
      </c>
      <c r="V3307" s="77">
        <v>2</v>
      </c>
      <c r="W3307" s="77">
        <v>13</v>
      </c>
      <c r="X3307" s="77">
        <v>71</v>
      </c>
      <c r="Y3307" s="78" t="s">
        <v>4167</v>
      </c>
      <c r="Z3307" s="72"/>
      <c r="AA3307" s="77">
        <v>1197</v>
      </c>
      <c r="AB3307" s="76" t="s">
        <v>35</v>
      </c>
      <c r="AC3307" s="77">
        <v>3</v>
      </c>
      <c r="AD3307" s="77">
        <v>16</v>
      </c>
      <c r="AE3307" s="77">
        <v>126</v>
      </c>
      <c r="AF3307" s="78" t="s">
        <v>4167</v>
      </c>
      <c r="AG3307" s="72"/>
      <c r="AH3307" s="77">
        <v>4319265</v>
      </c>
      <c r="AI3307" s="76" t="s">
        <v>52</v>
      </c>
      <c r="AJ3307" s="76" t="s">
        <v>36</v>
      </c>
      <c r="AK3307" t="str">
        <f>_xlfn.CONCAT(PlayerList[[#This Row],[First Name]]," ",PlayerList[[#This Row],[Surname]])</f>
        <v>Zi Hao (Johnny) Wang</v>
      </c>
      <c r="AM3307" s="71">
        <f>PlayerList[[#This Row],[Code]]*1</f>
        <v>18201</v>
      </c>
      <c r="AN3307" s="71" t="str">
        <f>VLOOKUP(PlayerList[[#This Row],[NZCF ID]],$AP$2:$AQ$3850,2,FALSE)</f>
        <v>M</v>
      </c>
      <c r="AP3307" s="71">
        <v>18597</v>
      </c>
      <c r="AQ3307" s="71" t="s">
        <v>29</v>
      </c>
    </row>
    <row r="3308" spans="13:43" x14ac:dyDescent="0.3">
      <c r="M3308" s="75">
        <v>17660</v>
      </c>
      <c r="N3308" s="72" t="s">
        <v>3703</v>
      </c>
      <c r="O3308" s="72" t="s">
        <v>3761</v>
      </c>
      <c r="P3308" s="73" t="s">
        <v>258</v>
      </c>
      <c r="Q3308" s="74">
        <v>2012</v>
      </c>
      <c r="R3308" s="73" t="s">
        <v>135</v>
      </c>
      <c r="S3308" s="72"/>
      <c r="T3308" s="77">
        <v>1804</v>
      </c>
      <c r="U3308" s="76" t="s">
        <v>35</v>
      </c>
      <c r="V3308" s="77">
        <v>3</v>
      </c>
      <c r="W3308" s="77">
        <v>18</v>
      </c>
      <c r="X3308" s="77">
        <v>173</v>
      </c>
      <c r="Y3308" s="78" t="s">
        <v>4167</v>
      </c>
      <c r="Z3308" s="72"/>
      <c r="AA3308" s="77">
        <v>1542</v>
      </c>
      <c r="AB3308" s="76" t="s">
        <v>35</v>
      </c>
      <c r="AC3308" s="77">
        <v>3</v>
      </c>
      <c r="AD3308" s="77">
        <v>16</v>
      </c>
      <c r="AE3308" s="77">
        <v>307</v>
      </c>
      <c r="AF3308" s="78" t="s">
        <v>4167</v>
      </c>
      <c r="AG3308" s="72"/>
      <c r="AH3308" s="77">
        <v>4318358</v>
      </c>
      <c r="AI3308" s="76" t="s">
        <v>52</v>
      </c>
      <c r="AJ3308" s="76" t="s">
        <v>36</v>
      </c>
      <c r="AK3308" t="str">
        <f>_xlfn.CONCAT(PlayerList[[#This Row],[First Name]]," ",PlayerList[[#This Row],[Surname]])</f>
        <v>Zi Yao (Kelvin) Wang</v>
      </c>
      <c r="AM3308" s="71">
        <f>PlayerList[[#This Row],[Code]]*1</f>
        <v>17660</v>
      </c>
      <c r="AN3308" s="71" t="str">
        <f>VLOOKUP(PlayerList[[#This Row],[NZCF ID]],$AP$2:$AQ$3850,2,FALSE)</f>
        <v>M</v>
      </c>
      <c r="AP3308" s="71">
        <v>18598</v>
      </c>
      <c r="AQ3308" s="71" t="s">
        <v>29</v>
      </c>
    </row>
    <row r="3309" spans="13:43" x14ac:dyDescent="0.3">
      <c r="M3309" s="75">
        <v>17875</v>
      </c>
      <c r="N3309" s="72" t="s">
        <v>3703</v>
      </c>
      <c r="O3309" s="72" t="s">
        <v>3762</v>
      </c>
      <c r="P3309" s="73" t="s">
        <v>33</v>
      </c>
      <c r="Q3309" s="74">
        <v>2013</v>
      </c>
      <c r="R3309" s="73" t="s">
        <v>135</v>
      </c>
      <c r="S3309" s="72"/>
      <c r="T3309" s="77" t="s">
        <v>34</v>
      </c>
      <c r="U3309" s="76" t="s">
        <v>35</v>
      </c>
      <c r="V3309" s="77" t="s">
        <v>36</v>
      </c>
      <c r="W3309" s="77" t="s">
        <v>36</v>
      </c>
      <c r="X3309" s="77" t="s">
        <v>37</v>
      </c>
      <c r="Y3309" s="78" t="s">
        <v>38</v>
      </c>
      <c r="Z3309" s="72"/>
      <c r="AA3309" s="77">
        <v>541</v>
      </c>
      <c r="AB3309" s="76" t="s">
        <v>35</v>
      </c>
      <c r="AC3309" s="77" t="s">
        <v>36</v>
      </c>
      <c r="AD3309" s="77" t="s">
        <v>36</v>
      </c>
      <c r="AE3309" s="77">
        <v>41</v>
      </c>
      <c r="AF3309" s="78" t="s">
        <v>75</v>
      </c>
      <c r="AG3309" s="72"/>
      <c r="AH3309" s="77">
        <v>4326539</v>
      </c>
      <c r="AI3309" s="76" t="s">
        <v>52</v>
      </c>
      <c r="AJ3309" s="76" t="s">
        <v>36</v>
      </c>
      <c r="AK3309" t="str">
        <f>_xlfn.CONCAT(PlayerList[[#This Row],[First Name]]," ",PlayerList[[#This Row],[Surname]])</f>
        <v>Zimo (Luca) Wang</v>
      </c>
      <c r="AM3309" s="71">
        <f>PlayerList[[#This Row],[Code]]*1</f>
        <v>17875</v>
      </c>
      <c r="AN3309" s="71" t="str">
        <f>VLOOKUP(PlayerList[[#This Row],[NZCF ID]],$AP$2:$AQ$3850,2,FALSE)</f>
        <v>M</v>
      </c>
      <c r="AP3309" s="71">
        <v>18201</v>
      </c>
      <c r="AQ3309" s="71" t="s">
        <v>29</v>
      </c>
    </row>
    <row r="3310" spans="13:43" x14ac:dyDescent="0.3">
      <c r="M3310" s="75">
        <v>17036</v>
      </c>
      <c r="N3310" s="72" t="s">
        <v>3763</v>
      </c>
      <c r="O3310" s="72" t="s">
        <v>1860</v>
      </c>
      <c r="P3310" s="73" t="s">
        <v>74</v>
      </c>
      <c r="Q3310" s="74">
        <v>2007</v>
      </c>
      <c r="R3310" s="73" t="s">
        <v>135</v>
      </c>
      <c r="S3310" s="72"/>
      <c r="T3310" s="77" t="s">
        <v>34</v>
      </c>
      <c r="U3310" s="76" t="s">
        <v>35</v>
      </c>
      <c r="V3310" s="77" t="s">
        <v>36</v>
      </c>
      <c r="W3310" s="77" t="s">
        <v>36</v>
      </c>
      <c r="X3310" s="77" t="s">
        <v>37</v>
      </c>
      <c r="Y3310" s="78" t="s">
        <v>38</v>
      </c>
      <c r="Z3310" s="72"/>
      <c r="AA3310" s="77">
        <v>619</v>
      </c>
      <c r="AB3310" s="76" t="s">
        <v>35</v>
      </c>
      <c r="AC3310" s="77" t="s">
        <v>36</v>
      </c>
      <c r="AD3310" s="77" t="s">
        <v>36</v>
      </c>
      <c r="AE3310" s="77">
        <v>29</v>
      </c>
      <c r="AF3310" s="78" t="s">
        <v>530</v>
      </c>
      <c r="AG3310" s="72"/>
      <c r="AH3310" s="77" t="s">
        <v>69</v>
      </c>
      <c r="AI3310" s="76" t="s">
        <v>52</v>
      </c>
      <c r="AJ3310" s="76" t="s">
        <v>36</v>
      </c>
      <c r="AK3310" t="str">
        <f>_xlfn.CONCAT(PlayerList[[#This Row],[First Name]]," ",PlayerList[[#This Row],[Surname]])</f>
        <v>Dominic Ward</v>
      </c>
      <c r="AM3310" s="71">
        <f>PlayerList[[#This Row],[Code]]*1</f>
        <v>17036</v>
      </c>
      <c r="AN3310" s="71" t="str">
        <f>VLOOKUP(PlayerList[[#This Row],[NZCF ID]],$AP$2:$AQ$3850,2,FALSE)</f>
        <v>M</v>
      </c>
      <c r="AP3310" s="71">
        <v>17660</v>
      </c>
      <c r="AQ3310" s="71" t="s">
        <v>29</v>
      </c>
    </row>
    <row r="3311" spans="13:43" x14ac:dyDescent="0.3">
      <c r="M3311" s="75">
        <v>21045</v>
      </c>
      <c r="N3311" s="72" t="s">
        <v>3763</v>
      </c>
      <c r="O3311" s="72" t="s">
        <v>1860</v>
      </c>
      <c r="P3311" s="73" t="s">
        <v>161</v>
      </c>
      <c r="Q3311" s="74">
        <v>2011</v>
      </c>
      <c r="R3311" s="73" t="s">
        <v>135</v>
      </c>
      <c r="S3311" s="72"/>
      <c r="T3311" s="77" t="s">
        <v>34</v>
      </c>
      <c r="U3311" s="76" t="s">
        <v>35</v>
      </c>
      <c r="V3311" s="77" t="s">
        <v>36</v>
      </c>
      <c r="W3311" s="77" t="s">
        <v>36</v>
      </c>
      <c r="X3311" s="77" t="s">
        <v>37</v>
      </c>
      <c r="Y3311" s="78" t="s">
        <v>38</v>
      </c>
      <c r="Z3311" s="72"/>
      <c r="AA3311" s="77">
        <v>1043</v>
      </c>
      <c r="AB3311" s="76" t="s">
        <v>50</v>
      </c>
      <c r="AC3311" s="77">
        <v>1</v>
      </c>
      <c r="AD3311" s="77">
        <v>6</v>
      </c>
      <c r="AE3311" s="77">
        <v>6</v>
      </c>
      <c r="AF3311" s="78" t="s">
        <v>4167</v>
      </c>
      <c r="AG3311" s="72"/>
      <c r="AH3311" s="77" t="s">
        <v>69</v>
      </c>
      <c r="AI3311" s="76" t="s">
        <v>52</v>
      </c>
      <c r="AJ3311" s="76" t="s">
        <v>36</v>
      </c>
      <c r="AK3311" t="str">
        <f>_xlfn.CONCAT(PlayerList[[#This Row],[First Name]]," ",PlayerList[[#This Row],[Surname]])</f>
        <v>Dominic Ward</v>
      </c>
      <c r="AM3311" s="71">
        <f>PlayerList[[#This Row],[Code]]*1</f>
        <v>21045</v>
      </c>
      <c r="AN3311" s="71" t="str">
        <f>VLOOKUP(PlayerList[[#This Row],[NZCF ID]],$AP$2:$AQ$3850,2,FALSE)</f>
        <v>M</v>
      </c>
      <c r="AP3311" s="71">
        <v>17875</v>
      </c>
      <c r="AQ3311" s="71" t="s">
        <v>29</v>
      </c>
    </row>
    <row r="3312" spans="13:43" x14ac:dyDescent="0.3">
      <c r="M3312" s="75">
        <v>11196</v>
      </c>
      <c r="N3312" s="72" t="s">
        <v>3763</v>
      </c>
      <c r="O3312" s="72" t="s">
        <v>1653</v>
      </c>
      <c r="P3312" s="73" t="s">
        <v>74</v>
      </c>
      <c r="Q3312" s="74">
        <v>1958</v>
      </c>
      <c r="R3312" s="73" t="s">
        <v>119</v>
      </c>
      <c r="S3312" s="72"/>
      <c r="T3312" s="77">
        <v>1717</v>
      </c>
      <c r="U3312" s="76" t="s">
        <v>35</v>
      </c>
      <c r="V3312" s="77" t="s">
        <v>36</v>
      </c>
      <c r="W3312" s="77" t="s">
        <v>36</v>
      </c>
      <c r="X3312" s="77">
        <v>475</v>
      </c>
      <c r="Y3312" s="78" t="s">
        <v>560</v>
      </c>
      <c r="Z3312" s="72"/>
      <c r="AA3312" s="77">
        <v>1867</v>
      </c>
      <c r="AB3312" s="76" t="s">
        <v>35</v>
      </c>
      <c r="AC3312" s="77" t="s">
        <v>36</v>
      </c>
      <c r="AD3312" s="77" t="s">
        <v>36</v>
      </c>
      <c r="AE3312" s="77">
        <v>11</v>
      </c>
      <c r="AF3312" s="78" t="s">
        <v>1045</v>
      </c>
      <c r="AG3312" s="72"/>
      <c r="AH3312" s="77">
        <v>4301820</v>
      </c>
      <c r="AI3312" s="76" t="s">
        <v>52</v>
      </c>
      <c r="AJ3312" s="76" t="s">
        <v>36</v>
      </c>
      <c r="AK3312" t="str">
        <f>_xlfn.CONCAT(PlayerList[[#This Row],[First Name]]," ",PlayerList[[#This Row],[Surname]])</f>
        <v>Keith Ward</v>
      </c>
      <c r="AM3312" s="71">
        <f>PlayerList[[#This Row],[Code]]*1</f>
        <v>11196</v>
      </c>
      <c r="AN3312" s="71" t="str">
        <f>VLOOKUP(PlayerList[[#This Row],[NZCF ID]],$AP$2:$AQ$3850,2,FALSE)</f>
        <v>M</v>
      </c>
      <c r="AP3312" s="71">
        <v>17036</v>
      </c>
      <c r="AQ3312" s="71" t="s">
        <v>29</v>
      </c>
    </row>
    <row r="3313" spans="13:43" x14ac:dyDescent="0.3">
      <c r="M3313" s="75">
        <v>21046</v>
      </c>
      <c r="N3313" s="72" t="s">
        <v>3763</v>
      </c>
      <c r="O3313" s="72" t="s">
        <v>1473</v>
      </c>
      <c r="P3313" s="73" t="s">
        <v>161</v>
      </c>
      <c r="Q3313" s="74">
        <v>2016</v>
      </c>
      <c r="R3313" s="73" t="s">
        <v>135</v>
      </c>
      <c r="S3313" s="72"/>
      <c r="T3313" s="77" t="s">
        <v>34</v>
      </c>
      <c r="U3313" s="76" t="s">
        <v>35</v>
      </c>
      <c r="V3313" s="77" t="s">
        <v>36</v>
      </c>
      <c r="W3313" s="77" t="s">
        <v>36</v>
      </c>
      <c r="X3313" s="77" t="s">
        <v>37</v>
      </c>
      <c r="Y3313" s="78" t="s">
        <v>38</v>
      </c>
      <c r="Z3313" s="72"/>
      <c r="AA3313" s="77">
        <v>507</v>
      </c>
      <c r="AB3313" s="76" t="s">
        <v>50</v>
      </c>
      <c r="AC3313" s="77">
        <v>1</v>
      </c>
      <c r="AD3313" s="77">
        <v>6</v>
      </c>
      <c r="AE3313" s="77">
        <v>6</v>
      </c>
      <c r="AF3313" s="78" t="s">
        <v>4167</v>
      </c>
      <c r="AG3313" s="72"/>
      <c r="AH3313" s="77" t="s">
        <v>69</v>
      </c>
      <c r="AI3313" s="76" t="s">
        <v>52</v>
      </c>
      <c r="AJ3313" s="76" t="s">
        <v>36</v>
      </c>
      <c r="AK3313" t="str">
        <f>_xlfn.CONCAT(PlayerList[[#This Row],[First Name]]," ",PlayerList[[#This Row],[Surname]])</f>
        <v>Louis Ward</v>
      </c>
      <c r="AM3313" s="71">
        <f>PlayerList[[#This Row],[Code]]*1</f>
        <v>21046</v>
      </c>
      <c r="AN3313" s="71" t="str">
        <f>VLOOKUP(PlayerList[[#This Row],[NZCF ID]],$AP$2:$AQ$3850,2,FALSE)</f>
        <v>M</v>
      </c>
      <c r="AP3313" s="71">
        <v>21045</v>
      </c>
      <c r="AQ3313" s="71" t="s">
        <v>29</v>
      </c>
    </row>
    <row r="3314" spans="13:43" x14ac:dyDescent="0.3">
      <c r="M3314" s="75">
        <v>18553</v>
      </c>
      <c r="N3314" s="72" t="s">
        <v>3763</v>
      </c>
      <c r="O3314" s="72" t="s">
        <v>289</v>
      </c>
      <c r="P3314" s="73" t="s">
        <v>33</v>
      </c>
      <c r="Q3314" s="74">
        <v>2004</v>
      </c>
      <c r="R3314" s="73" t="s">
        <v>35</v>
      </c>
      <c r="S3314" s="72"/>
      <c r="T3314" s="77" t="s">
        <v>34</v>
      </c>
      <c r="U3314" s="76" t="s">
        <v>35</v>
      </c>
      <c r="V3314" s="77" t="s">
        <v>36</v>
      </c>
      <c r="W3314" s="77" t="s">
        <v>36</v>
      </c>
      <c r="X3314" s="77" t="s">
        <v>37</v>
      </c>
      <c r="Y3314" s="78" t="s">
        <v>38</v>
      </c>
      <c r="Z3314" s="72"/>
      <c r="AA3314" s="77">
        <v>1205</v>
      </c>
      <c r="AB3314" s="76" t="s">
        <v>50</v>
      </c>
      <c r="AC3314" s="77" t="s">
        <v>36</v>
      </c>
      <c r="AD3314" s="77" t="s">
        <v>36</v>
      </c>
      <c r="AE3314" s="77">
        <v>6</v>
      </c>
      <c r="AF3314" s="78" t="s">
        <v>51</v>
      </c>
      <c r="AG3314" s="72"/>
      <c r="AH3314" s="77" t="s">
        <v>69</v>
      </c>
      <c r="AI3314" s="76" t="s">
        <v>52</v>
      </c>
      <c r="AJ3314" s="76" t="s">
        <v>36</v>
      </c>
      <c r="AK3314" t="str">
        <f>_xlfn.CONCAT(PlayerList[[#This Row],[First Name]]," ",PlayerList[[#This Row],[Surname]])</f>
        <v>Mason Ward</v>
      </c>
      <c r="AM3314" s="71">
        <f>PlayerList[[#This Row],[Code]]*1</f>
        <v>18553</v>
      </c>
      <c r="AN3314" s="71" t="str">
        <f>VLOOKUP(PlayerList[[#This Row],[NZCF ID]],$AP$2:$AQ$3850,2,FALSE)</f>
        <v>M</v>
      </c>
      <c r="AP3314" s="71">
        <v>11196</v>
      </c>
      <c r="AQ3314" s="71" t="s">
        <v>29</v>
      </c>
    </row>
    <row r="3315" spans="13:43" x14ac:dyDescent="0.3">
      <c r="M3315" s="75">
        <v>12947</v>
      </c>
      <c r="N3315" s="72" t="s">
        <v>3763</v>
      </c>
      <c r="O3315" s="72" t="s">
        <v>713</v>
      </c>
      <c r="P3315" s="73" t="s">
        <v>161</v>
      </c>
      <c r="Q3315" s="74">
        <v>1961</v>
      </c>
      <c r="R3315" s="73" t="s">
        <v>124</v>
      </c>
      <c r="S3315" s="72"/>
      <c r="T3315" s="77">
        <v>1621</v>
      </c>
      <c r="U3315" s="76" t="s">
        <v>35</v>
      </c>
      <c r="V3315" s="77" t="s">
        <v>36</v>
      </c>
      <c r="W3315" s="77" t="s">
        <v>36</v>
      </c>
      <c r="X3315" s="77">
        <v>428</v>
      </c>
      <c r="Y3315" s="78" t="s">
        <v>667</v>
      </c>
      <c r="Z3315" s="72"/>
      <c r="AA3315" s="77">
        <v>1431</v>
      </c>
      <c r="AB3315" s="76" t="s">
        <v>35</v>
      </c>
      <c r="AC3315" s="77" t="s">
        <v>36</v>
      </c>
      <c r="AD3315" s="77" t="s">
        <v>36</v>
      </c>
      <c r="AE3315" s="77">
        <v>95</v>
      </c>
      <c r="AF3315" s="78" t="s">
        <v>4448</v>
      </c>
      <c r="AG3315" s="72"/>
      <c r="AH3315" s="77">
        <v>4301960</v>
      </c>
      <c r="AI3315" s="76" t="s">
        <v>52</v>
      </c>
      <c r="AJ3315" s="76" t="s">
        <v>36</v>
      </c>
      <c r="AK3315" t="str">
        <f>_xlfn.CONCAT(PlayerList[[#This Row],[First Name]]," ",PlayerList[[#This Row],[Surname]])</f>
        <v>Simon Ward</v>
      </c>
      <c r="AM3315" s="71">
        <f>PlayerList[[#This Row],[Code]]*1</f>
        <v>12947</v>
      </c>
      <c r="AN3315" s="71" t="str">
        <f>VLOOKUP(PlayerList[[#This Row],[NZCF ID]],$AP$2:$AQ$3850,2,FALSE)</f>
        <v>M</v>
      </c>
      <c r="AP3315" s="71">
        <v>21046</v>
      </c>
      <c r="AQ3315" s="71" t="s">
        <v>29</v>
      </c>
    </row>
    <row r="3316" spans="13:43" x14ac:dyDescent="0.3">
      <c r="M3316" s="75">
        <v>21039</v>
      </c>
      <c r="N3316" s="72" t="s">
        <v>3763</v>
      </c>
      <c r="O3316" s="72" t="s">
        <v>774</v>
      </c>
      <c r="P3316" s="73" t="s">
        <v>161</v>
      </c>
      <c r="Q3316" s="74">
        <v>2012</v>
      </c>
      <c r="R3316" s="73" t="s">
        <v>135</v>
      </c>
      <c r="S3316" s="72"/>
      <c r="T3316" s="77" t="s">
        <v>34</v>
      </c>
      <c r="U3316" s="76" t="s">
        <v>35</v>
      </c>
      <c r="V3316" s="77" t="s">
        <v>36</v>
      </c>
      <c r="W3316" s="77" t="s">
        <v>36</v>
      </c>
      <c r="X3316" s="77" t="s">
        <v>37</v>
      </c>
      <c r="Y3316" s="78" t="s">
        <v>38</v>
      </c>
      <c r="Z3316" s="72"/>
      <c r="AA3316" s="77">
        <v>745</v>
      </c>
      <c r="AB3316" s="76" t="s">
        <v>50</v>
      </c>
      <c r="AC3316" s="77">
        <v>1</v>
      </c>
      <c r="AD3316" s="77">
        <v>6</v>
      </c>
      <c r="AE3316" s="77">
        <v>6</v>
      </c>
      <c r="AF3316" s="78" t="s">
        <v>4167</v>
      </c>
      <c r="AG3316" s="72"/>
      <c r="AH3316" s="77" t="s">
        <v>69</v>
      </c>
      <c r="AI3316" s="76" t="s">
        <v>52</v>
      </c>
      <c r="AJ3316" s="76" t="s">
        <v>36</v>
      </c>
      <c r="AK3316" t="str">
        <f>_xlfn.CONCAT(PlayerList[[#This Row],[First Name]]," ",PlayerList[[#This Row],[Surname]])</f>
        <v>Xavier Ward</v>
      </c>
      <c r="AM3316" s="71">
        <f>PlayerList[[#This Row],[Code]]*1</f>
        <v>21039</v>
      </c>
      <c r="AN3316" s="71" t="str">
        <f>VLOOKUP(PlayerList[[#This Row],[NZCF ID]],$AP$2:$AQ$3850,2,FALSE)</f>
        <v>M</v>
      </c>
      <c r="AP3316" s="71">
        <v>18553</v>
      </c>
      <c r="AQ3316" s="71" t="s">
        <v>29</v>
      </c>
    </row>
    <row r="3317" spans="13:43" x14ac:dyDescent="0.3">
      <c r="M3317" s="75">
        <v>20482</v>
      </c>
      <c r="N3317" s="72" t="s">
        <v>3764</v>
      </c>
      <c r="O3317" s="72" t="s">
        <v>1058</v>
      </c>
      <c r="P3317" s="73" t="s">
        <v>74</v>
      </c>
      <c r="Q3317" s="74">
        <v>2017</v>
      </c>
      <c r="R3317" s="73" t="s">
        <v>135</v>
      </c>
      <c r="S3317" s="72"/>
      <c r="T3317" s="77" t="s">
        <v>34</v>
      </c>
      <c r="U3317" s="76" t="s">
        <v>35</v>
      </c>
      <c r="V3317" s="77" t="s">
        <v>36</v>
      </c>
      <c r="W3317" s="77" t="s">
        <v>36</v>
      </c>
      <c r="X3317" s="77" t="s">
        <v>37</v>
      </c>
      <c r="Y3317" s="78" t="s">
        <v>38</v>
      </c>
      <c r="Z3317" s="72"/>
      <c r="AA3317" s="77">
        <v>400</v>
      </c>
      <c r="AB3317" s="76" t="s">
        <v>50</v>
      </c>
      <c r="AC3317" s="77" t="s">
        <v>36</v>
      </c>
      <c r="AD3317" s="77" t="s">
        <v>36</v>
      </c>
      <c r="AE3317" s="77">
        <v>3</v>
      </c>
      <c r="AF3317" s="78" t="s">
        <v>61</v>
      </c>
      <c r="AG3317" s="72"/>
      <c r="AH3317" s="77" t="s">
        <v>69</v>
      </c>
      <c r="AI3317" s="76" t="s">
        <v>52</v>
      </c>
      <c r="AJ3317" s="76" t="s">
        <v>36</v>
      </c>
      <c r="AK3317" t="str">
        <f>_xlfn.CONCAT(PlayerList[[#This Row],[First Name]]," ",PlayerList[[#This Row],[Surname]])</f>
        <v>Max Waring</v>
      </c>
      <c r="AM3317" s="71">
        <f>PlayerList[[#This Row],[Code]]*1</f>
        <v>20482</v>
      </c>
      <c r="AN3317" s="71" t="str">
        <f>VLOOKUP(PlayerList[[#This Row],[NZCF ID]],$AP$2:$AQ$3850,2,FALSE)</f>
        <v>M</v>
      </c>
      <c r="AP3317" s="71">
        <v>12947</v>
      </c>
      <c r="AQ3317" s="71" t="s">
        <v>29</v>
      </c>
    </row>
    <row r="3318" spans="13:43" x14ac:dyDescent="0.3">
      <c r="M3318" s="75">
        <v>11532</v>
      </c>
      <c r="N3318" s="72" t="s">
        <v>3765</v>
      </c>
      <c r="O3318" s="72" t="s">
        <v>3766</v>
      </c>
      <c r="P3318" s="73" t="s">
        <v>74</v>
      </c>
      <c r="Q3318" s="74">
        <v>1959</v>
      </c>
      <c r="R3318" s="73" t="s">
        <v>119</v>
      </c>
      <c r="S3318" s="72"/>
      <c r="T3318" s="77">
        <v>1276</v>
      </c>
      <c r="U3318" s="76" t="s">
        <v>35</v>
      </c>
      <c r="V3318" s="77" t="s">
        <v>36</v>
      </c>
      <c r="W3318" s="77" t="s">
        <v>36</v>
      </c>
      <c r="X3318" s="77">
        <v>27</v>
      </c>
      <c r="Y3318" s="78" t="s">
        <v>61</v>
      </c>
      <c r="Z3318" s="72"/>
      <c r="AA3318" s="77">
        <v>1055</v>
      </c>
      <c r="AB3318" s="76" t="s">
        <v>50</v>
      </c>
      <c r="AC3318" s="77" t="s">
        <v>36</v>
      </c>
      <c r="AD3318" s="77" t="s">
        <v>36</v>
      </c>
      <c r="AE3318" s="77">
        <v>12</v>
      </c>
      <c r="AF3318" s="78" t="s">
        <v>39</v>
      </c>
      <c r="AG3318" s="72"/>
      <c r="AH3318" s="77">
        <v>4313607</v>
      </c>
      <c r="AI3318" s="76" t="s">
        <v>52</v>
      </c>
      <c r="AJ3318" s="76" t="s">
        <v>36</v>
      </c>
      <c r="AK3318" t="str">
        <f>_xlfn.CONCAT(PlayerList[[#This Row],[First Name]]," ",PlayerList[[#This Row],[Surname]])</f>
        <v>Brett Warman</v>
      </c>
      <c r="AM3318" s="71">
        <f>PlayerList[[#This Row],[Code]]*1</f>
        <v>11532</v>
      </c>
      <c r="AN3318" s="71" t="str">
        <f>VLOOKUP(PlayerList[[#This Row],[NZCF ID]],$AP$2:$AQ$3850,2,FALSE)</f>
        <v>M</v>
      </c>
      <c r="AP3318" s="71">
        <v>21039</v>
      </c>
      <c r="AQ3318" s="71" t="s">
        <v>29</v>
      </c>
    </row>
    <row r="3319" spans="13:43" x14ac:dyDescent="0.3">
      <c r="M3319" s="75">
        <v>10830</v>
      </c>
      <c r="N3319" s="72" t="s">
        <v>3767</v>
      </c>
      <c r="O3319" s="72" t="s">
        <v>433</v>
      </c>
      <c r="P3319" s="73" t="s">
        <v>83</v>
      </c>
      <c r="Q3319" s="74">
        <v>1970</v>
      </c>
      <c r="R3319" s="73" t="s">
        <v>124</v>
      </c>
      <c r="S3319" s="72"/>
      <c r="T3319" s="77">
        <v>2332</v>
      </c>
      <c r="U3319" s="76" t="s">
        <v>35</v>
      </c>
      <c r="V3319" s="77" t="s">
        <v>36</v>
      </c>
      <c r="W3319" s="77" t="s">
        <v>36</v>
      </c>
      <c r="X3319" s="77">
        <v>637</v>
      </c>
      <c r="Y3319" s="78" t="s">
        <v>105</v>
      </c>
      <c r="Z3319" s="72"/>
      <c r="AA3319" s="77">
        <v>2277</v>
      </c>
      <c r="AB3319" s="76" t="s">
        <v>35</v>
      </c>
      <c r="AC3319" s="77" t="s">
        <v>36</v>
      </c>
      <c r="AD3319" s="77" t="s">
        <v>36</v>
      </c>
      <c r="AE3319" s="77">
        <v>439</v>
      </c>
      <c r="AF3319" s="78" t="s">
        <v>90</v>
      </c>
      <c r="AG3319" s="72"/>
      <c r="AH3319" s="77">
        <v>4300513</v>
      </c>
      <c r="AI3319" s="76" t="s">
        <v>52</v>
      </c>
      <c r="AJ3319" s="76" t="s">
        <v>263</v>
      </c>
      <c r="AK3319" t="str">
        <f>_xlfn.CONCAT(PlayerList[[#This Row],[First Name]]," ",PlayerList[[#This Row],[Surname]])</f>
        <v>Scott Wastney</v>
      </c>
      <c r="AM3319" s="71">
        <f>PlayerList[[#This Row],[Code]]*1</f>
        <v>10830</v>
      </c>
      <c r="AN3319" s="71" t="str">
        <f>VLOOKUP(PlayerList[[#This Row],[NZCF ID]],$AP$2:$AQ$3850,2,FALSE)</f>
        <v>M</v>
      </c>
      <c r="AP3319" s="71">
        <v>20482</v>
      </c>
      <c r="AQ3319" s="71" t="s">
        <v>29</v>
      </c>
    </row>
    <row r="3320" spans="13:43" x14ac:dyDescent="0.3">
      <c r="M3320" s="75">
        <v>17634</v>
      </c>
      <c r="N3320" s="72" t="s">
        <v>3768</v>
      </c>
      <c r="O3320" s="72" t="s">
        <v>739</v>
      </c>
      <c r="P3320" s="73" t="s">
        <v>121</v>
      </c>
      <c r="Q3320" s="74" t="s">
        <v>37</v>
      </c>
      <c r="R3320" s="73" t="s">
        <v>35</v>
      </c>
      <c r="S3320" s="72"/>
      <c r="T3320" s="77" t="s">
        <v>34</v>
      </c>
      <c r="U3320" s="76" t="s">
        <v>35</v>
      </c>
      <c r="V3320" s="77" t="s">
        <v>36</v>
      </c>
      <c r="W3320" s="77" t="s">
        <v>36</v>
      </c>
      <c r="X3320" s="77" t="s">
        <v>37</v>
      </c>
      <c r="Y3320" s="78" t="s">
        <v>38</v>
      </c>
      <c r="Z3320" s="72"/>
      <c r="AA3320" s="77">
        <v>1239</v>
      </c>
      <c r="AB3320" s="76" t="s">
        <v>50</v>
      </c>
      <c r="AC3320" s="77" t="s">
        <v>36</v>
      </c>
      <c r="AD3320" s="77" t="s">
        <v>36</v>
      </c>
      <c r="AE3320" s="77">
        <v>17</v>
      </c>
      <c r="AF3320" s="78" t="s">
        <v>75</v>
      </c>
      <c r="AG3320" s="72"/>
      <c r="AH3320" s="77" t="s">
        <v>69</v>
      </c>
      <c r="AI3320" s="76" t="s">
        <v>52</v>
      </c>
      <c r="AJ3320" s="76" t="s">
        <v>36</v>
      </c>
      <c r="AK3320" t="str">
        <f>_xlfn.CONCAT(PlayerList[[#This Row],[First Name]]," ",PlayerList[[#This Row],[Surname]])</f>
        <v>David Watling</v>
      </c>
      <c r="AM3320" s="71">
        <f>PlayerList[[#This Row],[Code]]*1</f>
        <v>17634</v>
      </c>
      <c r="AN3320" s="71" t="str">
        <f>VLOOKUP(PlayerList[[#This Row],[NZCF ID]],$AP$2:$AQ$3850,2,FALSE)</f>
        <v>M</v>
      </c>
      <c r="AP3320" s="71">
        <v>11532</v>
      </c>
      <c r="AQ3320" s="71" t="s">
        <v>29</v>
      </c>
    </row>
    <row r="3321" spans="13:43" x14ac:dyDescent="0.3">
      <c r="M3321" s="75">
        <v>16314</v>
      </c>
      <c r="N3321" s="72" t="s">
        <v>3768</v>
      </c>
      <c r="O3321" s="72" t="s">
        <v>3017</v>
      </c>
      <c r="P3321" s="73" t="s">
        <v>121</v>
      </c>
      <c r="Q3321" s="74">
        <v>1963</v>
      </c>
      <c r="R3321" s="73" t="s">
        <v>124</v>
      </c>
      <c r="S3321" s="72"/>
      <c r="T3321" s="77">
        <v>1545</v>
      </c>
      <c r="U3321" s="76" t="s">
        <v>35</v>
      </c>
      <c r="V3321" s="77" t="s">
        <v>36</v>
      </c>
      <c r="W3321" s="77" t="s">
        <v>36</v>
      </c>
      <c r="X3321" s="77">
        <v>57</v>
      </c>
      <c r="Y3321" s="78" t="s">
        <v>51</v>
      </c>
      <c r="Z3321" s="72"/>
      <c r="AA3321" s="77">
        <v>1375</v>
      </c>
      <c r="AB3321" s="76" t="s">
        <v>35</v>
      </c>
      <c r="AC3321" s="77" t="s">
        <v>36</v>
      </c>
      <c r="AD3321" s="77" t="s">
        <v>36</v>
      </c>
      <c r="AE3321" s="77">
        <v>42</v>
      </c>
      <c r="AF3321" s="78" t="s">
        <v>75</v>
      </c>
      <c r="AG3321" s="72"/>
      <c r="AH3321" s="77" t="s">
        <v>69</v>
      </c>
      <c r="AI3321" s="76" t="s">
        <v>52</v>
      </c>
      <c r="AJ3321" s="76" t="s">
        <v>36</v>
      </c>
      <c r="AK3321" t="str">
        <f>_xlfn.CONCAT(PlayerList[[#This Row],[First Name]]," ",PlayerList[[#This Row],[Surname]])</f>
        <v>Ray Watling</v>
      </c>
      <c r="AM3321" s="71">
        <f>PlayerList[[#This Row],[Code]]*1</f>
        <v>16314</v>
      </c>
      <c r="AN3321" s="71" t="str">
        <f>VLOOKUP(PlayerList[[#This Row],[NZCF ID]],$AP$2:$AQ$3850,2,FALSE)</f>
        <v>M</v>
      </c>
      <c r="AP3321" s="71">
        <v>10830</v>
      </c>
      <c r="AQ3321" s="71" t="s">
        <v>29</v>
      </c>
    </row>
    <row r="3322" spans="13:43" x14ac:dyDescent="0.3">
      <c r="M3322" s="75">
        <v>10206</v>
      </c>
      <c r="N3322" s="72" t="s">
        <v>1809</v>
      </c>
      <c r="O3322" s="72" t="s">
        <v>3769</v>
      </c>
      <c r="P3322" s="73" t="s">
        <v>74</v>
      </c>
      <c r="Q3322" s="74">
        <v>1960</v>
      </c>
      <c r="R3322" s="73" t="s">
        <v>119</v>
      </c>
      <c r="S3322" s="72"/>
      <c r="T3322" s="77">
        <v>2256</v>
      </c>
      <c r="U3322" s="76" t="s">
        <v>35</v>
      </c>
      <c r="V3322" s="77" t="s">
        <v>36</v>
      </c>
      <c r="W3322" s="77" t="s">
        <v>36</v>
      </c>
      <c r="X3322" s="77">
        <v>983</v>
      </c>
      <c r="Y3322" s="78" t="s">
        <v>209</v>
      </c>
      <c r="Z3322" s="72"/>
      <c r="AA3322" s="77">
        <v>2211</v>
      </c>
      <c r="AB3322" s="76" t="s">
        <v>35</v>
      </c>
      <c r="AC3322" s="77" t="s">
        <v>36</v>
      </c>
      <c r="AD3322" s="77" t="s">
        <v>36</v>
      </c>
      <c r="AE3322" s="77">
        <v>196</v>
      </c>
      <c r="AF3322" s="78" t="s">
        <v>212</v>
      </c>
      <c r="AG3322" s="72"/>
      <c r="AH3322" s="77">
        <v>4300149</v>
      </c>
      <c r="AI3322" s="76" t="s">
        <v>52</v>
      </c>
      <c r="AJ3322" s="76" t="s">
        <v>263</v>
      </c>
      <c r="AK3322" t="str">
        <f>_xlfn.CONCAT(PlayerList[[#This Row],[First Name]]," ",PlayerList[[#This Row],[Surname]])</f>
        <v>Bruce R Watson</v>
      </c>
      <c r="AM3322" s="71">
        <f>PlayerList[[#This Row],[Code]]*1</f>
        <v>10206</v>
      </c>
      <c r="AN3322" s="71" t="str">
        <f>VLOOKUP(PlayerList[[#This Row],[NZCF ID]],$AP$2:$AQ$3850,2,FALSE)</f>
        <v>M</v>
      </c>
      <c r="AP3322" s="71">
        <v>17634</v>
      </c>
      <c r="AQ3322" s="71" t="s">
        <v>29</v>
      </c>
    </row>
    <row r="3323" spans="13:43" x14ac:dyDescent="0.3">
      <c r="M3323" s="75">
        <v>22755</v>
      </c>
      <c r="N3323" s="72" t="s">
        <v>1809</v>
      </c>
      <c r="O3323" s="72" t="s">
        <v>3770</v>
      </c>
      <c r="P3323" s="73" t="s">
        <v>33</v>
      </c>
      <c r="Q3323" s="74">
        <v>2014</v>
      </c>
      <c r="R3323" s="73" t="s">
        <v>135</v>
      </c>
      <c r="S3323" s="72"/>
      <c r="T3323" s="77" t="s">
        <v>34</v>
      </c>
      <c r="U3323" s="76" t="s">
        <v>35</v>
      </c>
      <c r="V3323" s="77" t="s">
        <v>36</v>
      </c>
      <c r="W3323" s="77" t="s">
        <v>36</v>
      </c>
      <c r="X3323" s="77" t="s">
        <v>37</v>
      </c>
      <c r="Y3323" s="78" t="s">
        <v>38</v>
      </c>
      <c r="Z3323" s="72"/>
      <c r="AA3323" s="77">
        <v>579</v>
      </c>
      <c r="AB3323" s="76" t="s">
        <v>50</v>
      </c>
      <c r="AC3323" s="77" t="s">
        <v>36</v>
      </c>
      <c r="AD3323" s="77" t="s">
        <v>36</v>
      </c>
      <c r="AE3323" s="77">
        <v>6</v>
      </c>
      <c r="AF3323" s="78" t="s">
        <v>84</v>
      </c>
      <c r="AG3323" s="72"/>
      <c r="AH3323" s="77" t="s">
        <v>69</v>
      </c>
      <c r="AI3323" s="76" t="s">
        <v>52</v>
      </c>
      <c r="AJ3323" s="76" t="s">
        <v>36</v>
      </c>
      <c r="AK3323" t="str">
        <f>_xlfn.CONCAT(PlayerList[[#This Row],[First Name]]," ",PlayerList[[#This Row],[Surname]])</f>
        <v>Cassius Watson</v>
      </c>
      <c r="AM3323" s="71">
        <f>PlayerList[[#This Row],[Code]]*1</f>
        <v>22755</v>
      </c>
      <c r="AN3323" s="71" t="str">
        <f>VLOOKUP(PlayerList[[#This Row],[NZCF ID]],$AP$2:$AQ$3850,2,FALSE)</f>
        <v>M</v>
      </c>
      <c r="AP3323" s="71">
        <v>16314</v>
      </c>
      <c r="AQ3323" s="71" t="s">
        <v>29</v>
      </c>
    </row>
    <row r="3324" spans="13:43" x14ac:dyDescent="0.3">
      <c r="M3324" s="75">
        <v>18726</v>
      </c>
      <c r="N3324" s="72" t="s">
        <v>3771</v>
      </c>
      <c r="O3324" s="72" t="s">
        <v>1658</v>
      </c>
      <c r="P3324" s="73" t="s">
        <v>33</v>
      </c>
      <c r="Q3324" s="74">
        <v>2012</v>
      </c>
      <c r="R3324" s="73" t="s">
        <v>135</v>
      </c>
      <c r="S3324" s="72"/>
      <c r="T3324" s="77" t="s">
        <v>34</v>
      </c>
      <c r="U3324" s="76" t="s">
        <v>35</v>
      </c>
      <c r="V3324" s="77" t="s">
        <v>36</v>
      </c>
      <c r="W3324" s="77" t="s">
        <v>36</v>
      </c>
      <c r="X3324" s="77" t="s">
        <v>37</v>
      </c>
      <c r="Y3324" s="78" t="s">
        <v>38</v>
      </c>
      <c r="Z3324" s="72"/>
      <c r="AA3324" s="77">
        <v>622</v>
      </c>
      <c r="AB3324" s="76" t="s">
        <v>50</v>
      </c>
      <c r="AC3324" s="77" t="s">
        <v>36</v>
      </c>
      <c r="AD3324" s="77" t="s">
        <v>36</v>
      </c>
      <c r="AE3324" s="77">
        <v>13</v>
      </c>
      <c r="AF3324" s="78" t="s">
        <v>96</v>
      </c>
      <c r="AG3324" s="72"/>
      <c r="AH3324" s="77">
        <v>4321596</v>
      </c>
      <c r="AI3324" s="76" t="s">
        <v>52</v>
      </c>
      <c r="AJ3324" s="76" t="s">
        <v>36</v>
      </c>
      <c r="AK3324" t="str">
        <f>_xlfn.CONCAT(PlayerList[[#This Row],[First Name]]," ",PlayerList[[#This Row],[Surname]])</f>
        <v>Seth Watt</v>
      </c>
      <c r="AM3324" s="71">
        <f>PlayerList[[#This Row],[Code]]*1</f>
        <v>18726</v>
      </c>
      <c r="AN3324" s="71" t="str">
        <f>VLOOKUP(PlayerList[[#This Row],[NZCF ID]],$AP$2:$AQ$3850,2,FALSE)</f>
        <v>M</v>
      </c>
      <c r="AP3324" s="71">
        <v>10206</v>
      </c>
      <c r="AQ3324" s="71" t="s">
        <v>29</v>
      </c>
    </row>
    <row r="3325" spans="13:43" x14ac:dyDescent="0.3">
      <c r="M3325" s="75">
        <v>20684</v>
      </c>
      <c r="N3325" s="72" t="s">
        <v>3772</v>
      </c>
      <c r="O3325" s="72" t="s">
        <v>1031</v>
      </c>
      <c r="P3325" s="73" t="s">
        <v>178</v>
      </c>
      <c r="Q3325" s="74">
        <v>1995</v>
      </c>
      <c r="R3325" s="73" t="s">
        <v>35</v>
      </c>
      <c r="S3325" s="72"/>
      <c r="T3325" s="77">
        <v>1002</v>
      </c>
      <c r="U3325" s="76" t="s">
        <v>50</v>
      </c>
      <c r="V3325" s="77" t="s">
        <v>36</v>
      </c>
      <c r="W3325" s="77" t="s">
        <v>36</v>
      </c>
      <c r="X3325" s="77">
        <v>6</v>
      </c>
      <c r="Y3325" s="78" t="s">
        <v>39</v>
      </c>
      <c r="Z3325" s="72"/>
      <c r="AA3325" s="77" t="s">
        <v>37</v>
      </c>
      <c r="AB3325" s="76" t="s">
        <v>35</v>
      </c>
      <c r="AC3325" s="77" t="s">
        <v>36</v>
      </c>
      <c r="AD3325" s="77" t="s">
        <v>36</v>
      </c>
      <c r="AE3325" s="77" t="s">
        <v>37</v>
      </c>
      <c r="AF3325" s="78" t="s">
        <v>38</v>
      </c>
      <c r="AG3325" s="72"/>
      <c r="AH3325" s="77" t="s">
        <v>69</v>
      </c>
      <c r="AI3325" s="76" t="s">
        <v>52</v>
      </c>
      <c r="AJ3325" s="76" t="s">
        <v>36</v>
      </c>
      <c r="AK3325" t="str">
        <f>_xlfn.CONCAT(PlayerList[[#This Row],[First Name]]," ",PlayerList[[#This Row],[Surname]])</f>
        <v>Toby Way</v>
      </c>
      <c r="AM3325" s="71">
        <f>PlayerList[[#This Row],[Code]]*1</f>
        <v>20684</v>
      </c>
      <c r="AN3325" s="71" t="str">
        <f>VLOOKUP(PlayerList[[#This Row],[NZCF ID]],$AP$2:$AQ$3850,2,FALSE)</f>
        <v>M</v>
      </c>
      <c r="AP3325" s="71">
        <v>22755</v>
      </c>
      <c r="AQ3325" s="71" t="s">
        <v>29</v>
      </c>
    </row>
    <row r="3326" spans="13:43" x14ac:dyDescent="0.3">
      <c r="M3326" s="75">
        <v>20986</v>
      </c>
      <c r="N3326" s="72" t="s">
        <v>3773</v>
      </c>
      <c r="O3326" s="72" t="s">
        <v>82</v>
      </c>
      <c r="P3326" s="73" t="s">
        <v>33</v>
      </c>
      <c r="Q3326" s="74">
        <v>2006</v>
      </c>
      <c r="R3326" s="73" t="s">
        <v>135</v>
      </c>
      <c r="S3326" s="72"/>
      <c r="T3326" s="77" t="s">
        <v>34</v>
      </c>
      <c r="U3326" s="76" t="s">
        <v>35</v>
      </c>
      <c r="V3326" s="77" t="s">
        <v>36</v>
      </c>
      <c r="W3326" s="77" t="s">
        <v>36</v>
      </c>
      <c r="X3326" s="77" t="s">
        <v>37</v>
      </c>
      <c r="Y3326" s="78" t="s">
        <v>38</v>
      </c>
      <c r="Z3326" s="72"/>
      <c r="AA3326" s="77">
        <v>1111</v>
      </c>
      <c r="AB3326" s="76" t="s">
        <v>50</v>
      </c>
      <c r="AC3326" s="77" t="s">
        <v>36</v>
      </c>
      <c r="AD3326" s="77" t="s">
        <v>36</v>
      </c>
      <c r="AE3326" s="77">
        <v>6</v>
      </c>
      <c r="AF3326" s="78" t="s">
        <v>60</v>
      </c>
      <c r="AG3326" s="72"/>
      <c r="AH3326" s="77">
        <v>4331710</v>
      </c>
      <c r="AI3326" s="76" t="s">
        <v>52</v>
      </c>
      <c r="AJ3326" s="76" t="s">
        <v>36</v>
      </c>
      <c r="AK3326" t="str">
        <f>_xlfn.CONCAT(PlayerList[[#This Row],[First Name]]," ",PlayerList[[#This Row],[Surname]])</f>
        <v>Sebastian Webby</v>
      </c>
      <c r="AM3326" s="71">
        <f>PlayerList[[#This Row],[Code]]*1</f>
        <v>20986</v>
      </c>
      <c r="AN3326" s="71" t="str">
        <f>VLOOKUP(PlayerList[[#This Row],[NZCF ID]],$AP$2:$AQ$3850,2,FALSE)</f>
        <v>M</v>
      </c>
      <c r="AP3326" s="71">
        <v>18726</v>
      </c>
      <c r="AQ3326" s="71" t="s">
        <v>29</v>
      </c>
    </row>
    <row r="3327" spans="13:43" x14ac:dyDescent="0.3">
      <c r="M3327" s="75">
        <v>20799</v>
      </c>
      <c r="N3327" s="72" t="s">
        <v>3774</v>
      </c>
      <c r="O3327" s="72" t="s">
        <v>985</v>
      </c>
      <c r="P3327" s="73" t="s">
        <v>83</v>
      </c>
      <c r="Q3327" s="74">
        <v>1971</v>
      </c>
      <c r="R3327" s="73" t="s">
        <v>124</v>
      </c>
      <c r="S3327" s="72"/>
      <c r="T3327" s="77">
        <v>1106</v>
      </c>
      <c r="U3327" s="76" t="s">
        <v>35</v>
      </c>
      <c r="V3327" s="77">
        <v>1</v>
      </c>
      <c r="W3327" s="77">
        <v>11</v>
      </c>
      <c r="X3327" s="77">
        <v>32</v>
      </c>
      <c r="Y3327" s="78" t="s">
        <v>4167</v>
      </c>
      <c r="Z3327" s="72"/>
      <c r="AA3327" s="77" t="s">
        <v>37</v>
      </c>
      <c r="AB3327" s="76" t="s">
        <v>35</v>
      </c>
      <c r="AC3327" s="77" t="s">
        <v>36</v>
      </c>
      <c r="AD3327" s="77" t="s">
        <v>36</v>
      </c>
      <c r="AE3327" s="77" t="s">
        <v>37</v>
      </c>
      <c r="AF3327" s="78" t="s">
        <v>38</v>
      </c>
      <c r="AG3327" s="72"/>
      <c r="AH3327" s="77" t="s">
        <v>69</v>
      </c>
      <c r="AI3327" s="76" t="s">
        <v>52</v>
      </c>
      <c r="AJ3327" s="76" t="s">
        <v>36</v>
      </c>
      <c r="AK3327" t="str">
        <f>_xlfn.CONCAT(PlayerList[[#This Row],[First Name]]," ",PlayerList[[#This Row],[Surname]])</f>
        <v>Carl Webley</v>
      </c>
      <c r="AM3327" s="71">
        <f>PlayerList[[#This Row],[Code]]*1</f>
        <v>20799</v>
      </c>
      <c r="AN3327" s="71" t="str">
        <f>VLOOKUP(PlayerList[[#This Row],[NZCF ID]],$AP$2:$AQ$3850,2,FALSE)</f>
        <v>M</v>
      </c>
      <c r="AP3327" s="71">
        <v>20684</v>
      </c>
      <c r="AQ3327" s="71" t="s">
        <v>29</v>
      </c>
    </row>
    <row r="3328" spans="13:43" x14ac:dyDescent="0.3">
      <c r="M3328" s="75">
        <v>17159</v>
      </c>
      <c r="N3328" s="72" t="s">
        <v>3775</v>
      </c>
      <c r="O3328" s="72" t="s">
        <v>881</v>
      </c>
      <c r="P3328" s="73" t="s">
        <v>83</v>
      </c>
      <c r="Q3328" s="74">
        <v>1988</v>
      </c>
      <c r="R3328" s="73" t="s">
        <v>35</v>
      </c>
      <c r="S3328" s="72"/>
      <c r="T3328" s="77">
        <v>1583</v>
      </c>
      <c r="U3328" s="76" t="s">
        <v>35</v>
      </c>
      <c r="V3328" s="77" t="s">
        <v>36</v>
      </c>
      <c r="W3328" s="77" t="s">
        <v>36</v>
      </c>
      <c r="X3328" s="77">
        <v>110</v>
      </c>
      <c r="Y3328" s="78" t="s">
        <v>150</v>
      </c>
      <c r="Z3328" s="72"/>
      <c r="AA3328" s="77">
        <v>1530</v>
      </c>
      <c r="AB3328" s="76" t="s">
        <v>35</v>
      </c>
      <c r="AC3328" s="77" t="s">
        <v>36</v>
      </c>
      <c r="AD3328" s="77" t="s">
        <v>36</v>
      </c>
      <c r="AE3328" s="77">
        <v>29</v>
      </c>
      <c r="AF3328" s="78" t="s">
        <v>75</v>
      </c>
      <c r="AG3328" s="72"/>
      <c r="AH3328" s="77">
        <v>4315120</v>
      </c>
      <c r="AI3328" s="76" t="s">
        <v>52</v>
      </c>
      <c r="AJ3328" s="76" t="s">
        <v>36</v>
      </c>
      <c r="AK3328" t="str">
        <f>_xlfn.CONCAT(PlayerList[[#This Row],[First Name]]," ",PlayerList[[#This Row],[Surname]])</f>
        <v>Jamie Webster</v>
      </c>
      <c r="AM3328" s="71">
        <f>PlayerList[[#This Row],[Code]]*1</f>
        <v>17159</v>
      </c>
      <c r="AN3328" s="71" t="str">
        <f>VLOOKUP(PlayerList[[#This Row],[NZCF ID]],$AP$2:$AQ$3850,2,FALSE)</f>
        <v>M</v>
      </c>
      <c r="AP3328" s="71">
        <v>20986</v>
      </c>
      <c r="AQ3328" s="71" t="s">
        <v>29</v>
      </c>
    </row>
    <row r="3329" spans="13:43" x14ac:dyDescent="0.3">
      <c r="M3329" s="75">
        <v>20800</v>
      </c>
      <c r="N3329" s="72" t="s">
        <v>3776</v>
      </c>
      <c r="O3329" s="72" t="s">
        <v>529</v>
      </c>
      <c r="P3329" s="73" t="s">
        <v>83</v>
      </c>
      <c r="Q3329" s="74">
        <v>1980</v>
      </c>
      <c r="R3329" s="73" t="s">
        <v>35</v>
      </c>
      <c r="S3329" s="72"/>
      <c r="T3329" s="77">
        <v>937</v>
      </c>
      <c r="U3329" s="76" t="s">
        <v>50</v>
      </c>
      <c r="V3329" s="77" t="s">
        <v>36</v>
      </c>
      <c r="W3329" s="77" t="s">
        <v>36</v>
      </c>
      <c r="X3329" s="77">
        <v>14</v>
      </c>
      <c r="Y3329" s="78" t="s">
        <v>84</v>
      </c>
      <c r="Z3329" s="72"/>
      <c r="AA3329" s="77" t="s">
        <v>37</v>
      </c>
      <c r="AB3329" s="76" t="s">
        <v>35</v>
      </c>
      <c r="AC3329" s="77" t="s">
        <v>36</v>
      </c>
      <c r="AD3329" s="77" t="s">
        <v>36</v>
      </c>
      <c r="AE3329" s="77" t="s">
        <v>37</v>
      </c>
      <c r="AF3329" s="78" t="s">
        <v>38</v>
      </c>
      <c r="AG3329" s="72"/>
      <c r="AH3329" s="77" t="s">
        <v>69</v>
      </c>
      <c r="AI3329" s="76" t="s">
        <v>52</v>
      </c>
      <c r="AJ3329" s="76" t="s">
        <v>36</v>
      </c>
      <c r="AK3329" t="str">
        <f>_xlfn.CONCAT(PlayerList[[#This Row],[First Name]]," ",PlayerList[[#This Row],[Surname]])</f>
        <v>Paul Wedde</v>
      </c>
      <c r="AM3329" s="71">
        <f>PlayerList[[#This Row],[Code]]*1</f>
        <v>20800</v>
      </c>
      <c r="AN3329" s="71" t="str">
        <f>VLOOKUP(PlayerList[[#This Row],[NZCF ID]],$AP$2:$AQ$3850,2,FALSE)</f>
        <v>M</v>
      </c>
      <c r="AP3329" s="71">
        <v>20799</v>
      </c>
      <c r="AQ3329" s="71" t="s">
        <v>29</v>
      </c>
    </row>
    <row r="3330" spans="13:43" x14ac:dyDescent="0.3">
      <c r="M3330" s="75">
        <v>10272</v>
      </c>
      <c r="N3330" s="72" t="s">
        <v>3777</v>
      </c>
      <c r="O3330" s="72" t="s">
        <v>3778</v>
      </c>
      <c r="P3330" s="73" t="s">
        <v>161</v>
      </c>
      <c r="Q3330" s="74">
        <v>1962</v>
      </c>
      <c r="R3330" s="73" t="s">
        <v>124</v>
      </c>
      <c r="S3330" s="72"/>
      <c r="T3330" s="77">
        <v>1977</v>
      </c>
      <c r="U3330" s="76" t="s">
        <v>35</v>
      </c>
      <c r="V3330" s="77" t="s">
        <v>36</v>
      </c>
      <c r="W3330" s="77" t="s">
        <v>36</v>
      </c>
      <c r="X3330" s="77">
        <v>333</v>
      </c>
      <c r="Y3330" s="78" t="s">
        <v>84</v>
      </c>
      <c r="Z3330" s="72"/>
      <c r="AA3330" s="77">
        <v>1920</v>
      </c>
      <c r="AB3330" s="76" t="s">
        <v>35</v>
      </c>
      <c r="AC3330" s="77" t="s">
        <v>36</v>
      </c>
      <c r="AD3330" s="77" t="s">
        <v>36</v>
      </c>
      <c r="AE3330" s="77">
        <v>58</v>
      </c>
      <c r="AF3330" s="78" t="s">
        <v>673</v>
      </c>
      <c r="AG3330" s="72"/>
      <c r="AH3330" s="77">
        <v>4302036</v>
      </c>
      <c r="AI3330" s="76" t="s">
        <v>52</v>
      </c>
      <c r="AJ3330" s="76" t="s">
        <v>36</v>
      </c>
      <c r="AK3330" t="str">
        <f>_xlfn.CONCAT(PlayerList[[#This Row],[First Name]]," ",PlayerList[[#This Row],[Surname]])</f>
        <v>David P Weegenaar</v>
      </c>
      <c r="AM3330" s="71">
        <f>PlayerList[[#This Row],[Code]]*1</f>
        <v>10272</v>
      </c>
      <c r="AN3330" s="71" t="str">
        <f>VLOOKUP(PlayerList[[#This Row],[NZCF ID]],$AP$2:$AQ$3850,2,FALSE)</f>
        <v>M</v>
      </c>
      <c r="AP3330" s="71">
        <v>17159</v>
      </c>
      <c r="AQ3330" s="71" t="s">
        <v>29</v>
      </c>
    </row>
    <row r="3331" spans="13:43" x14ac:dyDescent="0.3">
      <c r="M3331" s="75">
        <v>18562</v>
      </c>
      <c r="N3331" s="72" t="s">
        <v>3779</v>
      </c>
      <c r="O3331" s="72" t="s">
        <v>2727</v>
      </c>
      <c r="P3331" s="73" t="s">
        <v>127</v>
      </c>
      <c r="Q3331" s="74">
        <v>2006</v>
      </c>
      <c r="R3331" s="73" t="s">
        <v>135</v>
      </c>
      <c r="S3331" s="72"/>
      <c r="T3331" s="77" t="s">
        <v>34</v>
      </c>
      <c r="U3331" s="76" t="s">
        <v>35</v>
      </c>
      <c r="V3331" s="77" t="s">
        <v>36</v>
      </c>
      <c r="W3331" s="77" t="s">
        <v>36</v>
      </c>
      <c r="X3331" s="77" t="s">
        <v>37</v>
      </c>
      <c r="Y3331" s="78" t="s">
        <v>38</v>
      </c>
      <c r="Z3331" s="72"/>
      <c r="AA3331" s="77">
        <v>1199</v>
      </c>
      <c r="AB3331" s="76" t="s">
        <v>50</v>
      </c>
      <c r="AC3331" s="77" t="s">
        <v>36</v>
      </c>
      <c r="AD3331" s="77" t="s">
        <v>36</v>
      </c>
      <c r="AE3331" s="77">
        <v>19</v>
      </c>
      <c r="AF3331" s="78" t="s">
        <v>281</v>
      </c>
      <c r="AG3331" s="72"/>
      <c r="AH3331" s="77">
        <v>4324773</v>
      </c>
      <c r="AI3331" s="76" t="s">
        <v>52</v>
      </c>
      <c r="AJ3331" s="76" t="s">
        <v>36</v>
      </c>
      <c r="AK3331" t="str">
        <f>_xlfn.CONCAT(PlayerList[[#This Row],[First Name]]," ",PlayerList[[#This Row],[Surname]])</f>
        <v>Freddie Weeks</v>
      </c>
      <c r="AM3331" s="71">
        <f>PlayerList[[#This Row],[Code]]*1</f>
        <v>18562</v>
      </c>
      <c r="AN3331" s="71" t="str">
        <f>VLOOKUP(PlayerList[[#This Row],[NZCF ID]],$AP$2:$AQ$3850,2,FALSE)</f>
        <v>M</v>
      </c>
      <c r="AP3331" s="71">
        <v>20800</v>
      </c>
      <c r="AQ3331" s="71" t="s">
        <v>29</v>
      </c>
    </row>
    <row r="3332" spans="13:43" x14ac:dyDescent="0.3">
      <c r="M3332" s="75">
        <v>20114</v>
      </c>
      <c r="N3332" s="72" t="s">
        <v>3779</v>
      </c>
      <c r="O3332" s="72" t="s">
        <v>141</v>
      </c>
      <c r="P3332" s="73" t="s">
        <v>115</v>
      </c>
      <c r="Q3332" s="74">
        <v>1998</v>
      </c>
      <c r="R3332" s="73" t="s">
        <v>35</v>
      </c>
      <c r="S3332" s="72"/>
      <c r="T3332" s="77">
        <v>1641</v>
      </c>
      <c r="U3332" s="76" t="s">
        <v>50</v>
      </c>
      <c r="V3332" s="77" t="s">
        <v>36</v>
      </c>
      <c r="W3332" s="77" t="s">
        <v>36</v>
      </c>
      <c r="X3332" s="77">
        <v>13</v>
      </c>
      <c r="Y3332" s="78" t="s">
        <v>61</v>
      </c>
      <c r="Z3332" s="72"/>
      <c r="AA3332" s="77">
        <v>1279</v>
      </c>
      <c r="AB3332" s="76" t="s">
        <v>50</v>
      </c>
      <c r="AC3332" s="77" t="s">
        <v>36</v>
      </c>
      <c r="AD3332" s="77" t="s">
        <v>36</v>
      </c>
      <c r="AE3332" s="77">
        <v>4</v>
      </c>
      <c r="AF3332" s="78" t="s">
        <v>75</v>
      </c>
      <c r="AG3332" s="72"/>
      <c r="AH3332" s="77" t="s">
        <v>69</v>
      </c>
      <c r="AI3332" s="76" t="s">
        <v>52</v>
      </c>
      <c r="AJ3332" s="76" t="s">
        <v>36</v>
      </c>
      <c r="AK3332" t="str">
        <f>_xlfn.CONCAT(PlayerList[[#This Row],[First Name]]," ",PlayerList[[#This Row],[Surname]])</f>
        <v>Michael Weeks</v>
      </c>
      <c r="AM3332" s="71">
        <f>PlayerList[[#This Row],[Code]]*1</f>
        <v>20114</v>
      </c>
      <c r="AN3332" s="71" t="str">
        <f>VLOOKUP(PlayerList[[#This Row],[NZCF ID]],$AP$2:$AQ$3850,2,FALSE)</f>
        <v>M</v>
      </c>
      <c r="AP3332" s="71">
        <v>10272</v>
      </c>
      <c r="AQ3332" s="71" t="s">
        <v>29</v>
      </c>
    </row>
    <row r="3333" spans="13:43" x14ac:dyDescent="0.3">
      <c r="M3333" s="75">
        <v>22796</v>
      </c>
      <c r="N3333" s="72" t="s">
        <v>3780</v>
      </c>
      <c r="O3333" s="72" t="s">
        <v>3781</v>
      </c>
      <c r="P3333" s="73" t="s">
        <v>33</v>
      </c>
      <c r="Q3333" s="74">
        <v>2013</v>
      </c>
      <c r="R3333" s="73" t="s">
        <v>135</v>
      </c>
      <c r="S3333" s="72"/>
      <c r="T3333" s="77" t="s">
        <v>34</v>
      </c>
      <c r="U3333" s="76" t="s">
        <v>35</v>
      </c>
      <c r="V3333" s="77" t="s">
        <v>36</v>
      </c>
      <c r="W3333" s="77" t="s">
        <v>36</v>
      </c>
      <c r="X3333" s="77" t="s">
        <v>37</v>
      </c>
      <c r="Y3333" s="78" t="s">
        <v>38</v>
      </c>
      <c r="Z3333" s="72"/>
      <c r="AA3333" s="77">
        <v>491</v>
      </c>
      <c r="AB3333" s="76" t="s">
        <v>50</v>
      </c>
      <c r="AC3333" s="77" t="s">
        <v>36</v>
      </c>
      <c r="AD3333" s="77" t="s">
        <v>36</v>
      </c>
      <c r="AE3333" s="77">
        <v>7</v>
      </c>
      <c r="AF3333" s="78" t="s">
        <v>84</v>
      </c>
      <c r="AG3333" s="72"/>
      <c r="AH3333" s="77" t="s">
        <v>69</v>
      </c>
      <c r="AI3333" s="76" t="s">
        <v>52</v>
      </c>
      <c r="AJ3333" s="76" t="s">
        <v>36</v>
      </c>
      <c r="AK3333" t="str">
        <f>_xlfn.CONCAT(PlayerList[[#This Row],[First Name]]," ",PlayerList[[#This Row],[Surname]])</f>
        <v>Dreyton Wehi Neera</v>
      </c>
      <c r="AM3333" s="71">
        <f>PlayerList[[#This Row],[Code]]*1</f>
        <v>22796</v>
      </c>
      <c r="AN3333" s="71" t="str">
        <f>VLOOKUP(PlayerList[[#This Row],[NZCF ID]],$AP$2:$AQ$3850,2,FALSE)</f>
        <v>M</v>
      </c>
      <c r="AP3333" s="71">
        <v>18562</v>
      </c>
      <c r="AQ3333" s="71" t="s">
        <v>29</v>
      </c>
    </row>
    <row r="3334" spans="13:43" x14ac:dyDescent="0.3">
      <c r="M3334" s="75">
        <v>19458</v>
      </c>
      <c r="N3334" s="72" t="s">
        <v>3782</v>
      </c>
      <c r="O3334" s="72" t="s">
        <v>742</v>
      </c>
      <c r="P3334" s="73" t="s">
        <v>354</v>
      </c>
      <c r="Q3334" s="74">
        <v>2013</v>
      </c>
      <c r="R3334" s="73" t="s">
        <v>135</v>
      </c>
      <c r="S3334" s="72"/>
      <c r="T3334" s="77" t="s">
        <v>34</v>
      </c>
      <c r="U3334" s="76" t="s">
        <v>35</v>
      </c>
      <c r="V3334" s="77" t="s">
        <v>36</v>
      </c>
      <c r="W3334" s="77" t="s">
        <v>36</v>
      </c>
      <c r="X3334" s="77" t="s">
        <v>37</v>
      </c>
      <c r="Y3334" s="78" t="s">
        <v>38</v>
      </c>
      <c r="Z3334" s="72"/>
      <c r="AA3334" s="77">
        <v>617</v>
      </c>
      <c r="AB3334" s="76" t="s">
        <v>50</v>
      </c>
      <c r="AC3334" s="77" t="s">
        <v>36</v>
      </c>
      <c r="AD3334" s="77" t="s">
        <v>36</v>
      </c>
      <c r="AE3334" s="77">
        <v>18</v>
      </c>
      <c r="AF3334" s="78" t="s">
        <v>96</v>
      </c>
      <c r="AG3334" s="72"/>
      <c r="AH3334" s="77" t="s">
        <v>69</v>
      </c>
      <c r="AI3334" s="76" t="s">
        <v>52</v>
      </c>
      <c r="AJ3334" s="76" t="s">
        <v>36</v>
      </c>
      <c r="AK3334" t="str">
        <f>_xlfn.CONCAT(PlayerList[[#This Row],[First Name]]," ",PlayerList[[#This Row],[Surname]])</f>
        <v>Evan Wei</v>
      </c>
      <c r="AM3334" s="71">
        <f>PlayerList[[#This Row],[Code]]*1</f>
        <v>19458</v>
      </c>
      <c r="AN3334" s="71" t="str">
        <f>VLOOKUP(PlayerList[[#This Row],[NZCF ID]],$AP$2:$AQ$3850,2,FALSE)</f>
        <v>M</v>
      </c>
      <c r="AP3334" s="71">
        <v>20114</v>
      </c>
      <c r="AQ3334" s="71" t="s">
        <v>29</v>
      </c>
    </row>
    <row r="3335" spans="13:43" x14ac:dyDescent="0.3">
      <c r="M3335" s="75">
        <v>19680</v>
      </c>
      <c r="N3335" s="72" t="s">
        <v>3782</v>
      </c>
      <c r="O3335" s="72" t="s">
        <v>675</v>
      </c>
      <c r="P3335" s="73" t="s">
        <v>33</v>
      </c>
      <c r="Q3335" s="74">
        <v>2012</v>
      </c>
      <c r="R3335" s="73" t="s">
        <v>135</v>
      </c>
      <c r="S3335" s="72"/>
      <c r="T3335" s="77" t="s">
        <v>34</v>
      </c>
      <c r="U3335" s="76" t="s">
        <v>35</v>
      </c>
      <c r="V3335" s="77" t="s">
        <v>36</v>
      </c>
      <c r="W3335" s="77" t="s">
        <v>36</v>
      </c>
      <c r="X3335" s="77" t="s">
        <v>37</v>
      </c>
      <c r="Y3335" s="78" t="s">
        <v>38</v>
      </c>
      <c r="Z3335" s="72"/>
      <c r="AA3335" s="77">
        <v>488</v>
      </c>
      <c r="AB3335" s="76" t="s">
        <v>50</v>
      </c>
      <c r="AC3335" s="77" t="s">
        <v>36</v>
      </c>
      <c r="AD3335" s="77" t="s">
        <v>36</v>
      </c>
      <c r="AE3335" s="77">
        <v>13</v>
      </c>
      <c r="AF3335" s="78" t="s">
        <v>61</v>
      </c>
      <c r="AG3335" s="72"/>
      <c r="AH3335" s="77">
        <v>4325222</v>
      </c>
      <c r="AI3335" s="76" t="s">
        <v>52</v>
      </c>
      <c r="AJ3335" s="76" t="s">
        <v>36</v>
      </c>
      <c r="AK3335" t="str">
        <f>_xlfn.CONCAT(PlayerList[[#This Row],[First Name]]," ",PlayerList[[#This Row],[Surname]])</f>
        <v>Jeremy Wei</v>
      </c>
      <c r="AM3335" s="71">
        <f>PlayerList[[#This Row],[Code]]*1</f>
        <v>19680</v>
      </c>
      <c r="AN3335" s="71" t="str">
        <f>VLOOKUP(PlayerList[[#This Row],[NZCF ID]],$AP$2:$AQ$3850,2,FALSE)</f>
        <v>M</v>
      </c>
      <c r="AP3335" s="71">
        <v>22796</v>
      </c>
      <c r="AQ3335" s="71" t="s">
        <v>29</v>
      </c>
    </row>
    <row r="3336" spans="13:43" x14ac:dyDescent="0.3">
      <c r="M3336" s="75">
        <v>16521</v>
      </c>
      <c r="N3336" s="72" t="s">
        <v>3782</v>
      </c>
      <c r="O3336" s="72" t="s">
        <v>960</v>
      </c>
      <c r="P3336" s="73" t="s">
        <v>33</v>
      </c>
      <c r="Q3336" s="74">
        <v>2008</v>
      </c>
      <c r="R3336" s="73" t="s">
        <v>135</v>
      </c>
      <c r="S3336" s="72"/>
      <c r="T3336" s="77" t="s">
        <v>34</v>
      </c>
      <c r="U3336" s="76" t="s">
        <v>35</v>
      </c>
      <c r="V3336" s="77" t="s">
        <v>36</v>
      </c>
      <c r="W3336" s="77" t="s">
        <v>36</v>
      </c>
      <c r="X3336" s="77" t="s">
        <v>37</v>
      </c>
      <c r="Y3336" s="78" t="s">
        <v>38</v>
      </c>
      <c r="Z3336" s="72"/>
      <c r="AA3336" s="77">
        <v>674</v>
      </c>
      <c r="AB3336" s="76" t="s">
        <v>35</v>
      </c>
      <c r="AC3336" s="77" t="s">
        <v>36</v>
      </c>
      <c r="AD3336" s="77" t="s">
        <v>36</v>
      </c>
      <c r="AE3336" s="77">
        <v>43</v>
      </c>
      <c r="AF3336" s="78" t="s">
        <v>560</v>
      </c>
      <c r="AG3336" s="72"/>
      <c r="AH3336" s="77">
        <v>4316320</v>
      </c>
      <c r="AI3336" s="76" t="s">
        <v>52</v>
      </c>
      <c r="AJ3336" s="76" t="s">
        <v>36</v>
      </c>
      <c r="AK3336" t="str">
        <f>_xlfn.CONCAT(PlayerList[[#This Row],[First Name]]," ",PlayerList[[#This Row],[Surname]])</f>
        <v>Jessie Wei</v>
      </c>
      <c r="AM3336" s="71">
        <f>PlayerList[[#This Row],[Code]]*1</f>
        <v>16521</v>
      </c>
      <c r="AN3336" s="71" t="str">
        <f>VLOOKUP(PlayerList[[#This Row],[NZCF ID]],$AP$2:$AQ$3850,2,FALSE)</f>
        <v>F</v>
      </c>
      <c r="AP3336" s="71">
        <v>19458</v>
      </c>
      <c r="AQ3336" s="71" t="s">
        <v>29</v>
      </c>
    </row>
    <row r="3337" spans="13:43" x14ac:dyDescent="0.3">
      <c r="M3337" s="75">
        <v>16303</v>
      </c>
      <c r="N3337" s="72" t="s">
        <v>3782</v>
      </c>
      <c r="O3337" s="72" t="s">
        <v>4537</v>
      </c>
      <c r="P3337" s="73" t="s">
        <v>74</v>
      </c>
      <c r="Q3337" s="74">
        <v>1988</v>
      </c>
      <c r="R3337" s="73" t="s">
        <v>35</v>
      </c>
      <c r="S3337" s="72"/>
      <c r="T3337" s="77">
        <v>1545</v>
      </c>
      <c r="U3337" s="76" t="s">
        <v>35</v>
      </c>
      <c r="V3337" s="77" t="s">
        <v>36</v>
      </c>
      <c r="W3337" s="77" t="s">
        <v>36</v>
      </c>
      <c r="X3337" s="77">
        <v>23</v>
      </c>
      <c r="Y3337" s="78" t="s">
        <v>530</v>
      </c>
      <c r="Z3337" s="72"/>
      <c r="AA3337" s="77" t="s">
        <v>37</v>
      </c>
      <c r="AB3337" s="76" t="s">
        <v>35</v>
      </c>
      <c r="AC3337" s="77" t="s">
        <v>36</v>
      </c>
      <c r="AD3337" s="77" t="s">
        <v>36</v>
      </c>
      <c r="AE3337" s="77" t="s">
        <v>37</v>
      </c>
      <c r="AF3337" s="78" t="s">
        <v>38</v>
      </c>
      <c r="AG3337" s="72"/>
      <c r="AH3337" s="77">
        <v>4311272</v>
      </c>
      <c r="AI3337" s="76" t="s">
        <v>52</v>
      </c>
      <c r="AJ3337" s="76" t="s">
        <v>36</v>
      </c>
      <c r="AK3337" t="str">
        <f>_xlfn.CONCAT(PlayerList[[#This Row],[First Name]]," ",PlayerList[[#This Row],[Surname]])</f>
        <v>Jingbo Wei</v>
      </c>
      <c r="AM3337" s="71">
        <f>PlayerList[[#This Row],[Code]]*1</f>
        <v>16303</v>
      </c>
      <c r="AN3337" s="71" t="str">
        <f>VLOOKUP(PlayerList[[#This Row],[NZCF ID]],$AP$2:$AQ$3850,2,FALSE)</f>
        <v>F</v>
      </c>
      <c r="AP3337" s="71">
        <v>19680</v>
      </c>
      <c r="AQ3337" s="71" t="s">
        <v>29</v>
      </c>
    </row>
    <row r="3338" spans="13:43" x14ac:dyDescent="0.3">
      <c r="M3338" s="75">
        <v>15474</v>
      </c>
      <c r="N3338" s="72" t="s">
        <v>3782</v>
      </c>
      <c r="O3338" s="72" t="s">
        <v>2245</v>
      </c>
      <c r="P3338" s="73" t="s">
        <v>74</v>
      </c>
      <c r="Q3338" s="74">
        <v>2001</v>
      </c>
      <c r="R3338" s="73" t="s">
        <v>35</v>
      </c>
      <c r="S3338" s="72"/>
      <c r="T3338" s="77">
        <v>1515</v>
      </c>
      <c r="U3338" s="76" t="s">
        <v>35</v>
      </c>
      <c r="V3338" s="77" t="s">
        <v>36</v>
      </c>
      <c r="W3338" s="77" t="s">
        <v>36</v>
      </c>
      <c r="X3338" s="77">
        <v>171</v>
      </c>
      <c r="Y3338" s="78" t="s">
        <v>168</v>
      </c>
      <c r="Z3338" s="72"/>
      <c r="AA3338" s="77">
        <v>1289</v>
      </c>
      <c r="AB3338" s="76" t="s">
        <v>35</v>
      </c>
      <c r="AC3338" s="77" t="s">
        <v>36</v>
      </c>
      <c r="AD3338" s="77" t="s">
        <v>36</v>
      </c>
      <c r="AE3338" s="77">
        <v>37</v>
      </c>
      <c r="AF3338" s="78" t="s">
        <v>1045</v>
      </c>
      <c r="AG3338" s="72"/>
      <c r="AH3338" s="77">
        <v>4305086</v>
      </c>
      <c r="AI3338" s="76" t="s">
        <v>52</v>
      </c>
      <c r="AJ3338" s="76" t="s">
        <v>36</v>
      </c>
      <c r="AK3338" t="str">
        <f>_xlfn.CONCAT(PlayerList[[#This Row],[First Name]]," ",PlayerList[[#This Row],[Surname]])</f>
        <v>Louie Wei</v>
      </c>
      <c r="AM3338" s="71">
        <f>PlayerList[[#This Row],[Code]]*1</f>
        <v>15474</v>
      </c>
      <c r="AN3338" s="71" t="str">
        <f>VLOOKUP(PlayerList[[#This Row],[NZCF ID]],$AP$2:$AQ$3850,2,FALSE)</f>
        <v>M</v>
      </c>
      <c r="AP3338" s="71">
        <v>16521</v>
      </c>
      <c r="AQ3338" s="71" t="s">
        <v>45</v>
      </c>
    </row>
    <row r="3339" spans="13:43" x14ac:dyDescent="0.3">
      <c r="M3339" s="75">
        <v>22797</v>
      </c>
      <c r="N3339" s="72" t="s">
        <v>3782</v>
      </c>
      <c r="O3339" s="72" t="s">
        <v>289</v>
      </c>
      <c r="P3339" s="73" t="s">
        <v>33</v>
      </c>
      <c r="Q3339" s="74">
        <v>2013</v>
      </c>
      <c r="R3339" s="73" t="s">
        <v>135</v>
      </c>
      <c r="S3339" s="72"/>
      <c r="T3339" s="77" t="s">
        <v>34</v>
      </c>
      <c r="U3339" s="76" t="s">
        <v>35</v>
      </c>
      <c r="V3339" s="77" t="s">
        <v>36</v>
      </c>
      <c r="W3339" s="77" t="s">
        <v>36</v>
      </c>
      <c r="X3339" s="77" t="s">
        <v>37</v>
      </c>
      <c r="Y3339" s="78" t="s">
        <v>38</v>
      </c>
      <c r="Z3339" s="72"/>
      <c r="AA3339" s="77">
        <v>937</v>
      </c>
      <c r="AB3339" s="76" t="s">
        <v>50</v>
      </c>
      <c r="AC3339" s="77" t="s">
        <v>36</v>
      </c>
      <c r="AD3339" s="77" t="s">
        <v>36</v>
      </c>
      <c r="AE3339" s="77">
        <v>7</v>
      </c>
      <c r="AF3339" s="78" t="s">
        <v>84</v>
      </c>
      <c r="AG3339" s="72"/>
      <c r="AH3339" s="77" t="s">
        <v>69</v>
      </c>
      <c r="AI3339" s="76" t="s">
        <v>52</v>
      </c>
      <c r="AJ3339" s="76" t="s">
        <v>36</v>
      </c>
      <c r="AK3339" t="str">
        <f>_xlfn.CONCAT(PlayerList[[#This Row],[First Name]]," ",PlayerList[[#This Row],[Surname]])</f>
        <v>Mason Wei</v>
      </c>
      <c r="AM3339" s="71">
        <f>PlayerList[[#This Row],[Code]]*1</f>
        <v>22797</v>
      </c>
      <c r="AN3339" s="71" t="str">
        <f>VLOOKUP(PlayerList[[#This Row],[NZCF ID]],$AP$2:$AQ$3850,2,FALSE)</f>
        <v>M</v>
      </c>
      <c r="AP3339" s="71">
        <v>16303</v>
      </c>
      <c r="AQ3339" s="71" t="s">
        <v>45</v>
      </c>
    </row>
    <row r="3340" spans="13:43" x14ac:dyDescent="0.3">
      <c r="M3340" s="75">
        <v>17326</v>
      </c>
      <c r="N3340" s="72" t="s">
        <v>3782</v>
      </c>
      <c r="O3340" s="72" t="s">
        <v>120</v>
      </c>
      <c r="P3340" s="73" t="s">
        <v>258</v>
      </c>
      <c r="Q3340" s="74">
        <v>2010</v>
      </c>
      <c r="R3340" s="73" t="s">
        <v>135</v>
      </c>
      <c r="S3340" s="72"/>
      <c r="T3340" s="77">
        <v>936</v>
      </c>
      <c r="U3340" s="76" t="s">
        <v>50</v>
      </c>
      <c r="V3340" s="77" t="s">
        <v>36</v>
      </c>
      <c r="W3340" s="77" t="s">
        <v>36</v>
      </c>
      <c r="X3340" s="77">
        <v>6</v>
      </c>
      <c r="Y3340" s="78" t="s">
        <v>96</v>
      </c>
      <c r="Z3340" s="72"/>
      <c r="AA3340" s="77">
        <v>835</v>
      </c>
      <c r="AB3340" s="76" t="s">
        <v>35</v>
      </c>
      <c r="AC3340" s="77" t="s">
        <v>36</v>
      </c>
      <c r="AD3340" s="77" t="s">
        <v>36</v>
      </c>
      <c r="AE3340" s="77">
        <v>81</v>
      </c>
      <c r="AF3340" s="78" t="s">
        <v>96</v>
      </c>
      <c r="AG3340" s="72"/>
      <c r="AH3340" s="77">
        <v>4312872</v>
      </c>
      <c r="AI3340" s="76" t="s">
        <v>52</v>
      </c>
      <c r="AJ3340" s="76" t="s">
        <v>36</v>
      </c>
      <c r="AK3340" t="str">
        <f>_xlfn.CONCAT(PlayerList[[#This Row],[First Name]]," ",PlayerList[[#This Row],[Surname]])</f>
        <v>Ryan Wei</v>
      </c>
      <c r="AM3340" s="71">
        <f>PlayerList[[#This Row],[Code]]*1</f>
        <v>17326</v>
      </c>
      <c r="AN3340" s="71" t="str">
        <f>VLOOKUP(PlayerList[[#This Row],[NZCF ID]],$AP$2:$AQ$3850,2,FALSE)</f>
        <v>M</v>
      </c>
      <c r="AP3340" s="71">
        <v>15474</v>
      </c>
      <c r="AQ3340" s="71" t="s">
        <v>29</v>
      </c>
    </row>
    <row r="3341" spans="13:43" x14ac:dyDescent="0.3">
      <c r="M3341" s="75">
        <v>18136</v>
      </c>
      <c r="N3341" s="72" t="s">
        <v>3782</v>
      </c>
      <c r="O3341" s="72" t="s">
        <v>3783</v>
      </c>
      <c r="P3341" s="73" t="s">
        <v>604</v>
      </c>
      <c r="Q3341" s="74">
        <v>2011</v>
      </c>
      <c r="R3341" s="73" t="s">
        <v>135</v>
      </c>
      <c r="S3341" s="72"/>
      <c r="T3341" s="77">
        <v>1143</v>
      </c>
      <c r="U3341" s="76" t="s">
        <v>50</v>
      </c>
      <c r="V3341" s="77" t="s">
        <v>36</v>
      </c>
      <c r="W3341" s="77" t="s">
        <v>36</v>
      </c>
      <c r="X3341" s="77">
        <v>12</v>
      </c>
      <c r="Y3341" s="78" t="s">
        <v>219</v>
      </c>
      <c r="Z3341" s="72"/>
      <c r="AA3341" s="77">
        <v>879</v>
      </c>
      <c r="AB3341" s="76" t="s">
        <v>35</v>
      </c>
      <c r="AC3341" s="77" t="s">
        <v>36</v>
      </c>
      <c r="AD3341" s="77" t="s">
        <v>36</v>
      </c>
      <c r="AE3341" s="77">
        <v>22</v>
      </c>
      <c r="AF3341" s="78" t="s">
        <v>96</v>
      </c>
      <c r="AG3341" s="72"/>
      <c r="AH3341" s="77">
        <v>4317068</v>
      </c>
      <c r="AI3341" s="76" t="s">
        <v>52</v>
      </c>
      <c r="AJ3341" s="76" t="s">
        <v>36</v>
      </c>
      <c r="AK3341" t="str">
        <f>_xlfn.CONCAT(PlayerList[[#This Row],[First Name]]," ",PlayerList[[#This Row],[Surname]])</f>
        <v>Shiru (Alice) Wei</v>
      </c>
      <c r="AM3341" s="71">
        <f>PlayerList[[#This Row],[Code]]*1</f>
        <v>18136</v>
      </c>
      <c r="AN3341" s="71" t="str">
        <f>VLOOKUP(PlayerList[[#This Row],[NZCF ID]],$AP$2:$AQ$3850,2,FALSE)</f>
        <v>F</v>
      </c>
      <c r="AP3341" s="71">
        <v>22797</v>
      </c>
      <c r="AQ3341" s="71" t="s">
        <v>29</v>
      </c>
    </row>
    <row r="3342" spans="13:43" x14ac:dyDescent="0.3">
      <c r="M3342" s="75">
        <v>18747</v>
      </c>
      <c r="N3342" s="72" t="s">
        <v>3782</v>
      </c>
      <c r="O3342" s="72" t="s">
        <v>3784</v>
      </c>
      <c r="P3342" s="73" t="s">
        <v>167</v>
      </c>
      <c r="Q3342" s="74">
        <v>2011</v>
      </c>
      <c r="R3342" s="73" t="s">
        <v>135</v>
      </c>
      <c r="S3342" s="72"/>
      <c r="T3342" s="77" t="s">
        <v>34</v>
      </c>
      <c r="U3342" s="76" t="s">
        <v>35</v>
      </c>
      <c r="V3342" s="77" t="s">
        <v>36</v>
      </c>
      <c r="W3342" s="77" t="s">
        <v>36</v>
      </c>
      <c r="X3342" s="77" t="s">
        <v>37</v>
      </c>
      <c r="Y3342" s="78" t="s">
        <v>38</v>
      </c>
      <c r="Z3342" s="72"/>
      <c r="AA3342" s="77">
        <v>631</v>
      </c>
      <c r="AB3342" s="76" t="s">
        <v>35</v>
      </c>
      <c r="AC3342" s="77" t="s">
        <v>36</v>
      </c>
      <c r="AD3342" s="77" t="s">
        <v>36</v>
      </c>
      <c r="AE3342" s="77">
        <v>26</v>
      </c>
      <c r="AF3342" s="78" t="s">
        <v>154</v>
      </c>
      <c r="AG3342" s="72"/>
      <c r="AH3342" s="77" t="s">
        <v>69</v>
      </c>
      <c r="AI3342" s="76" t="s">
        <v>52</v>
      </c>
      <c r="AJ3342" s="76" t="s">
        <v>36</v>
      </c>
      <c r="AK3342" t="str">
        <f>_xlfn.CONCAT(PlayerList[[#This Row],[First Name]]," ",PlayerList[[#This Row],[Surname]])</f>
        <v>Yulan (Melody) Wei</v>
      </c>
      <c r="AM3342" s="71">
        <f>PlayerList[[#This Row],[Code]]*1</f>
        <v>18747</v>
      </c>
      <c r="AN3342" s="71" t="str">
        <f>VLOOKUP(PlayerList[[#This Row],[NZCF ID]],$AP$2:$AQ$3850,2,FALSE)</f>
        <v>F</v>
      </c>
      <c r="AP3342" s="71">
        <v>17326</v>
      </c>
      <c r="AQ3342" s="71" t="s">
        <v>29</v>
      </c>
    </row>
    <row r="3343" spans="13:43" x14ac:dyDescent="0.3">
      <c r="M3343" s="75">
        <v>18462</v>
      </c>
      <c r="N3343" s="72" t="s">
        <v>3785</v>
      </c>
      <c r="O3343" s="72" t="s">
        <v>208</v>
      </c>
      <c r="P3343" s="73" t="s">
        <v>33</v>
      </c>
      <c r="Q3343" s="74">
        <v>2000</v>
      </c>
      <c r="R3343" s="73" t="s">
        <v>35</v>
      </c>
      <c r="S3343" s="72"/>
      <c r="T3343" s="77" t="s">
        <v>34</v>
      </c>
      <c r="U3343" s="76" t="s">
        <v>35</v>
      </c>
      <c r="V3343" s="77" t="s">
        <v>36</v>
      </c>
      <c r="W3343" s="77" t="s">
        <v>36</v>
      </c>
      <c r="X3343" s="77" t="s">
        <v>37</v>
      </c>
      <c r="Y3343" s="78" t="s">
        <v>38</v>
      </c>
      <c r="Z3343" s="72"/>
      <c r="AA3343" s="77">
        <v>1123</v>
      </c>
      <c r="AB3343" s="76" t="s">
        <v>50</v>
      </c>
      <c r="AC3343" s="77" t="s">
        <v>36</v>
      </c>
      <c r="AD3343" s="77" t="s">
        <v>36</v>
      </c>
      <c r="AE3343" s="77">
        <v>6</v>
      </c>
      <c r="AF3343" s="78" t="s">
        <v>68</v>
      </c>
      <c r="AG3343" s="72"/>
      <c r="AH3343" s="77">
        <v>4319346</v>
      </c>
      <c r="AI3343" s="76" t="s">
        <v>52</v>
      </c>
      <c r="AJ3343" s="76" t="s">
        <v>36</v>
      </c>
      <c r="AK3343" t="str">
        <f>_xlfn.CONCAT(PlayerList[[#This Row],[First Name]]," ",PlayerList[[#This Row],[Surname]])</f>
        <v>Alexander Weidelt</v>
      </c>
      <c r="AM3343" s="71">
        <f>PlayerList[[#This Row],[Code]]*1</f>
        <v>18462</v>
      </c>
      <c r="AN3343" s="71" t="str">
        <f>VLOOKUP(PlayerList[[#This Row],[NZCF ID]],$AP$2:$AQ$3850,2,FALSE)</f>
        <v>M</v>
      </c>
      <c r="AP3343" s="71">
        <v>18136</v>
      </c>
      <c r="AQ3343" s="71" t="s">
        <v>45</v>
      </c>
    </row>
    <row r="3344" spans="13:43" x14ac:dyDescent="0.3">
      <c r="M3344" s="75">
        <v>20108</v>
      </c>
      <c r="N3344" s="72" t="s">
        <v>3786</v>
      </c>
      <c r="O3344" s="72" t="s">
        <v>3787</v>
      </c>
      <c r="P3344" s="73" t="s">
        <v>74</v>
      </c>
      <c r="Q3344" s="74">
        <v>2008</v>
      </c>
      <c r="R3344" s="73" t="s">
        <v>135</v>
      </c>
      <c r="S3344" s="72"/>
      <c r="T3344" s="77" t="s">
        <v>34</v>
      </c>
      <c r="U3344" s="76" t="s">
        <v>35</v>
      </c>
      <c r="V3344" s="77" t="s">
        <v>36</v>
      </c>
      <c r="W3344" s="77" t="s">
        <v>36</v>
      </c>
      <c r="X3344" s="77" t="s">
        <v>37</v>
      </c>
      <c r="Y3344" s="78" t="s">
        <v>38</v>
      </c>
      <c r="Z3344" s="72"/>
      <c r="AA3344" s="77">
        <v>1545</v>
      </c>
      <c r="AB3344" s="76" t="s">
        <v>35</v>
      </c>
      <c r="AC3344" s="77" t="s">
        <v>36</v>
      </c>
      <c r="AD3344" s="77" t="s">
        <v>36</v>
      </c>
      <c r="AE3344" s="77">
        <v>45</v>
      </c>
      <c r="AF3344" s="78" t="s">
        <v>61</v>
      </c>
      <c r="AG3344" s="72"/>
      <c r="AH3344" s="77">
        <v>29930030</v>
      </c>
      <c r="AI3344" s="76" t="s">
        <v>382</v>
      </c>
      <c r="AJ3344" s="76" t="s">
        <v>36</v>
      </c>
      <c r="AK3344" t="str">
        <f>_xlfn.CONCAT(PlayerList[[#This Row],[First Name]]," ",PlayerList[[#This Row],[Surname]])</f>
        <v>D Thevin Dewnim Welikala</v>
      </c>
      <c r="AM3344" s="71">
        <f>PlayerList[[#This Row],[Code]]*1</f>
        <v>20108</v>
      </c>
      <c r="AN3344" s="71" t="str">
        <f>VLOOKUP(PlayerList[[#This Row],[NZCF ID]],$AP$2:$AQ$3850,2,FALSE)</f>
        <v>M</v>
      </c>
      <c r="AP3344" s="71">
        <v>18747</v>
      </c>
      <c r="AQ3344" s="71" t="s">
        <v>45</v>
      </c>
    </row>
    <row r="3345" spans="13:43" x14ac:dyDescent="0.3">
      <c r="M3345" s="75">
        <v>20092</v>
      </c>
      <c r="N3345" s="72" t="s">
        <v>3786</v>
      </c>
      <c r="O3345" s="72" t="s">
        <v>3788</v>
      </c>
      <c r="P3345" s="73" t="s">
        <v>74</v>
      </c>
      <c r="Q3345" s="74">
        <v>2011</v>
      </c>
      <c r="R3345" s="73" t="s">
        <v>135</v>
      </c>
      <c r="S3345" s="72"/>
      <c r="T3345" s="77" t="s">
        <v>34</v>
      </c>
      <c r="U3345" s="76" t="s">
        <v>35</v>
      </c>
      <c r="V3345" s="77" t="s">
        <v>36</v>
      </c>
      <c r="W3345" s="77" t="s">
        <v>36</v>
      </c>
      <c r="X3345" s="77" t="s">
        <v>37</v>
      </c>
      <c r="Y3345" s="78" t="s">
        <v>38</v>
      </c>
      <c r="Z3345" s="72"/>
      <c r="AA3345" s="77">
        <v>980</v>
      </c>
      <c r="AB3345" s="76" t="s">
        <v>35</v>
      </c>
      <c r="AC3345" s="77" t="s">
        <v>36</v>
      </c>
      <c r="AD3345" s="77" t="s">
        <v>36</v>
      </c>
      <c r="AE3345" s="77">
        <v>45</v>
      </c>
      <c r="AF3345" s="78" t="s">
        <v>61</v>
      </c>
      <c r="AG3345" s="72"/>
      <c r="AH3345" s="77">
        <v>29983304</v>
      </c>
      <c r="AI3345" s="76" t="s">
        <v>382</v>
      </c>
      <c r="AJ3345" s="76" t="s">
        <v>36</v>
      </c>
      <c r="AK3345" t="str">
        <f>_xlfn.CONCAT(PlayerList[[#This Row],[First Name]]," ",PlayerList[[#This Row],[Surname]])</f>
        <v>D Vidun Dulnim Welikala</v>
      </c>
      <c r="AM3345" s="71">
        <f>PlayerList[[#This Row],[Code]]*1</f>
        <v>20092</v>
      </c>
      <c r="AN3345" s="71" t="str">
        <f>VLOOKUP(PlayerList[[#This Row],[NZCF ID]],$AP$2:$AQ$3850,2,FALSE)</f>
        <v>M</v>
      </c>
      <c r="AP3345" s="71">
        <v>18462</v>
      </c>
      <c r="AQ3345" s="71" t="s">
        <v>29</v>
      </c>
    </row>
    <row r="3346" spans="13:43" x14ac:dyDescent="0.3">
      <c r="M3346" s="75">
        <v>12482</v>
      </c>
      <c r="N3346" s="72" t="s">
        <v>3789</v>
      </c>
      <c r="O3346" s="72" t="s">
        <v>3790</v>
      </c>
      <c r="P3346" s="73" t="s">
        <v>167</v>
      </c>
      <c r="Q3346" s="74">
        <v>1970</v>
      </c>
      <c r="R3346" s="73" t="s">
        <v>124</v>
      </c>
      <c r="S3346" s="72"/>
      <c r="T3346" s="77">
        <v>1619</v>
      </c>
      <c r="U3346" s="76" t="s">
        <v>35</v>
      </c>
      <c r="V3346" s="77" t="s">
        <v>36</v>
      </c>
      <c r="W3346" s="77" t="s">
        <v>36</v>
      </c>
      <c r="X3346" s="77">
        <v>397</v>
      </c>
      <c r="Y3346" s="78" t="s">
        <v>39</v>
      </c>
      <c r="Z3346" s="72"/>
      <c r="AA3346" s="77">
        <v>1603</v>
      </c>
      <c r="AB3346" s="76" t="s">
        <v>35</v>
      </c>
      <c r="AC3346" s="77" t="s">
        <v>36</v>
      </c>
      <c r="AD3346" s="77" t="s">
        <v>36</v>
      </c>
      <c r="AE3346" s="77">
        <v>163</v>
      </c>
      <c r="AF3346" s="78" t="s">
        <v>84</v>
      </c>
      <c r="AG3346" s="72"/>
      <c r="AH3346" s="77">
        <v>4301188</v>
      </c>
      <c r="AI3346" s="76" t="s">
        <v>52</v>
      </c>
      <c r="AJ3346" s="76" t="s">
        <v>36</v>
      </c>
      <c r="AK3346" t="str">
        <f>_xlfn.CONCAT(PlayerList[[#This Row],[First Name]]," ",PlayerList[[#This Row],[Surname]])</f>
        <v>Clinton A Wells</v>
      </c>
      <c r="AM3346" s="71">
        <f>PlayerList[[#This Row],[Code]]*1</f>
        <v>12482</v>
      </c>
      <c r="AN3346" s="71" t="str">
        <f>VLOOKUP(PlayerList[[#This Row],[NZCF ID]],$AP$2:$AQ$3850,2,FALSE)</f>
        <v>M</v>
      </c>
      <c r="AP3346" s="71">
        <v>20108</v>
      </c>
      <c r="AQ3346" s="71" t="s">
        <v>29</v>
      </c>
    </row>
    <row r="3347" spans="13:43" x14ac:dyDescent="0.3">
      <c r="M3347" s="75">
        <v>16040</v>
      </c>
      <c r="N3347" s="72" t="s">
        <v>3791</v>
      </c>
      <c r="O3347" s="72" t="s">
        <v>139</v>
      </c>
      <c r="P3347" s="73" t="s">
        <v>252</v>
      </c>
      <c r="Q3347" s="74">
        <v>1974</v>
      </c>
      <c r="R3347" s="73" t="s">
        <v>124</v>
      </c>
      <c r="S3347" s="72"/>
      <c r="T3347" s="77">
        <v>1202</v>
      </c>
      <c r="U3347" s="76" t="s">
        <v>35</v>
      </c>
      <c r="V3347" s="77" t="s">
        <v>36</v>
      </c>
      <c r="W3347" s="77" t="s">
        <v>36</v>
      </c>
      <c r="X3347" s="77">
        <v>42</v>
      </c>
      <c r="Y3347" s="78" t="s">
        <v>232</v>
      </c>
      <c r="Z3347" s="72"/>
      <c r="AA3347" s="77" t="s">
        <v>37</v>
      </c>
      <c r="AB3347" s="76" t="s">
        <v>35</v>
      </c>
      <c r="AC3347" s="77" t="s">
        <v>36</v>
      </c>
      <c r="AD3347" s="77" t="s">
        <v>36</v>
      </c>
      <c r="AE3347" s="77" t="s">
        <v>37</v>
      </c>
      <c r="AF3347" s="78" t="s">
        <v>38</v>
      </c>
      <c r="AG3347" s="72"/>
      <c r="AH3347" s="77">
        <v>4305892</v>
      </c>
      <c r="AI3347" s="76" t="s">
        <v>52</v>
      </c>
      <c r="AJ3347" s="76" t="s">
        <v>36</v>
      </c>
      <c r="AK3347" t="str">
        <f>_xlfn.CONCAT(PlayerList[[#This Row],[First Name]]," ",PlayerList[[#This Row],[Surname]])</f>
        <v>James Welsh</v>
      </c>
      <c r="AM3347" s="71">
        <f>PlayerList[[#This Row],[Code]]*1</f>
        <v>16040</v>
      </c>
      <c r="AN3347" s="71" t="str">
        <f>VLOOKUP(PlayerList[[#This Row],[NZCF ID]],$AP$2:$AQ$3850,2,FALSE)</f>
        <v>M</v>
      </c>
      <c r="AP3347" s="71">
        <v>20092</v>
      </c>
      <c r="AQ3347" s="71" t="s">
        <v>29</v>
      </c>
    </row>
    <row r="3348" spans="13:43" x14ac:dyDescent="0.3">
      <c r="M3348" s="75">
        <v>18672</v>
      </c>
      <c r="N3348" s="72" t="s">
        <v>3196</v>
      </c>
      <c r="O3348" s="72" t="s">
        <v>489</v>
      </c>
      <c r="P3348" s="73" t="s">
        <v>167</v>
      </c>
      <c r="Q3348" s="74">
        <v>2012</v>
      </c>
      <c r="R3348" s="73" t="s">
        <v>135</v>
      </c>
      <c r="S3348" s="72"/>
      <c r="T3348" s="77">
        <v>1180</v>
      </c>
      <c r="U3348" s="76" t="s">
        <v>50</v>
      </c>
      <c r="V3348" s="77" t="s">
        <v>36</v>
      </c>
      <c r="W3348" s="77" t="s">
        <v>36</v>
      </c>
      <c r="X3348" s="77">
        <v>10</v>
      </c>
      <c r="Y3348" s="78" t="s">
        <v>281</v>
      </c>
      <c r="Z3348" s="72"/>
      <c r="AA3348" s="77">
        <v>1011</v>
      </c>
      <c r="AB3348" s="76" t="s">
        <v>35</v>
      </c>
      <c r="AC3348" s="77" t="s">
        <v>36</v>
      </c>
      <c r="AD3348" s="77" t="s">
        <v>36</v>
      </c>
      <c r="AE3348" s="77">
        <v>137</v>
      </c>
      <c r="AF3348" s="78" t="s">
        <v>61</v>
      </c>
      <c r="AG3348" s="72"/>
      <c r="AH3348" s="77">
        <v>4320603</v>
      </c>
      <c r="AI3348" s="76" t="s">
        <v>52</v>
      </c>
      <c r="AJ3348" s="76" t="s">
        <v>36</v>
      </c>
      <c r="AK3348" t="str">
        <f>_xlfn.CONCAT(PlayerList[[#This Row],[First Name]]," ",PlayerList[[#This Row],[Surname]])</f>
        <v>Alan Wen</v>
      </c>
      <c r="AM3348" s="71">
        <f>PlayerList[[#This Row],[Code]]*1</f>
        <v>18672</v>
      </c>
      <c r="AN3348" s="71" t="str">
        <f>VLOOKUP(PlayerList[[#This Row],[NZCF ID]],$AP$2:$AQ$3850,2,FALSE)</f>
        <v>M</v>
      </c>
      <c r="AP3348" s="71">
        <v>12482</v>
      </c>
      <c r="AQ3348" s="71" t="s">
        <v>29</v>
      </c>
    </row>
    <row r="3349" spans="13:43" x14ac:dyDescent="0.3">
      <c r="M3349" s="75">
        <v>18790</v>
      </c>
      <c r="N3349" s="72" t="s">
        <v>3196</v>
      </c>
      <c r="O3349" s="72" t="s">
        <v>247</v>
      </c>
      <c r="P3349" s="73" t="s">
        <v>33</v>
      </c>
      <c r="Q3349" s="74">
        <v>2011</v>
      </c>
      <c r="R3349" s="73" t="s">
        <v>135</v>
      </c>
      <c r="S3349" s="72"/>
      <c r="T3349" s="77" t="s">
        <v>34</v>
      </c>
      <c r="U3349" s="76" t="s">
        <v>35</v>
      </c>
      <c r="V3349" s="77" t="s">
        <v>36</v>
      </c>
      <c r="W3349" s="77" t="s">
        <v>36</v>
      </c>
      <c r="X3349" s="77" t="s">
        <v>37</v>
      </c>
      <c r="Y3349" s="78" t="s">
        <v>38</v>
      </c>
      <c r="Z3349" s="72"/>
      <c r="AA3349" s="77">
        <v>400</v>
      </c>
      <c r="AB3349" s="76" t="s">
        <v>50</v>
      </c>
      <c r="AC3349" s="77" t="s">
        <v>36</v>
      </c>
      <c r="AD3349" s="77" t="s">
        <v>36</v>
      </c>
      <c r="AE3349" s="77">
        <v>7</v>
      </c>
      <c r="AF3349" s="78" t="s">
        <v>51</v>
      </c>
      <c r="AG3349" s="72"/>
      <c r="AH3349" s="77" t="s">
        <v>69</v>
      </c>
      <c r="AI3349" s="76" t="s">
        <v>52</v>
      </c>
      <c r="AJ3349" s="76" t="s">
        <v>36</v>
      </c>
      <c r="AK3349" t="str">
        <f>_xlfn.CONCAT(PlayerList[[#This Row],[First Name]]," ",PlayerList[[#This Row],[Surname]])</f>
        <v>Andrew Wen</v>
      </c>
      <c r="AM3349" s="71">
        <f>PlayerList[[#This Row],[Code]]*1</f>
        <v>18790</v>
      </c>
      <c r="AN3349" s="71" t="str">
        <f>VLOOKUP(PlayerList[[#This Row],[NZCF ID]],$AP$2:$AQ$3850,2,FALSE)</f>
        <v>M</v>
      </c>
      <c r="AP3349" s="71">
        <v>16040</v>
      </c>
      <c r="AQ3349" s="71" t="s">
        <v>29</v>
      </c>
    </row>
    <row r="3350" spans="13:43" x14ac:dyDescent="0.3">
      <c r="M3350" s="75">
        <v>15866</v>
      </c>
      <c r="N3350" s="72" t="s">
        <v>3196</v>
      </c>
      <c r="O3350" s="72" t="s">
        <v>3018</v>
      </c>
      <c r="P3350" s="73" t="s">
        <v>74</v>
      </c>
      <c r="Q3350" s="74">
        <v>2004</v>
      </c>
      <c r="R3350" s="73" t="s">
        <v>35</v>
      </c>
      <c r="S3350" s="72"/>
      <c r="T3350" s="77">
        <v>982</v>
      </c>
      <c r="U3350" s="76" t="s">
        <v>35</v>
      </c>
      <c r="V3350" s="77" t="s">
        <v>36</v>
      </c>
      <c r="W3350" s="77" t="s">
        <v>36</v>
      </c>
      <c r="X3350" s="77">
        <v>119</v>
      </c>
      <c r="Y3350" s="78" t="s">
        <v>530</v>
      </c>
      <c r="Z3350" s="72"/>
      <c r="AA3350" s="77">
        <v>772</v>
      </c>
      <c r="AB3350" s="76" t="s">
        <v>35</v>
      </c>
      <c r="AC3350" s="77" t="s">
        <v>36</v>
      </c>
      <c r="AD3350" s="77" t="s">
        <v>36</v>
      </c>
      <c r="AE3350" s="77">
        <v>4</v>
      </c>
      <c r="AF3350" s="78" t="s">
        <v>1045</v>
      </c>
      <c r="AG3350" s="72"/>
      <c r="AH3350" s="77">
        <v>4305221</v>
      </c>
      <c r="AI3350" s="76" t="s">
        <v>52</v>
      </c>
      <c r="AJ3350" s="76" t="s">
        <v>36</v>
      </c>
      <c r="AK3350" t="str">
        <f>_xlfn.CONCAT(PlayerList[[#This Row],[First Name]]," ",PlayerList[[#This Row],[Surname]])</f>
        <v>Charlotte Wen</v>
      </c>
      <c r="AM3350" s="71">
        <f>PlayerList[[#This Row],[Code]]*1</f>
        <v>15866</v>
      </c>
      <c r="AN3350" s="71" t="str">
        <f>VLOOKUP(PlayerList[[#This Row],[NZCF ID]],$AP$2:$AQ$3850,2,FALSE)</f>
        <v>F</v>
      </c>
      <c r="AP3350" s="71">
        <v>18672</v>
      </c>
      <c r="AQ3350" s="71" t="s">
        <v>29</v>
      </c>
    </row>
    <row r="3351" spans="13:43" x14ac:dyDescent="0.3">
      <c r="M3351" s="75">
        <v>18966</v>
      </c>
      <c r="N3351" s="72" t="s">
        <v>3196</v>
      </c>
      <c r="O3351" s="72" t="s">
        <v>2040</v>
      </c>
      <c r="P3351" s="73" t="s">
        <v>33</v>
      </c>
      <c r="Q3351" s="74">
        <v>2008</v>
      </c>
      <c r="R3351" s="73" t="s">
        <v>135</v>
      </c>
      <c r="S3351" s="72"/>
      <c r="T3351" s="77" t="s">
        <v>34</v>
      </c>
      <c r="U3351" s="76" t="s">
        <v>35</v>
      </c>
      <c r="V3351" s="77" t="s">
        <v>36</v>
      </c>
      <c r="W3351" s="77" t="s">
        <v>36</v>
      </c>
      <c r="X3351" s="77" t="s">
        <v>37</v>
      </c>
      <c r="Y3351" s="78" t="s">
        <v>38</v>
      </c>
      <c r="Z3351" s="72"/>
      <c r="AA3351" s="77">
        <v>1240</v>
      </c>
      <c r="AB3351" s="76" t="s">
        <v>35</v>
      </c>
      <c r="AC3351" s="77">
        <v>1</v>
      </c>
      <c r="AD3351" s="77">
        <v>6</v>
      </c>
      <c r="AE3351" s="77">
        <v>94</v>
      </c>
      <c r="AF3351" s="78" t="s">
        <v>4167</v>
      </c>
      <c r="AG3351" s="72"/>
      <c r="AH3351" s="77">
        <v>4324056</v>
      </c>
      <c r="AI3351" s="76" t="s">
        <v>52</v>
      </c>
      <c r="AJ3351" s="76" t="s">
        <v>36</v>
      </c>
      <c r="AK3351" t="str">
        <f>_xlfn.CONCAT(PlayerList[[#This Row],[First Name]]," ",PlayerList[[#This Row],[Surname]])</f>
        <v>Lawrence Wen</v>
      </c>
      <c r="AM3351" s="71">
        <f>PlayerList[[#This Row],[Code]]*1</f>
        <v>18966</v>
      </c>
      <c r="AN3351" s="71" t="str">
        <f>VLOOKUP(PlayerList[[#This Row],[NZCF ID]],$AP$2:$AQ$3850,2,FALSE)</f>
        <v>M</v>
      </c>
      <c r="AP3351" s="71">
        <v>18790</v>
      </c>
      <c r="AQ3351" s="71" t="s">
        <v>29</v>
      </c>
    </row>
    <row r="3352" spans="13:43" x14ac:dyDescent="0.3">
      <c r="M3352" s="75">
        <v>18241</v>
      </c>
      <c r="N3352" s="72" t="s">
        <v>3196</v>
      </c>
      <c r="O3352" s="72" t="s">
        <v>3792</v>
      </c>
      <c r="P3352" s="73" t="s">
        <v>167</v>
      </c>
      <c r="Q3352" s="74">
        <v>1987</v>
      </c>
      <c r="R3352" s="73" t="s">
        <v>35</v>
      </c>
      <c r="S3352" s="72"/>
      <c r="T3352" s="77">
        <v>1406</v>
      </c>
      <c r="U3352" s="76" t="s">
        <v>35</v>
      </c>
      <c r="V3352" s="77">
        <v>1</v>
      </c>
      <c r="W3352" s="77">
        <v>2</v>
      </c>
      <c r="X3352" s="77">
        <v>53</v>
      </c>
      <c r="Y3352" s="78" t="s">
        <v>4167</v>
      </c>
      <c r="Z3352" s="72"/>
      <c r="AA3352" s="77">
        <v>1163</v>
      </c>
      <c r="AB3352" s="76" t="s">
        <v>50</v>
      </c>
      <c r="AC3352" s="77" t="s">
        <v>36</v>
      </c>
      <c r="AD3352" s="77" t="s">
        <v>36</v>
      </c>
      <c r="AE3352" s="77">
        <v>10</v>
      </c>
      <c r="AF3352" s="78" t="s">
        <v>169</v>
      </c>
      <c r="AG3352" s="72"/>
      <c r="AH3352" s="77">
        <v>4317890</v>
      </c>
      <c r="AI3352" s="76" t="s">
        <v>52</v>
      </c>
      <c r="AJ3352" s="76" t="s">
        <v>36</v>
      </c>
      <c r="AK3352" t="str">
        <f>_xlfn.CONCAT(PlayerList[[#This Row],[First Name]]," ",PlayerList[[#This Row],[Surname]])</f>
        <v>Sandy Wen</v>
      </c>
      <c r="AM3352" s="71">
        <f>PlayerList[[#This Row],[Code]]*1</f>
        <v>18241</v>
      </c>
      <c r="AN3352" s="71" t="str">
        <f>VLOOKUP(PlayerList[[#This Row],[NZCF ID]],$AP$2:$AQ$3850,2,FALSE)</f>
        <v>F</v>
      </c>
      <c r="AP3352" s="71">
        <v>15866</v>
      </c>
      <c r="AQ3352" s="71" t="s">
        <v>45</v>
      </c>
    </row>
    <row r="3353" spans="13:43" x14ac:dyDescent="0.3">
      <c r="M3353" s="75">
        <v>18992</v>
      </c>
      <c r="N3353" s="72" t="s">
        <v>3793</v>
      </c>
      <c r="O3353" s="72" t="s">
        <v>508</v>
      </c>
      <c r="P3353" s="73" t="s">
        <v>161</v>
      </c>
      <c r="Q3353" s="74">
        <v>2010</v>
      </c>
      <c r="R3353" s="73" t="s">
        <v>135</v>
      </c>
      <c r="S3353" s="72"/>
      <c r="T3353" s="77" t="s">
        <v>34</v>
      </c>
      <c r="U3353" s="76" t="s">
        <v>35</v>
      </c>
      <c r="V3353" s="77" t="s">
        <v>36</v>
      </c>
      <c r="W3353" s="77" t="s">
        <v>36</v>
      </c>
      <c r="X3353" s="77" t="s">
        <v>37</v>
      </c>
      <c r="Y3353" s="78" t="s">
        <v>38</v>
      </c>
      <c r="Z3353" s="72"/>
      <c r="AA3353" s="77">
        <v>1118</v>
      </c>
      <c r="AB3353" s="76" t="s">
        <v>50</v>
      </c>
      <c r="AC3353" s="77" t="s">
        <v>36</v>
      </c>
      <c r="AD3353" s="77" t="s">
        <v>36</v>
      </c>
      <c r="AE3353" s="77">
        <v>15</v>
      </c>
      <c r="AF3353" s="78" t="s">
        <v>154</v>
      </c>
      <c r="AG3353" s="72"/>
      <c r="AH3353" s="77" t="s">
        <v>69</v>
      </c>
      <c r="AI3353" s="76" t="s">
        <v>52</v>
      </c>
      <c r="AJ3353" s="76" t="s">
        <v>36</v>
      </c>
      <c r="AK3353" t="str">
        <f>_xlfn.CONCAT(PlayerList[[#This Row],[First Name]]," ",PlayerList[[#This Row],[Surname]])</f>
        <v>Alex Weng</v>
      </c>
      <c r="AM3353" s="71">
        <f>PlayerList[[#This Row],[Code]]*1</f>
        <v>18992</v>
      </c>
      <c r="AN3353" s="71" t="str">
        <f>VLOOKUP(PlayerList[[#This Row],[NZCF ID]],$AP$2:$AQ$3850,2,FALSE)</f>
        <v>M</v>
      </c>
      <c r="AP3353" s="71">
        <v>18966</v>
      </c>
      <c r="AQ3353" s="71" t="s">
        <v>29</v>
      </c>
    </row>
    <row r="3354" spans="13:43" x14ac:dyDescent="0.3">
      <c r="M3354" s="75">
        <v>16725</v>
      </c>
      <c r="N3354" s="72" t="s">
        <v>3793</v>
      </c>
      <c r="O3354" s="72" t="s">
        <v>731</v>
      </c>
      <c r="P3354" s="73" t="s">
        <v>33</v>
      </c>
      <c r="Q3354" s="74">
        <v>2008</v>
      </c>
      <c r="R3354" s="73" t="s">
        <v>135</v>
      </c>
      <c r="S3354" s="72"/>
      <c r="T3354" s="77" t="s">
        <v>34</v>
      </c>
      <c r="U3354" s="76" t="s">
        <v>35</v>
      </c>
      <c r="V3354" s="77" t="s">
        <v>36</v>
      </c>
      <c r="W3354" s="77" t="s">
        <v>36</v>
      </c>
      <c r="X3354" s="77" t="s">
        <v>37</v>
      </c>
      <c r="Y3354" s="78" t="s">
        <v>38</v>
      </c>
      <c r="Z3354" s="72"/>
      <c r="AA3354" s="77">
        <v>1090</v>
      </c>
      <c r="AB3354" s="76" t="s">
        <v>35</v>
      </c>
      <c r="AC3354" s="77" t="s">
        <v>36</v>
      </c>
      <c r="AD3354" s="77" t="s">
        <v>36</v>
      </c>
      <c r="AE3354" s="77">
        <v>101</v>
      </c>
      <c r="AF3354" s="78" t="s">
        <v>212</v>
      </c>
      <c r="AG3354" s="72"/>
      <c r="AH3354" s="77">
        <v>4311191</v>
      </c>
      <c r="AI3354" s="76" t="s">
        <v>52</v>
      </c>
      <c r="AJ3354" s="76" t="s">
        <v>36</v>
      </c>
      <c r="AK3354" t="str">
        <f>_xlfn.CONCAT(PlayerList[[#This Row],[First Name]]," ",PlayerList[[#This Row],[Surname]])</f>
        <v>Allen Weng</v>
      </c>
      <c r="AM3354" s="71">
        <f>PlayerList[[#This Row],[Code]]*1</f>
        <v>16725</v>
      </c>
      <c r="AN3354" s="71" t="str">
        <f>VLOOKUP(PlayerList[[#This Row],[NZCF ID]],$AP$2:$AQ$3850,2,FALSE)</f>
        <v>M</v>
      </c>
      <c r="AP3354" s="71">
        <v>18241</v>
      </c>
      <c r="AQ3354" s="71" t="s">
        <v>45</v>
      </c>
    </row>
    <row r="3355" spans="13:43" x14ac:dyDescent="0.3">
      <c r="M3355" s="75">
        <v>18257</v>
      </c>
      <c r="N3355" s="72" t="s">
        <v>3793</v>
      </c>
      <c r="O3355" s="72" t="s">
        <v>3794</v>
      </c>
      <c r="P3355" s="73" t="s">
        <v>258</v>
      </c>
      <c r="Q3355" s="74">
        <v>2014</v>
      </c>
      <c r="R3355" s="73" t="s">
        <v>135</v>
      </c>
      <c r="S3355" s="72"/>
      <c r="T3355" s="77">
        <v>514</v>
      </c>
      <c r="U3355" s="76" t="s">
        <v>50</v>
      </c>
      <c r="V3355" s="77" t="s">
        <v>36</v>
      </c>
      <c r="W3355" s="77" t="s">
        <v>36</v>
      </c>
      <c r="X3355" s="77">
        <v>17</v>
      </c>
      <c r="Y3355" s="78" t="s">
        <v>154</v>
      </c>
      <c r="Z3355" s="72"/>
      <c r="AA3355" s="77">
        <v>514</v>
      </c>
      <c r="AB3355" s="76" t="s">
        <v>35</v>
      </c>
      <c r="AC3355" s="77" t="s">
        <v>36</v>
      </c>
      <c r="AD3355" s="77" t="s">
        <v>36</v>
      </c>
      <c r="AE3355" s="77">
        <v>25</v>
      </c>
      <c r="AF3355" s="78" t="s">
        <v>154</v>
      </c>
      <c r="AG3355" s="72"/>
      <c r="AH3355" s="77" t="s">
        <v>69</v>
      </c>
      <c r="AI3355" s="76" t="s">
        <v>52</v>
      </c>
      <c r="AJ3355" s="76" t="s">
        <v>36</v>
      </c>
      <c r="AK3355" t="str">
        <f>_xlfn.CONCAT(PlayerList[[#This Row],[First Name]]," ",PlayerList[[#This Row],[Surname]])</f>
        <v>Joanne Weng</v>
      </c>
      <c r="AM3355" s="71">
        <f>PlayerList[[#This Row],[Code]]*1</f>
        <v>18257</v>
      </c>
      <c r="AN3355" s="71" t="str">
        <f>VLOOKUP(PlayerList[[#This Row],[NZCF ID]],$AP$2:$AQ$3850,2,FALSE)</f>
        <v>F</v>
      </c>
      <c r="AP3355" s="71">
        <v>18992</v>
      </c>
      <c r="AQ3355" s="71" t="s">
        <v>29</v>
      </c>
    </row>
    <row r="3356" spans="13:43" x14ac:dyDescent="0.3">
      <c r="M3356" s="75">
        <v>18854</v>
      </c>
      <c r="N3356" s="72" t="s">
        <v>3793</v>
      </c>
      <c r="O3356" s="72" t="s">
        <v>3795</v>
      </c>
      <c r="P3356" s="73" t="s">
        <v>33</v>
      </c>
      <c r="Q3356" s="74">
        <v>2008</v>
      </c>
      <c r="R3356" s="73" t="s">
        <v>135</v>
      </c>
      <c r="S3356" s="72"/>
      <c r="T3356" s="77" t="s">
        <v>34</v>
      </c>
      <c r="U3356" s="76" t="s">
        <v>35</v>
      </c>
      <c r="V3356" s="77" t="s">
        <v>36</v>
      </c>
      <c r="W3356" s="77" t="s">
        <v>36</v>
      </c>
      <c r="X3356" s="77" t="s">
        <v>37</v>
      </c>
      <c r="Y3356" s="78" t="s">
        <v>38</v>
      </c>
      <c r="Z3356" s="72"/>
      <c r="AA3356" s="77">
        <v>835</v>
      </c>
      <c r="AB3356" s="76" t="s">
        <v>35</v>
      </c>
      <c r="AC3356" s="77" t="s">
        <v>36</v>
      </c>
      <c r="AD3356" s="77" t="s">
        <v>36</v>
      </c>
      <c r="AE3356" s="77">
        <v>26</v>
      </c>
      <c r="AF3356" s="78" t="s">
        <v>96</v>
      </c>
      <c r="AG3356" s="72"/>
      <c r="AH3356" s="77" t="s">
        <v>69</v>
      </c>
      <c r="AI3356" s="76" t="s">
        <v>52</v>
      </c>
      <c r="AJ3356" s="76" t="s">
        <v>36</v>
      </c>
      <c r="AK3356" t="str">
        <f>_xlfn.CONCAT(PlayerList[[#This Row],[First Name]]," ",PlayerList[[#This Row],[Surname]])</f>
        <v>Joe Zhexuan Weng</v>
      </c>
      <c r="AM3356" s="71">
        <f>PlayerList[[#This Row],[Code]]*1</f>
        <v>18854</v>
      </c>
      <c r="AN3356" s="71" t="str">
        <f>VLOOKUP(PlayerList[[#This Row],[NZCF ID]],$AP$2:$AQ$3850,2,FALSE)</f>
        <v>M</v>
      </c>
      <c r="AP3356" s="71">
        <v>16725</v>
      </c>
      <c r="AQ3356" s="71" t="s">
        <v>29</v>
      </c>
    </row>
    <row r="3357" spans="13:43" x14ac:dyDescent="0.3">
      <c r="M3357" s="75">
        <v>18622</v>
      </c>
      <c r="N3357" s="72" t="s">
        <v>3793</v>
      </c>
      <c r="O3357" s="72" t="s">
        <v>704</v>
      </c>
      <c r="P3357" s="73" t="s">
        <v>258</v>
      </c>
      <c r="Q3357" s="74">
        <v>2015</v>
      </c>
      <c r="R3357" s="73" t="s">
        <v>135</v>
      </c>
      <c r="S3357" s="72"/>
      <c r="T3357" s="77">
        <v>587</v>
      </c>
      <c r="U3357" s="76" t="s">
        <v>50</v>
      </c>
      <c r="V3357" s="77" t="s">
        <v>36</v>
      </c>
      <c r="W3357" s="77" t="s">
        <v>36</v>
      </c>
      <c r="X3357" s="77">
        <v>5</v>
      </c>
      <c r="Y3357" s="78" t="s">
        <v>154</v>
      </c>
      <c r="Z3357" s="72"/>
      <c r="AA3357" s="77">
        <v>436</v>
      </c>
      <c r="AB3357" s="76" t="s">
        <v>35</v>
      </c>
      <c r="AC3357" s="77" t="s">
        <v>36</v>
      </c>
      <c r="AD3357" s="77" t="s">
        <v>36</v>
      </c>
      <c r="AE3357" s="77">
        <v>30</v>
      </c>
      <c r="AF3357" s="78" t="s">
        <v>150</v>
      </c>
      <c r="AG3357" s="72"/>
      <c r="AH3357" s="77" t="s">
        <v>69</v>
      </c>
      <c r="AI3357" s="76" t="s">
        <v>52</v>
      </c>
      <c r="AJ3357" s="76" t="s">
        <v>36</v>
      </c>
      <c r="AK3357" t="str">
        <f>_xlfn.CONCAT(PlayerList[[#This Row],[First Name]]," ",PlayerList[[#This Row],[Surname]])</f>
        <v>Josh Weng</v>
      </c>
      <c r="AM3357" s="71">
        <f>PlayerList[[#This Row],[Code]]*1</f>
        <v>18622</v>
      </c>
      <c r="AN3357" s="71" t="str">
        <f>VLOOKUP(PlayerList[[#This Row],[NZCF ID]],$AP$2:$AQ$3850,2,FALSE)</f>
        <v>M</v>
      </c>
      <c r="AP3357" s="71">
        <v>18257</v>
      </c>
      <c r="AQ3357" s="71" t="s">
        <v>45</v>
      </c>
    </row>
    <row r="3358" spans="13:43" x14ac:dyDescent="0.3">
      <c r="M3358" s="75">
        <v>18399</v>
      </c>
      <c r="N3358" s="72" t="s">
        <v>3793</v>
      </c>
      <c r="O3358" s="72" t="s">
        <v>330</v>
      </c>
      <c r="P3358" s="73" t="s">
        <v>167</v>
      </c>
      <c r="Q3358" s="74">
        <v>2004</v>
      </c>
      <c r="R3358" s="73" t="s">
        <v>35</v>
      </c>
      <c r="S3358" s="72"/>
      <c r="T3358" s="77">
        <v>1473</v>
      </c>
      <c r="U3358" s="76" t="s">
        <v>35</v>
      </c>
      <c r="V3358" s="77" t="s">
        <v>36</v>
      </c>
      <c r="W3358" s="77" t="s">
        <v>36</v>
      </c>
      <c r="X3358" s="77">
        <v>102</v>
      </c>
      <c r="Y3358" s="78" t="s">
        <v>39</v>
      </c>
      <c r="Z3358" s="72"/>
      <c r="AA3358" s="77">
        <v>1156</v>
      </c>
      <c r="AB3358" s="76" t="s">
        <v>35</v>
      </c>
      <c r="AC3358" s="77" t="s">
        <v>36</v>
      </c>
      <c r="AD3358" s="77" t="s">
        <v>36</v>
      </c>
      <c r="AE3358" s="77">
        <v>110</v>
      </c>
      <c r="AF3358" s="78" t="s">
        <v>61</v>
      </c>
      <c r="AG3358" s="72"/>
      <c r="AH3358" s="77">
        <v>4319214</v>
      </c>
      <c r="AI3358" s="76" t="s">
        <v>52</v>
      </c>
      <c r="AJ3358" s="76" t="s">
        <v>36</v>
      </c>
      <c r="AK3358" t="str">
        <f>_xlfn.CONCAT(PlayerList[[#This Row],[First Name]]," ",PlayerList[[#This Row],[Surname]])</f>
        <v>Stephen Weng</v>
      </c>
      <c r="AM3358" s="71">
        <f>PlayerList[[#This Row],[Code]]*1</f>
        <v>18399</v>
      </c>
      <c r="AN3358" s="71" t="str">
        <f>VLOOKUP(PlayerList[[#This Row],[NZCF ID]],$AP$2:$AQ$3850,2,FALSE)</f>
        <v>M</v>
      </c>
      <c r="AP3358" s="71">
        <v>18854</v>
      </c>
      <c r="AQ3358" s="71" t="s">
        <v>29</v>
      </c>
    </row>
    <row r="3359" spans="13:43" x14ac:dyDescent="0.3">
      <c r="M3359" s="75">
        <v>15853</v>
      </c>
      <c r="N3359" s="72" t="s">
        <v>3793</v>
      </c>
      <c r="O3359" s="72" t="s">
        <v>1598</v>
      </c>
      <c r="P3359" s="73" t="s">
        <v>74</v>
      </c>
      <c r="Q3359" s="74">
        <v>2006</v>
      </c>
      <c r="R3359" s="73" t="s">
        <v>135</v>
      </c>
      <c r="S3359" s="72"/>
      <c r="T3359" s="77">
        <v>1862</v>
      </c>
      <c r="U3359" s="76" t="s">
        <v>35</v>
      </c>
      <c r="V3359" s="77" t="s">
        <v>36</v>
      </c>
      <c r="W3359" s="77" t="s">
        <v>36</v>
      </c>
      <c r="X3359" s="77">
        <v>365</v>
      </c>
      <c r="Y3359" s="78" t="s">
        <v>39</v>
      </c>
      <c r="Z3359" s="72"/>
      <c r="AA3359" s="77">
        <v>1616</v>
      </c>
      <c r="AB3359" s="76" t="s">
        <v>35</v>
      </c>
      <c r="AC3359" s="77" t="s">
        <v>36</v>
      </c>
      <c r="AD3359" s="77" t="s">
        <v>36</v>
      </c>
      <c r="AE3359" s="77">
        <v>364</v>
      </c>
      <c r="AF3359" s="78" t="s">
        <v>150</v>
      </c>
      <c r="AG3359" s="72"/>
      <c r="AH3359" s="77">
        <v>4306414</v>
      </c>
      <c r="AI3359" s="76" t="s">
        <v>52</v>
      </c>
      <c r="AJ3359" s="76" t="s">
        <v>36</v>
      </c>
      <c r="AK3359" t="str">
        <f>_xlfn.CONCAT(PlayerList[[#This Row],[First Name]]," ",PlayerList[[#This Row],[Surname]])</f>
        <v>Winston Weng</v>
      </c>
      <c r="AM3359" s="71">
        <f>PlayerList[[#This Row],[Code]]*1</f>
        <v>15853</v>
      </c>
      <c r="AN3359" s="71" t="str">
        <f>VLOOKUP(PlayerList[[#This Row],[NZCF ID]],$AP$2:$AQ$3850,2,FALSE)</f>
        <v>M</v>
      </c>
      <c r="AP3359" s="71">
        <v>18622</v>
      </c>
      <c r="AQ3359" s="71" t="s">
        <v>29</v>
      </c>
    </row>
    <row r="3360" spans="13:43" x14ac:dyDescent="0.3">
      <c r="M3360" s="75">
        <v>17119</v>
      </c>
      <c r="N3360" s="72" t="s">
        <v>3796</v>
      </c>
      <c r="O3360" s="72" t="s">
        <v>3797</v>
      </c>
      <c r="P3360" s="73" t="s">
        <v>335</v>
      </c>
      <c r="Q3360" s="74">
        <v>1983</v>
      </c>
      <c r="R3360" s="73" t="s">
        <v>35</v>
      </c>
      <c r="S3360" s="72"/>
      <c r="T3360" s="77">
        <v>1382</v>
      </c>
      <c r="U3360" s="76" t="s">
        <v>35</v>
      </c>
      <c r="V3360" s="77" t="s">
        <v>36</v>
      </c>
      <c r="W3360" s="77" t="s">
        <v>36</v>
      </c>
      <c r="X3360" s="77">
        <v>35</v>
      </c>
      <c r="Y3360" s="78" t="s">
        <v>105</v>
      </c>
      <c r="Z3360" s="72"/>
      <c r="AA3360" s="77">
        <v>1373</v>
      </c>
      <c r="AB3360" s="76" t="s">
        <v>35</v>
      </c>
      <c r="AC3360" s="77" t="s">
        <v>36</v>
      </c>
      <c r="AD3360" s="77" t="s">
        <v>36</v>
      </c>
      <c r="AE3360" s="77">
        <v>2</v>
      </c>
      <c r="AF3360" s="78" t="s">
        <v>105</v>
      </c>
      <c r="AG3360" s="72"/>
      <c r="AH3360" s="77">
        <v>16286162</v>
      </c>
      <c r="AI3360" s="76" t="s">
        <v>2527</v>
      </c>
      <c r="AJ3360" s="76" t="s">
        <v>36</v>
      </c>
      <c r="AK3360" t="str">
        <f>_xlfn.CONCAT(PlayerList[[#This Row],[First Name]]," ",PlayerList[[#This Row],[Surname]])</f>
        <v>Florian Wensauer</v>
      </c>
      <c r="AM3360" s="71">
        <f>PlayerList[[#This Row],[Code]]*1</f>
        <v>17119</v>
      </c>
      <c r="AN3360" s="71" t="str">
        <f>VLOOKUP(PlayerList[[#This Row],[NZCF ID]],$AP$2:$AQ$3850,2,FALSE)</f>
        <v>M</v>
      </c>
      <c r="AP3360" s="71">
        <v>18399</v>
      </c>
      <c r="AQ3360" s="71" t="s">
        <v>29</v>
      </c>
    </row>
    <row r="3361" spans="13:43" x14ac:dyDescent="0.3">
      <c r="M3361" s="75">
        <v>17758</v>
      </c>
      <c r="N3361" s="72" t="s">
        <v>879</v>
      </c>
      <c r="O3361" s="72" t="s">
        <v>1815</v>
      </c>
      <c r="P3361" s="73" t="s">
        <v>33</v>
      </c>
      <c r="Q3361" s="74">
        <v>2008</v>
      </c>
      <c r="R3361" s="73" t="s">
        <v>135</v>
      </c>
      <c r="S3361" s="72"/>
      <c r="T3361" s="77" t="s">
        <v>34</v>
      </c>
      <c r="U3361" s="76" t="s">
        <v>35</v>
      </c>
      <c r="V3361" s="77" t="s">
        <v>36</v>
      </c>
      <c r="W3361" s="77" t="s">
        <v>36</v>
      </c>
      <c r="X3361" s="77" t="s">
        <v>37</v>
      </c>
      <c r="Y3361" s="78" t="s">
        <v>38</v>
      </c>
      <c r="Z3361" s="72"/>
      <c r="AA3361" s="77">
        <v>401</v>
      </c>
      <c r="AB3361" s="76" t="s">
        <v>50</v>
      </c>
      <c r="AC3361" s="77" t="s">
        <v>36</v>
      </c>
      <c r="AD3361" s="77" t="s">
        <v>36</v>
      </c>
      <c r="AE3361" s="77">
        <v>12</v>
      </c>
      <c r="AF3361" s="78" t="s">
        <v>105</v>
      </c>
      <c r="AG3361" s="72"/>
      <c r="AH3361" s="77" t="s">
        <v>69</v>
      </c>
      <c r="AI3361" s="76" t="s">
        <v>52</v>
      </c>
      <c r="AJ3361" s="76" t="s">
        <v>36</v>
      </c>
      <c r="AK3361" t="str">
        <f>_xlfn.CONCAT(PlayerList[[#This Row],[First Name]]," ",PlayerList[[#This Row],[Surname]])</f>
        <v>Kane Werner</v>
      </c>
      <c r="AM3361" s="71">
        <f>PlayerList[[#This Row],[Code]]*1</f>
        <v>17758</v>
      </c>
      <c r="AN3361" s="71" t="str">
        <f>VLOOKUP(PlayerList[[#This Row],[NZCF ID]],$AP$2:$AQ$3850,2,FALSE)</f>
        <v>M</v>
      </c>
      <c r="AP3361" s="71">
        <v>15853</v>
      </c>
      <c r="AQ3361" s="71" t="s">
        <v>29</v>
      </c>
    </row>
    <row r="3362" spans="13:43" x14ac:dyDescent="0.3">
      <c r="M3362" s="75">
        <v>17246</v>
      </c>
      <c r="N3362" s="72" t="s">
        <v>3798</v>
      </c>
      <c r="O3362" s="72" t="s">
        <v>345</v>
      </c>
      <c r="P3362" s="73" t="s">
        <v>33</v>
      </c>
      <c r="Q3362" s="74">
        <v>2011</v>
      </c>
      <c r="R3362" s="73" t="s">
        <v>135</v>
      </c>
      <c r="S3362" s="72"/>
      <c r="T3362" s="77" t="s">
        <v>34</v>
      </c>
      <c r="U3362" s="76" t="s">
        <v>35</v>
      </c>
      <c r="V3362" s="77" t="s">
        <v>36</v>
      </c>
      <c r="W3362" s="77" t="s">
        <v>36</v>
      </c>
      <c r="X3362" s="77" t="s">
        <v>37</v>
      </c>
      <c r="Y3362" s="78" t="s">
        <v>38</v>
      </c>
      <c r="Z3362" s="72"/>
      <c r="AA3362" s="77">
        <v>633</v>
      </c>
      <c r="AB3362" s="76" t="s">
        <v>35</v>
      </c>
      <c r="AC3362" s="77" t="s">
        <v>36</v>
      </c>
      <c r="AD3362" s="77" t="s">
        <v>36</v>
      </c>
      <c r="AE3362" s="77">
        <v>29</v>
      </c>
      <c r="AF3362" s="78" t="s">
        <v>90</v>
      </c>
      <c r="AG3362" s="72"/>
      <c r="AH3362" s="77" t="s">
        <v>69</v>
      </c>
      <c r="AI3362" s="76" t="s">
        <v>52</v>
      </c>
      <c r="AJ3362" s="76" t="s">
        <v>36</v>
      </c>
      <c r="AK3362" t="str">
        <f>_xlfn.CONCAT(PlayerList[[#This Row],[First Name]]," ",PlayerList[[#This Row],[Surname]])</f>
        <v>Richard Wessels</v>
      </c>
      <c r="AM3362" s="71">
        <f>PlayerList[[#This Row],[Code]]*1</f>
        <v>17246</v>
      </c>
      <c r="AN3362" s="71" t="str">
        <f>VLOOKUP(PlayerList[[#This Row],[NZCF ID]],$AP$2:$AQ$3850,2,FALSE)</f>
        <v>M</v>
      </c>
      <c r="AP3362" s="71">
        <v>17119</v>
      </c>
      <c r="AQ3362" s="71" t="s">
        <v>29</v>
      </c>
    </row>
    <row r="3363" spans="13:43" x14ac:dyDescent="0.3">
      <c r="M3363" s="75">
        <v>18637</v>
      </c>
      <c r="N3363" s="72" t="s">
        <v>3799</v>
      </c>
      <c r="O3363" s="72" t="s">
        <v>340</v>
      </c>
      <c r="P3363" s="73" t="s">
        <v>335</v>
      </c>
      <c r="Q3363" s="74" t="s">
        <v>37</v>
      </c>
      <c r="R3363" s="73" t="s">
        <v>35</v>
      </c>
      <c r="S3363" s="72"/>
      <c r="T3363" s="77">
        <v>842</v>
      </c>
      <c r="U3363" s="76" t="s">
        <v>50</v>
      </c>
      <c r="V3363" s="77" t="s">
        <v>36</v>
      </c>
      <c r="W3363" s="77" t="s">
        <v>36</v>
      </c>
      <c r="X3363" s="77">
        <v>4</v>
      </c>
      <c r="Y3363" s="78" t="s">
        <v>68</v>
      </c>
      <c r="Z3363" s="72"/>
      <c r="AA3363" s="77">
        <v>553</v>
      </c>
      <c r="AB3363" s="76" t="s">
        <v>50</v>
      </c>
      <c r="AC3363" s="77" t="s">
        <v>36</v>
      </c>
      <c r="AD3363" s="77" t="s">
        <v>36</v>
      </c>
      <c r="AE3363" s="77">
        <v>5</v>
      </c>
      <c r="AF3363" s="78" t="s">
        <v>51</v>
      </c>
      <c r="AG3363" s="72"/>
      <c r="AH3363" s="77" t="s">
        <v>69</v>
      </c>
      <c r="AI3363" s="76" t="s">
        <v>52</v>
      </c>
      <c r="AJ3363" s="76" t="s">
        <v>36</v>
      </c>
      <c r="AK3363" t="str">
        <f>_xlfn.CONCAT(PlayerList[[#This Row],[First Name]]," ",PlayerList[[#This Row],[Surname]])</f>
        <v>Chris West</v>
      </c>
      <c r="AM3363" s="71">
        <f>PlayerList[[#This Row],[Code]]*1</f>
        <v>18637</v>
      </c>
      <c r="AN3363" s="71" t="str">
        <f>VLOOKUP(PlayerList[[#This Row],[NZCF ID]],$AP$2:$AQ$3850,2,FALSE)</f>
        <v>M</v>
      </c>
      <c r="AP3363" s="71">
        <v>17758</v>
      </c>
      <c r="AQ3363" s="71" t="s">
        <v>29</v>
      </c>
    </row>
    <row r="3364" spans="13:43" x14ac:dyDescent="0.3">
      <c r="M3364" s="75">
        <v>16248</v>
      </c>
      <c r="N3364" s="72" t="s">
        <v>3800</v>
      </c>
      <c r="O3364" s="72" t="s">
        <v>3801</v>
      </c>
      <c r="P3364" s="73" t="s">
        <v>83</v>
      </c>
      <c r="Q3364" s="74">
        <v>1992</v>
      </c>
      <c r="R3364" s="73" t="s">
        <v>35</v>
      </c>
      <c r="S3364" s="72"/>
      <c r="T3364" s="77">
        <v>1645</v>
      </c>
      <c r="U3364" s="76" t="s">
        <v>35</v>
      </c>
      <c r="V3364" s="77" t="s">
        <v>36</v>
      </c>
      <c r="W3364" s="77" t="s">
        <v>36</v>
      </c>
      <c r="X3364" s="77">
        <v>172</v>
      </c>
      <c r="Y3364" s="78" t="s">
        <v>825</v>
      </c>
      <c r="Z3364" s="72"/>
      <c r="AA3364" s="77">
        <v>1489</v>
      </c>
      <c r="AB3364" s="76" t="s">
        <v>35</v>
      </c>
      <c r="AC3364" s="77" t="s">
        <v>36</v>
      </c>
      <c r="AD3364" s="77" t="s">
        <v>36</v>
      </c>
      <c r="AE3364" s="77">
        <v>27</v>
      </c>
      <c r="AF3364" s="78" t="s">
        <v>673</v>
      </c>
      <c r="AG3364" s="72"/>
      <c r="AH3364" s="77">
        <v>4307399</v>
      </c>
      <c r="AI3364" s="76" t="s">
        <v>52</v>
      </c>
      <c r="AJ3364" s="76" t="s">
        <v>36</v>
      </c>
      <c r="AK3364" t="str">
        <f>_xlfn.CONCAT(PlayerList[[#This Row],[First Name]]," ",PlayerList[[#This Row],[Surname]])</f>
        <v>Alexis Wevers</v>
      </c>
      <c r="AM3364" s="71">
        <f>PlayerList[[#This Row],[Code]]*1</f>
        <v>16248</v>
      </c>
      <c r="AN3364" s="71" t="str">
        <f>VLOOKUP(PlayerList[[#This Row],[NZCF ID]],$AP$2:$AQ$3850,2,FALSE)</f>
        <v>M</v>
      </c>
      <c r="AP3364" s="71">
        <v>17246</v>
      </c>
      <c r="AQ3364" s="71" t="s">
        <v>29</v>
      </c>
    </row>
    <row r="3365" spans="13:43" x14ac:dyDescent="0.3">
      <c r="M3365" s="75">
        <v>20377</v>
      </c>
      <c r="N3365" s="72" t="s">
        <v>3802</v>
      </c>
      <c r="O3365" s="72" t="s">
        <v>1229</v>
      </c>
      <c r="P3365" s="73" t="s">
        <v>161</v>
      </c>
      <c r="Q3365" s="74">
        <v>2015</v>
      </c>
      <c r="R3365" s="73" t="s">
        <v>135</v>
      </c>
      <c r="S3365" s="72"/>
      <c r="T3365" s="77" t="s">
        <v>34</v>
      </c>
      <c r="U3365" s="76" t="s">
        <v>35</v>
      </c>
      <c r="V3365" s="77" t="s">
        <v>36</v>
      </c>
      <c r="W3365" s="77" t="s">
        <v>36</v>
      </c>
      <c r="X3365" s="77" t="s">
        <v>37</v>
      </c>
      <c r="Y3365" s="78" t="s">
        <v>38</v>
      </c>
      <c r="Z3365" s="72"/>
      <c r="AA3365" s="77">
        <v>692</v>
      </c>
      <c r="AB3365" s="76" t="s">
        <v>50</v>
      </c>
      <c r="AC3365" s="77" t="s">
        <v>36</v>
      </c>
      <c r="AD3365" s="77" t="s">
        <v>36</v>
      </c>
      <c r="AE3365" s="77">
        <v>4</v>
      </c>
      <c r="AF3365" s="78" t="s">
        <v>150</v>
      </c>
      <c r="AG3365" s="72"/>
      <c r="AH3365" s="77" t="s">
        <v>69</v>
      </c>
      <c r="AI3365" s="76" t="s">
        <v>52</v>
      </c>
      <c r="AJ3365" s="76" t="s">
        <v>36</v>
      </c>
      <c r="AK3365" t="str">
        <f>_xlfn.CONCAT(PlayerList[[#This Row],[First Name]]," ",PlayerList[[#This Row],[Surname]])</f>
        <v>Conrad Whall</v>
      </c>
      <c r="AM3365" s="71">
        <f>PlayerList[[#This Row],[Code]]*1</f>
        <v>20377</v>
      </c>
      <c r="AN3365" s="71" t="str">
        <f>VLOOKUP(PlayerList[[#This Row],[NZCF ID]],$AP$2:$AQ$3850,2,FALSE)</f>
        <v>M</v>
      </c>
      <c r="AP3365" s="71">
        <v>18637</v>
      </c>
      <c r="AQ3365" s="71" t="s">
        <v>29</v>
      </c>
    </row>
    <row r="3366" spans="13:43" x14ac:dyDescent="0.3">
      <c r="M3366" s="75">
        <v>10386</v>
      </c>
      <c r="N3366" s="72" t="s">
        <v>3803</v>
      </c>
      <c r="O3366" s="72" t="s">
        <v>318</v>
      </c>
      <c r="P3366" s="73" t="s">
        <v>74</v>
      </c>
      <c r="Q3366" s="74">
        <v>1958</v>
      </c>
      <c r="R3366" s="73" t="s">
        <v>119</v>
      </c>
      <c r="S3366" s="72"/>
      <c r="T3366" s="77">
        <v>2052</v>
      </c>
      <c r="U3366" s="76" t="s">
        <v>35</v>
      </c>
      <c r="V3366" s="77" t="s">
        <v>36</v>
      </c>
      <c r="W3366" s="77" t="s">
        <v>36</v>
      </c>
      <c r="X3366" s="77">
        <v>529</v>
      </c>
      <c r="Y3366" s="78" t="s">
        <v>281</v>
      </c>
      <c r="Z3366" s="72"/>
      <c r="AA3366" s="77">
        <v>1846</v>
      </c>
      <c r="AB3366" s="76" t="s">
        <v>35</v>
      </c>
      <c r="AC3366" s="77" t="s">
        <v>36</v>
      </c>
      <c r="AD3366" s="77" t="s">
        <v>36</v>
      </c>
      <c r="AE3366" s="77">
        <v>145</v>
      </c>
      <c r="AF3366" s="78" t="s">
        <v>60</v>
      </c>
      <c r="AG3366" s="72"/>
      <c r="AH3366" s="77">
        <v>4300815</v>
      </c>
      <c r="AI3366" s="76" t="s">
        <v>52</v>
      </c>
      <c r="AJ3366" s="76" t="s">
        <v>364</v>
      </c>
      <c r="AK3366" t="str">
        <f>_xlfn.CONCAT(PlayerList[[#This Row],[First Name]]," ",PlayerList[[#This Row],[Surname]])</f>
        <v>Bruce Wheeler</v>
      </c>
      <c r="AM3366" s="71">
        <f>PlayerList[[#This Row],[Code]]*1</f>
        <v>10386</v>
      </c>
      <c r="AN3366" s="71" t="str">
        <f>VLOOKUP(PlayerList[[#This Row],[NZCF ID]],$AP$2:$AQ$3850,2,FALSE)</f>
        <v>M</v>
      </c>
      <c r="AP3366" s="71">
        <v>16248</v>
      </c>
      <c r="AQ3366" s="71" t="s">
        <v>29</v>
      </c>
    </row>
    <row r="3367" spans="13:43" x14ac:dyDescent="0.3">
      <c r="M3367" s="75">
        <v>20023</v>
      </c>
      <c r="N3367" s="72" t="s">
        <v>3803</v>
      </c>
      <c r="O3367" s="72" t="s">
        <v>3804</v>
      </c>
      <c r="P3367" s="73" t="s">
        <v>33</v>
      </c>
      <c r="Q3367" s="74">
        <v>1995</v>
      </c>
      <c r="R3367" s="73" t="s">
        <v>35</v>
      </c>
      <c r="S3367" s="72"/>
      <c r="T3367" s="77" t="s">
        <v>34</v>
      </c>
      <c r="U3367" s="76" t="s">
        <v>35</v>
      </c>
      <c r="V3367" s="77" t="s">
        <v>36</v>
      </c>
      <c r="W3367" s="77" t="s">
        <v>36</v>
      </c>
      <c r="X3367" s="77" t="s">
        <v>37</v>
      </c>
      <c r="Y3367" s="78" t="s">
        <v>38</v>
      </c>
      <c r="Z3367" s="72"/>
      <c r="AA3367" s="77">
        <v>729</v>
      </c>
      <c r="AB3367" s="76" t="s">
        <v>50</v>
      </c>
      <c r="AC3367" s="77" t="s">
        <v>36</v>
      </c>
      <c r="AD3367" s="77" t="s">
        <v>36</v>
      </c>
      <c r="AE3367" s="77">
        <v>6</v>
      </c>
      <c r="AF3367" s="78" t="s">
        <v>169</v>
      </c>
      <c r="AG3367" s="72"/>
      <c r="AH3367" s="77">
        <v>4326261</v>
      </c>
      <c r="AI3367" s="76" t="s">
        <v>52</v>
      </c>
      <c r="AJ3367" s="76" t="s">
        <v>36</v>
      </c>
      <c r="AK3367" t="str">
        <f>_xlfn.CONCAT(PlayerList[[#This Row],[First Name]]," ",PlayerList[[#This Row],[Surname]])</f>
        <v>Ella Wheeler</v>
      </c>
      <c r="AM3367" s="71">
        <f>PlayerList[[#This Row],[Code]]*1</f>
        <v>20023</v>
      </c>
      <c r="AN3367" s="71" t="str">
        <f>VLOOKUP(PlayerList[[#This Row],[NZCF ID]],$AP$2:$AQ$3850,2,FALSE)</f>
        <v>F</v>
      </c>
      <c r="AP3367" s="71">
        <v>20377</v>
      </c>
      <c r="AQ3367" s="71" t="s">
        <v>29</v>
      </c>
    </row>
    <row r="3368" spans="13:43" x14ac:dyDescent="0.3">
      <c r="M3368" s="75">
        <v>18567</v>
      </c>
      <c r="N3368" s="72" t="s">
        <v>3805</v>
      </c>
      <c r="O3368" s="72" t="s">
        <v>139</v>
      </c>
      <c r="P3368" s="73" t="s">
        <v>33</v>
      </c>
      <c r="Q3368" s="74">
        <v>2006</v>
      </c>
      <c r="R3368" s="73" t="s">
        <v>135</v>
      </c>
      <c r="S3368" s="72"/>
      <c r="T3368" s="77" t="s">
        <v>34</v>
      </c>
      <c r="U3368" s="76" t="s">
        <v>35</v>
      </c>
      <c r="V3368" s="77" t="s">
        <v>36</v>
      </c>
      <c r="W3368" s="77" t="s">
        <v>36</v>
      </c>
      <c r="X3368" s="77" t="s">
        <v>37</v>
      </c>
      <c r="Y3368" s="78" t="s">
        <v>38</v>
      </c>
      <c r="Z3368" s="72"/>
      <c r="AA3368" s="77">
        <v>883</v>
      </c>
      <c r="AB3368" s="76" t="s">
        <v>50</v>
      </c>
      <c r="AC3368" s="77" t="s">
        <v>36</v>
      </c>
      <c r="AD3368" s="77" t="s">
        <v>36</v>
      </c>
      <c r="AE3368" s="77">
        <v>6</v>
      </c>
      <c r="AF3368" s="78" t="s">
        <v>51</v>
      </c>
      <c r="AG3368" s="72"/>
      <c r="AH3368" s="77" t="s">
        <v>69</v>
      </c>
      <c r="AI3368" s="76" t="s">
        <v>52</v>
      </c>
      <c r="AJ3368" s="76" t="s">
        <v>36</v>
      </c>
      <c r="AK3368" t="str">
        <f>_xlfn.CONCAT(PlayerList[[#This Row],[First Name]]," ",PlayerList[[#This Row],[Surname]])</f>
        <v>James Whelan</v>
      </c>
      <c r="AM3368" s="71">
        <f>PlayerList[[#This Row],[Code]]*1</f>
        <v>18567</v>
      </c>
      <c r="AN3368" s="71" t="str">
        <f>VLOOKUP(PlayerList[[#This Row],[NZCF ID]],$AP$2:$AQ$3850,2,FALSE)</f>
        <v>M</v>
      </c>
      <c r="AP3368" s="71">
        <v>10386</v>
      </c>
      <c r="AQ3368" s="71" t="s">
        <v>29</v>
      </c>
    </row>
    <row r="3369" spans="13:43" x14ac:dyDescent="0.3">
      <c r="M3369" s="75">
        <v>18220</v>
      </c>
      <c r="N3369" s="72" t="s">
        <v>3805</v>
      </c>
      <c r="O3369" s="72" t="s">
        <v>1040</v>
      </c>
      <c r="P3369" s="73" t="s">
        <v>115</v>
      </c>
      <c r="Q3369" s="74">
        <v>2002</v>
      </c>
      <c r="R3369" s="73" t="s">
        <v>35</v>
      </c>
      <c r="S3369" s="72"/>
      <c r="T3369" s="77" t="s">
        <v>34</v>
      </c>
      <c r="U3369" s="76" t="s">
        <v>35</v>
      </c>
      <c r="V3369" s="77" t="s">
        <v>36</v>
      </c>
      <c r="W3369" s="77" t="s">
        <v>36</v>
      </c>
      <c r="X3369" s="77" t="s">
        <v>37</v>
      </c>
      <c r="Y3369" s="78" t="s">
        <v>38</v>
      </c>
      <c r="Z3369" s="72"/>
      <c r="AA3369" s="77">
        <v>1499</v>
      </c>
      <c r="AB3369" s="76" t="s">
        <v>35</v>
      </c>
      <c r="AC3369" s="77" t="s">
        <v>36</v>
      </c>
      <c r="AD3369" s="77" t="s">
        <v>36</v>
      </c>
      <c r="AE3369" s="77">
        <v>20</v>
      </c>
      <c r="AF3369" s="78" t="s">
        <v>75</v>
      </c>
      <c r="AG3369" s="72"/>
      <c r="AH3369" s="77" t="s">
        <v>69</v>
      </c>
      <c r="AI3369" s="76" t="s">
        <v>52</v>
      </c>
      <c r="AJ3369" s="76" t="s">
        <v>36</v>
      </c>
      <c r="AK3369" t="str">
        <f>_xlfn.CONCAT(PlayerList[[#This Row],[First Name]]," ",PlayerList[[#This Row],[Surname]])</f>
        <v>John Whelan</v>
      </c>
      <c r="AM3369" s="71">
        <f>PlayerList[[#This Row],[Code]]*1</f>
        <v>18220</v>
      </c>
      <c r="AN3369" s="71" t="str">
        <f>VLOOKUP(PlayerList[[#This Row],[NZCF ID]],$AP$2:$AQ$3850,2,FALSE)</f>
        <v>M</v>
      </c>
      <c r="AP3369" s="71">
        <v>20023</v>
      </c>
      <c r="AQ3369" s="71" t="s">
        <v>45</v>
      </c>
    </row>
    <row r="3370" spans="13:43" x14ac:dyDescent="0.3">
      <c r="M3370" s="75">
        <v>11131</v>
      </c>
      <c r="N3370" s="72" t="s">
        <v>3806</v>
      </c>
      <c r="O3370" s="72" t="s">
        <v>1040</v>
      </c>
      <c r="P3370" s="73" t="s">
        <v>426</v>
      </c>
      <c r="Q3370" s="74">
        <v>1946</v>
      </c>
      <c r="R3370" s="73" t="s">
        <v>119</v>
      </c>
      <c r="S3370" s="72"/>
      <c r="T3370" s="77">
        <v>1356</v>
      </c>
      <c r="U3370" s="76" t="s">
        <v>35</v>
      </c>
      <c r="V3370" s="77">
        <v>1</v>
      </c>
      <c r="W3370" s="77">
        <v>6</v>
      </c>
      <c r="X3370" s="77">
        <v>262</v>
      </c>
      <c r="Y3370" s="78" t="s">
        <v>4167</v>
      </c>
      <c r="Z3370" s="72"/>
      <c r="AA3370" s="77">
        <v>1342</v>
      </c>
      <c r="AB3370" s="76" t="s">
        <v>35</v>
      </c>
      <c r="AC3370" s="77" t="s">
        <v>36</v>
      </c>
      <c r="AD3370" s="77" t="s">
        <v>36</v>
      </c>
      <c r="AE3370" s="77">
        <v>295</v>
      </c>
      <c r="AF3370" s="78" t="s">
        <v>84</v>
      </c>
      <c r="AG3370" s="72"/>
      <c r="AH3370" s="77" t="s">
        <v>69</v>
      </c>
      <c r="AI3370" s="76" t="s">
        <v>52</v>
      </c>
      <c r="AJ3370" s="76" t="s">
        <v>36</v>
      </c>
      <c r="AK3370" t="str">
        <f>_xlfn.CONCAT(PlayerList[[#This Row],[First Name]]," ",PlayerList[[#This Row],[Surname]])</f>
        <v>John Whibley</v>
      </c>
      <c r="AM3370" s="71">
        <f>PlayerList[[#This Row],[Code]]*1</f>
        <v>11131</v>
      </c>
      <c r="AN3370" s="71" t="str">
        <f>VLOOKUP(PlayerList[[#This Row],[NZCF ID]],$AP$2:$AQ$3850,2,FALSE)</f>
        <v>M</v>
      </c>
      <c r="AP3370" s="71">
        <v>18567</v>
      </c>
      <c r="AQ3370" s="71" t="s">
        <v>29</v>
      </c>
    </row>
    <row r="3371" spans="13:43" x14ac:dyDescent="0.3">
      <c r="M3371" s="75">
        <v>20508</v>
      </c>
      <c r="N3371" s="72" t="s">
        <v>3807</v>
      </c>
      <c r="O3371" s="72" t="s">
        <v>2546</v>
      </c>
      <c r="P3371" s="73" t="s">
        <v>33</v>
      </c>
      <c r="Q3371" s="74">
        <v>2015</v>
      </c>
      <c r="R3371" s="73" t="s">
        <v>135</v>
      </c>
      <c r="S3371" s="72"/>
      <c r="T3371" s="77" t="s">
        <v>34</v>
      </c>
      <c r="U3371" s="76" t="s">
        <v>35</v>
      </c>
      <c r="V3371" s="77" t="s">
        <v>36</v>
      </c>
      <c r="W3371" s="77" t="s">
        <v>36</v>
      </c>
      <c r="X3371" s="77" t="s">
        <v>37</v>
      </c>
      <c r="Y3371" s="78" t="s">
        <v>38</v>
      </c>
      <c r="Z3371" s="72"/>
      <c r="AA3371" s="77">
        <v>836</v>
      </c>
      <c r="AB3371" s="76" t="s">
        <v>50</v>
      </c>
      <c r="AC3371" s="77" t="s">
        <v>36</v>
      </c>
      <c r="AD3371" s="77" t="s">
        <v>36</v>
      </c>
      <c r="AE3371" s="77">
        <v>7</v>
      </c>
      <c r="AF3371" s="78" t="s">
        <v>150</v>
      </c>
      <c r="AG3371" s="72"/>
      <c r="AH3371" s="77" t="s">
        <v>69</v>
      </c>
      <c r="AI3371" s="76" t="s">
        <v>52</v>
      </c>
      <c r="AJ3371" s="76" t="s">
        <v>36</v>
      </c>
      <c r="AK3371" t="str">
        <f>_xlfn.CONCAT(PlayerList[[#This Row],[First Name]]," ",PlayerList[[#This Row],[Surname]])</f>
        <v>Nate Whitaker</v>
      </c>
      <c r="AM3371" s="71">
        <f>PlayerList[[#This Row],[Code]]*1</f>
        <v>20508</v>
      </c>
      <c r="AN3371" s="71" t="str">
        <f>VLOOKUP(PlayerList[[#This Row],[NZCF ID]],$AP$2:$AQ$3850,2,FALSE)</f>
        <v>M</v>
      </c>
      <c r="AP3371" s="71">
        <v>18220</v>
      </c>
      <c r="AQ3371" s="71" t="s">
        <v>29</v>
      </c>
    </row>
    <row r="3372" spans="13:43" x14ac:dyDescent="0.3">
      <c r="M3372" s="75">
        <v>16327</v>
      </c>
      <c r="N3372" s="72" t="s">
        <v>3808</v>
      </c>
      <c r="O3372" s="72" t="s">
        <v>736</v>
      </c>
      <c r="P3372" s="73" t="s">
        <v>33</v>
      </c>
      <c r="Q3372" s="74">
        <v>2004</v>
      </c>
      <c r="R3372" s="73" t="s">
        <v>35</v>
      </c>
      <c r="S3372" s="72"/>
      <c r="T3372" s="77" t="s">
        <v>34</v>
      </c>
      <c r="U3372" s="76" t="s">
        <v>35</v>
      </c>
      <c r="V3372" s="77" t="s">
        <v>36</v>
      </c>
      <c r="W3372" s="77" t="s">
        <v>36</v>
      </c>
      <c r="X3372" s="77" t="s">
        <v>37</v>
      </c>
      <c r="Y3372" s="78" t="s">
        <v>38</v>
      </c>
      <c r="Z3372" s="72"/>
      <c r="AA3372" s="77">
        <v>750</v>
      </c>
      <c r="AB3372" s="76" t="s">
        <v>35</v>
      </c>
      <c r="AC3372" s="77" t="s">
        <v>36</v>
      </c>
      <c r="AD3372" s="77" t="s">
        <v>36</v>
      </c>
      <c r="AE3372" s="77">
        <v>62</v>
      </c>
      <c r="AF3372" s="78" t="s">
        <v>235</v>
      </c>
      <c r="AG3372" s="72"/>
      <c r="AH3372" s="77">
        <v>4308964</v>
      </c>
      <c r="AI3372" s="76" t="s">
        <v>52</v>
      </c>
      <c r="AJ3372" s="76" t="s">
        <v>36</v>
      </c>
      <c r="AK3372" t="str">
        <f>_xlfn.CONCAT(PlayerList[[#This Row],[First Name]]," ",PlayerList[[#This Row],[Surname]])</f>
        <v>Calvin White</v>
      </c>
      <c r="AM3372" s="71">
        <f>PlayerList[[#This Row],[Code]]*1</f>
        <v>16327</v>
      </c>
      <c r="AN3372" s="71" t="str">
        <f>VLOOKUP(PlayerList[[#This Row],[NZCF ID]],$AP$2:$AQ$3850,2,FALSE)</f>
        <v>M</v>
      </c>
      <c r="AP3372" s="71">
        <v>11131</v>
      </c>
      <c r="AQ3372" s="71" t="s">
        <v>29</v>
      </c>
    </row>
    <row r="3373" spans="13:43" x14ac:dyDescent="0.3">
      <c r="M3373" s="75">
        <v>18955</v>
      </c>
      <c r="N3373" s="72" t="s">
        <v>3808</v>
      </c>
      <c r="O3373" s="72" t="s">
        <v>3809</v>
      </c>
      <c r="P3373" s="73" t="s">
        <v>161</v>
      </c>
      <c r="Q3373" s="74">
        <v>1999</v>
      </c>
      <c r="R3373" s="73" t="s">
        <v>35</v>
      </c>
      <c r="S3373" s="72"/>
      <c r="T3373" s="77">
        <v>1342</v>
      </c>
      <c r="U3373" s="76" t="s">
        <v>35</v>
      </c>
      <c r="V3373" s="77">
        <v>1</v>
      </c>
      <c r="W3373" s="77">
        <v>4</v>
      </c>
      <c r="X3373" s="77">
        <v>50</v>
      </c>
      <c r="Y3373" s="78" t="s">
        <v>4167</v>
      </c>
      <c r="Z3373" s="72"/>
      <c r="AA3373" s="77">
        <v>1160</v>
      </c>
      <c r="AB3373" s="76" t="s">
        <v>35</v>
      </c>
      <c r="AC3373" s="77">
        <v>1</v>
      </c>
      <c r="AD3373" s="77">
        <v>4</v>
      </c>
      <c r="AE3373" s="77">
        <v>38</v>
      </c>
      <c r="AF3373" s="78" t="s">
        <v>4167</v>
      </c>
      <c r="AG3373" s="72"/>
      <c r="AH3373" s="77">
        <v>4326474</v>
      </c>
      <c r="AI3373" s="76" t="s">
        <v>52</v>
      </c>
      <c r="AJ3373" s="76" t="s">
        <v>36</v>
      </c>
      <c r="AK3373" t="str">
        <f>_xlfn.CONCAT(PlayerList[[#This Row],[First Name]]," ",PlayerList[[#This Row],[Surname]])</f>
        <v>Scout L White</v>
      </c>
      <c r="AM3373" s="71">
        <f>PlayerList[[#This Row],[Code]]*1</f>
        <v>18955</v>
      </c>
      <c r="AN3373" s="71" t="str">
        <f>VLOOKUP(PlayerList[[#This Row],[NZCF ID]],$AP$2:$AQ$3850,2,FALSE)</f>
        <v>M</v>
      </c>
      <c r="AP3373" s="71">
        <v>20508</v>
      </c>
      <c r="AQ3373" s="71" t="s">
        <v>29</v>
      </c>
    </row>
    <row r="3374" spans="13:43" x14ac:dyDescent="0.3">
      <c r="M3374" s="75">
        <v>17615</v>
      </c>
      <c r="N3374" s="72" t="s">
        <v>3808</v>
      </c>
      <c r="O3374" s="72" t="s">
        <v>3810</v>
      </c>
      <c r="P3374" s="73" t="s">
        <v>33</v>
      </c>
      <c r="Q3374" s="74">
        <v>2004</v>
      </c>
      <c r="R3374" s="73" t="s">
        <v>35</v>
      </c>
      <c r="S3374" s="72"/>
      <c r="T3374" s="77" t="s">
        <v>34</v>
      </c>
      <c r="U3374" s="76" t="s">
        <v>35</v>
      </c>
      <c r="V3374" s="77" t="s">
        <v>36</v>
      </c>
      <c r="W3374" s="77" t="s">
        <v>36</v>
      </c>
      <c r="X3374" s="77" t="s">
        <v>37</v>
      </c>
      <c r="Y3374" s="78" t="s">
        <v>38</v>
      </c>
      <c r="Z3374" s="72"/>
      <c r="AA3374" s="77">
        <v>1034</v>
      </c>
      <c r="AB3374" s="76" t="s">
        <v>50</v>
      </c>
      <c r="AC3374" s="77" t="s">
        <v>36</v>
      </c>
      <c r="AD3374" s="77" t="s">
        <v>36</v>
      </c>
      <c r="AE3374" s="77">
        <v>5</v>
      </c>
      <c r="AF3374" s="78" t="s">
        <v>232</v>
      </c>
      <c r="AG3374" s="72"/>
      <c r="AH3374" s="77">
        <v>4314891</v>
      </c>
      <c r="AI3374" s="76" t="s">
        <v>52</v>
      </c>
      <c r="AJ3374" s="76" t="s">
        <v>36</v>
      </c>
      <c r="AK3374" t="str">
        <f>_xlfn.CONCAT(PlayerList[[#This Row],[First Name]]," ",PlayerList[[#This Row],[Surname]])</f>
        <v>Topia White</v>
      </c>
      <c r="AM3374" s="71">
        <f>PlayerList[[#This Row],[Code]]*1</f>
        <v>17615</v>
      </c>
      <c r="AN3374" s="71" t="str">
        <f>VLOOKUP(PlayerList[[#This Row],[NZCF ID]],$AP$2:$AQ$3850,2,FALSE)</f>
        <v>M</v>
      </c>
      <c r="AP3374" s="71">
        <v>16327</v>
      </c>
      <c r="AQ3374" s="71" t="s">
        <v>29</v>
      </c>
    </row>
    <row r="3375" spans="13:43" x14ac:dyDescent="0.3">
      <c r="M3375" s="75">
        <v>19357</v>
      </c>
      <c r="N3375" s="72" t="s">
        <v>3811</v>
      </c>
      <c r="O3375" s="72" t="s">
        <v>1679</v>
      </c>
      <c r="P3375" s="73" t="s">
        <v>33</v>
      </c>
      <c r="Q3375" s="74">
        <v>2007</v>
      </c>
      <c r="R3375" s="73" t="s">
        <v>135</v>
      </c>
      <c r="S3375" s="72"/>
      <c r="T3375" s="77" t="s">
        <v>34</v>
      </c>
      <c r="U3375" s="76" t="s">
        <v>35</v>
      </c>
      <c r="V3375" s="77" t="s">
        <v>36</v>
      </c>
      <c r="W3375" s="77" t="s">
        <v>36</v>
      </c>
      <c r="X3375" s="77" t="s">
        <v>37</v>
      </c>
      <c r="Y3375" s="78" t="s">
        <v>38</v>
      </c>
      <c r="Z3375" s="72"/>
      <c r="AA3375" s="77">
        <v>1509</v>
      </c>
      <c r="AB3375" s="76" t="s">
        <v>50</v>
      </c>
      <c r="AC3375" s="77" t="s">
        <v>36</v>
      </c>
      <c r="AD3375" s="77" t="s">
        <v>36</v>
      </c>
      <c r="AE3375" s="77">
        <v>7</v>
      </c>
      <c r="AF3375" s="78" t="s">
        <v>96</v>
      </c>
      <c r="AG3375" s="72"/>
      <c r="AH3375" s="77" t="s">
        <v>69</v>
      </c>
      <c r="AI3375" s="76" t="s">
        <v>52</v>
      </c>
      <c r="AJ3375" s="76" t="s">
        <v>36</v>
      </c>
      <c r="AK3375" t="str">
        <f>_xlfn.CONCAT(PlayerList[[#This Row],[First Name]]," ",PlayerList[[#This Row],[Surname]])</f>
        <v>Angus Whitteker</v>
      </c>
      <c r="AM3375" s="71">
        <f>PlayerList[[#This Row],[Code]]*1</f>
        <v>19357</v>
      </c>
      <c r="AN3375" s="71" t="str">
        <f>VLOOKUP(PlayerList[[#This Row],[NZCF ID]],$AP$2:$AQ$3850,2,FALSE)</f>
        <v>M</v>
      </c>
      <c r="AP3375" s="71">
        <v>18955</v>
      </c>
      <c r="AQ3375" s="71" t="s">
        <v>29</v>
      </c>
    </row>
    <row r="3376" spans="13:43" x14ac:dyDescent="0.3">
      <c r="M3376" s="75">
        <v>19409</v>
      </c>
      <c r="N3376" s="72" t="s">
        <v>3812</v>
      </c>
      <c r="O3376" s="72" t="s">
        <v>3813</v>
      </c>
      <c r="P3376" s="73" t="s">
        <v>33</v>
      </c>
      <c r="Q3376" s="74">
        <v>2012</v>
      </c>
      <c r="R3376" s="73" t="s">
        <v>135</v>
      </c>
      <c r="S3376" s="72"/>
      <c r="T3376" s="77" t="s">
        <v>34</v>
      </c>
      <c r="U3376" s="76" t="s">
        <v>35</v>
      </c>
      <c r="V3376" s="77" t="s">
        <v>36</v>
      </c>
      <c r="W3376" s="77" t="s">
        <v>36</v>
      </c>
      <c r="X3376" s="77" t="s">
        <v>37</v>
      </c>
      <c r="Y3376" s="78" t="s">
        <v>38</v>
      </c>
      <c r="Z3376" s="72"/>
      <c r="AA3376" s="77">
        <v>400</v>
      </c>
      <c r="AB3376" s="76" t="s">
        <v>50</v>
      </c>
      <c r="AC3376" s="77" t="s">
        <v>36</v>
      </c>
      <c r="AD3376" s="77" t="s">
        <v>36</v>
      </c>
      <c r="AE3376" s="77">
        <v>6</v>
      </c>
      <c r="AF3376" s="78" t="s">
        <v>96</v>
      </c>
      <c r="AG3376" s="72"/>
      <c r="AH3376" s="77" t="s">
        <v>69</v>
      </c>
      <c r="AI3376" s="76" t="s">
        <v>52</v>
      </c>
      <c r="AJ3376" s="76" t="s">
        <v>36</v>
      </c>
      <c r="AK3376" t="str">
        <f>_xlfn.CONCAT(PlayerList[[#This Row],[First Name]]," ",PlayerList[[#This Row],[Surname]])</f>
        <v>Tuumanako Whiunui</v>
      </c>
      <c r="AM3376" s="71">
        <f>PlayerList[[#This Row],[Code]]*1</f>
        <v>19409</v>
      </c>
      <c r="AN3376" s="71" t="str">
        <f>VLOOKUP(PlayerList[[#This Row],[NZCF ID]],$AP$2:$AQ$3850,2,FALSE)</f>
        <v>M</v>
      </c>
      <c r="AP3376" s="71">
        <v>17615</v>
      </c>
      <c r="AQ3376" s="71" t="s">
        <v>29</v>
      </c>
    </row>
    <row r="3377" spans="13:43" x14ac:dyDescent="0.3">
      <c r="M3377" s="75">
        <v>19944</v>
      </c>
      <c r="N3377" s="72" t="s">
        <v>3814</v>
      </c>
      <c r="O3377" s="72" t="s">
        <v>1231</v>
      </c>
      <c r="P3377" s="73" t="s">
        <v>33</v>
      </c>
      <c r="Q3377" s="74">
        <v>2010</v>
      </c>
      <c r="R3377" s="73" t="s">
        <v>135</v>
      </c>
      <c r="S3377" s="72"/>
      <c r="T3377" s="77" t="s">
        <v>34</v>
      </c>
      <c r="U3377" s="76" t="s">
        <v>35</v>
      </c>
      <c r="V3377" s="77" t="s">
        <v>36</v>
      </c>
      <c r="W3377" s="77" t="s">
        <v>36</v>
      </c>
      <c r="X3377" s="77" t="s">
        <v>37</v>
      </c>
      <c r="Y3377" s="78" t="s">
        <v>38</v>
      </c>
      <c r="Z3377" s="72"/>
      <c r="AA3377" s="77">
        <v>674</v>
      </c>
      <c r="AB3377" s="76" t="s">
        <v>50</v>
      </c>
      <c r="AC3377" s="77" t="s">
        <v>36</v>
      </c>
      <c r="AD3377" s="77" t="s">
        <v>36</v>
      </c>
      <c r="AE3377" s="77">
        <v>5</v>
      </c>
      <c r="AF3377" s="78" t="s">
        <v>281</v>
      </c>
      <c r="AG3377" s="72"/>
      <c r="AH3377" s="77" t="s">
        <v>69</v>
      </c>
      <c r="AI3377" s="76" t="s">
        <v>52</v>
      </c>
      <c r="AJ3377" s="76" t="s">
        <v>36</v>
      </c>
      <c r="AK3377" t="str">
        <f>_xlfn.CONCAT(PlayerList[[#This Row],[First Name]]," ",PlayerList[[#This Row],[Surname]])</f>
        <v>Hunter Whyte</v>
      </c>
      <c r="AM3377" s="71">
        <f>PlayerList[[#This Row],[Code]]*1</f>
        <v>19944</v>
      </c>
      <c r="AN3377" s="71" t="str">
        <f>VLOOKUP(PlayerList[[#This Row],[NZCF ID]],$AP$2:$AQ$3850,2,FALSE)</f>
        <v>M</v>
      </c>
      <c r="AP3377" s="71">
        <v>19357</v>
      </c>
      <c r="AQ3377" s="71" t="s">
        <v>29</v>
      </c>
    </row>
    <row r="3378" spans="13:43" x14ac:dyDescent="0.3">
      <c r="M3378" s="75">
        <v>21030</v>
      </c>
      <c r="N3378" s="72" t="s">
        <v>3815</v>
      </c>
      <c r="O3378" s="72" t="s">
        <v>3816</v>
      </c>
      <c r="P3378" s="73" t="s">
        <v>127</v>
      </c>
      <c r="Q3378" s="74">
        <v>2015</v>
      </c>
      <c r="R3378" s="73" t="s">
        <v>135</v>
      </c>
      <c r="S3378" s="72"/>
      <c r="T3378" s="77">
        <v>1671</v>
      </c>
      <c r="U3378" s="76" t="s">
        <v>50</v>
      </c>
      <c r="V3378" s="77" t="s">
        <v>36</v>
      </c>
      <c r="W3378" s="77" t="s">
        <v>36</v>
      </c>
      <c r="X3378" s="77">
        <v>8</v>
      </c>
      <c r="Y3378" s="78" t="s">
        <v>84</v>
      </c>
      <c r="Z3378" s="72"/>
      <c r="AA3378" s="77" t="s">
        <v>37</v>
      </c>
      <c r="AB3378" s="76" t="s">
        <v>35</v>
      </c>
      <c r="AC3378" s="77" t="s">
        <v>36</v>
      </c>
      <c r="AD3378" s="77" t="s">
        <v>36</v>
      </c>
      <c r="AE3378" s="77" t="s">
        <v>37</v>
      </c>
      <c r="AF3378" s="78" t="s">
        <v>38</v>
      </c>
      <c r="AG3378" s="72"/>
      <c r="AH3378" s="77">
        <v>29974577</v>
      </c>
      <c r="AI3378" s="76" t="s">
        <v>382</v>
      </c>
      <c r="AJ3378" s="76" t="s">
        <v>36</v>
      </c>
      <c r="AK3378" t="str">
        <f>_xlfn.CONCAT(PlayerList[[#This Row],[First Name]]," ",PlayerList[[#This Row],[Surname]])</f>
        <v>Dinuga Wickramathanthri</v>
      </c>
      <c r="AM3378" s="71">
        <f>PlayerList[[#This Row],[Code]]*1</f>
        <v>21030</v>
      </c>
      <c r="AN3378" s="71" t="str">
        <f>VLOOKUP(PlayerList[[#This Row],[NZCF ID]],$AP$2:$AQ$3850,2,FALSE)</f>
        <v>M</v>
      </c>
      <c r="AP3378" s="71">
        <v>19409</v>
      </c>
      <c r="AQ3378" s="71" t="s">
        <v>29</v>
      </c>
    </row>
    <row r="3379" spans="13:43" x14ac:dyDescent="0.3">
      <c r="M3379" s="75">
        <v>15537</v>
      </c>
      <c r="N3379" s="72" t="s">
        <v>4538</v>
      </c>
      <c r="O3379" s="72" t="s">
        <v>396</v>
      </c>
      <c r="P3379" s="73" t="s">
        <v>83</v>
      </c>
      <c r="Q3379" s="74">
        <v>2000</v>
      </c>
      <c r="R3379" s="73" t="s">
        <v>35</v>
      </c>
      <c r="S3379" s="72"/>
      <c r="T3379" s="77">
        <v>1633</v>
      </c>
      <c r="U3379" s="76" t="s">
        <v>35</v>
      </c>
      <c r="V3379" s="77" t="s">
        <v>36</v>
      </c>
      <c r="W3379" s="77" t="s">
        <v>36</v>
      </c>
      <c r="X3379" s="77">
        <v>202</v>
      </c>
      <c r="Y3379" s="78" t="s">
        <v>4200</v>
      </c>
      <c r="Z3379" s="72"/>
      <c r="AA3379" s="77">
        <v>1336</v>
      </c>
      <c r="AB3379" s="76" t="s">
        <v>35</v>
      </c>
      <c r="AC3379" s="77" t="s">
        <v>36</v>
      </c>
      <c r="AD3379" s="77" t="s">
        <v>36</v>
      </c>
      <c r="AE3379" s="77">
        <v>74</v>
      </c>
      <c r="AF3379" s="78" t="s">
        <v>667</v>
      </c>
      <c r="AG3379" s="72"/>
      <c r="AH3379" s="77">
        <v>4304748</v>
      </c>
      <c r="AI3379" s="76" t="s">
        <v>52</v>
      </c>
      <c r="AJ3379" s="76" t="s">
        <v>36</v>
      </c>
      <c r="AK3379" t="str">
        <f>_xlfn.CONCAT(PlayerList[[#This Row],[First Name]]," ",PlayerList[[#This Row],[Surname]])</f>
        <v>Joshua Wight</v>
      </c>
      <c r="AM3379" s="71">
        <f>PlayerList[[#This Row],[Code]]*1</f>
        <v>15537</v>
      </c>
      <c r="AN3379" s="71" t="str">
        <f>VLOOKUP(PlayerList[[#This Row],[NZCF ID]],$AP$2:$AQ$3850,2,FALSE)</f>
        <v>M</v>
      </c>
      <c r="AP3379" s="71">
        <v>19944</v>
      </c>
      <c r="AQ3379" s="71" t="s">
        <v>29</v>
      </c>
    </row>
    <row r="3380" spans="13:43" x14ac:dyDescent="0.3">
      <c r="M3380" s="75">
        <v>20131</v>
      </c>
      <c r="N3380" s="72" t="s">
        <v>3817</v>
      </c>
      <c r="O3380" s="72" t="s">
        <v>3818</v>
      </c>
      <c r="P3380" s="73" t="s">
        <v>604</v>
      </c>
      <c r="Q3380" s="74">
        <v>2012</v>
      </c>
      <c r="R3380" s="73" t="s">
        <v>135</v>
      </c>
      <c r="S3380" s="72"/>
      <c r="T3380" s="77">
        <v>664</v>
      </c>
      <c r="U3380" s="76" t="s">
        <v>50</v>
      </c>
      <c r="V3380" s="77" t="s">
        <v>36</v>
      </c>
      <c r="W3380" s="77" t="s">
        <v>36</v>
      </c>
      <c r="X3380" s="77">
        <v>5</v>
      </c>
      <c r="Y3380" s="78" t="s">
        <v>75</v>
      </c>
      <c r="Z3380" s="72"/>
      <c r="AA3380" s="77">
        <v>1041</v>
      </c>
      <c r="AB3380" s="76" t="s">
        <v>50</v>
      </c>
      <c r="AC3380" s="77" t="s">
        <v>36</v>
      </c>
      <c r="AD3380" s="77" t="s">
        <v>36</v>
      </c>
      <c r="AE3380" s="77">
        <v>14</v>
      </c>
      <c r="AF3380" s="78" t="s">
        <v>84</v>
      </c>
      <c r="AG3380" s="72"/>
      <c r="AH3380" s="77">
        <v>4326687</v>
      </c>
      <c r="AI3380" s="76" t="s">
        <v>52</v>
      </c>
      <c r="AJ3380" s="76" t="s">
        <v>36</v>
      </c>
      <c r="AK3380" t="str">
        <f>_xlfn.CONCAT(PlayerList[[#This Row],[First Name]]," ",PlayerList[[#This Row],[Surname]])</f>
        <v>Savith Wijayasinghe</v>
      </c>
      <c r="AM3380" s="71">
        <f>PlayerList[[#This Row],[Code]]*1</f>
        <v>20131</v>
      </c>
      <c r="AN3380" s="71" t="str">
        <f>VLOOKUP(PlayerList[[#This Row],[NZCF ID]],$AP$2:$AQ$3850,2,FALSE)</f>
        <v>M</v>
      </c>
      <c r="AP3380" s="71">
        <v>21030</v>
      </c>
      <c r="AQ3380" s="71" t="s">
        <v>29</v>
      </c>
    </row>
    <row r="3381" spans="13:43" x14ac:dyDescent="0.3">
      <c r="M3381" s="75">
        <v>19962</v>
      </c>
      <c r="N3381" s="72" t="s">
        <v>3819</v>
      </c>
      <c r="O3381" s="72" t="s">
        <v>3820</v>
      </c>
      <c r="P3381" s="73" t="s">
        <v>167</v>
      </c>
      <c r="Q3381" s="74">
        <v>2016</v>
      </c>
      <c r="R3381" s="73" t="s">
        <v>135</v>
      </c>
      <c r="S3381" s="72"/>
      <c r="T3381" s="77" t="s">
        <v>34</v>
      </c>
      <c r="U3381" s="76" t="s">
        <v>35</v>
      </c>
      <c r="V3381" s="77" t="s">
        <v>36</v>
      </c>
      <c r="W3381" s="77" t="s">
        <v>36</v>
      </c>
      <c r="X3381" s="77" t="s">
        <v>37</v>
      </c>
      <c r="Y3381" s="78" t="s">
        <v>38</v>
      </c>
      <c r="Z3381" s="72"/>
      <c r="AA3381" s="77">
        <v>400</v>
      </c>
      <c r="AB3381" s="76" t="s">
        <v>50</v>
      </c>
      <c r="AC3381" s="77" t="s">
        <v>36</v>
      </c>
      <c r="AD3381" s="77" t="s">
        <v>36</v>
      </c>
      <c r="AE3381" s="77">
        <v>4</v>
      </c>
      <c r="AF3381" s="78" t="s">
        <v>281</v>
      </c>
      <c r="AG3381" s="72"/>
      <c r="AH3381" s="77" t="s">
        <v>69</v>
      </c>
      <c r="AI3381" s="76" t="s">
        <v>52</v>
      </c>
      <c r="AJ3381" s="76" t="s">
        <v>36</v>
      </c>
      <c r="AK3381" t="str">
        <f>_xlfn.CONCAT(PlayerList[[#This Row],[First Name]]," ",PlayerList[[#This Row],[Surname]])</f>
        <v>Sarah Shenali Wijekoon</v>
      </c>
      <c r="AM3381" s="71">
        <f>PlayerList[[#This Row],[Code]]*1</f>
        <v>19962</v>
      </c>
      <c r="AN3381" s="71" t="str">
        <f>VLOOKUP(PlayerList[[#This Row],[NZCF ID]],$AP$2:$AQ$3850,2,FALSE)</f>
        <v>F</v>
      </c>
      <c r="AP3381" s="71">
        <v>15537</v>
      </c>
      <c r="AQ3381" s="71" t="s">
        <v>29</v>
      </c>
    </row>
    <row r="3382" spans="13:43" x14ac:dyDescent="0.3">
      <c r="M3382" s="75">
        <v>18725</v>
      </c>
      <c r="N3382" s="72" t="s">
        <v>3821</v>
      </c>
      <c r="O3382" s="72" t="s">
        <v>139</v>
      </c>
      <c r="P3382" s="73" t="s">
        <v>33</v>
      </c>
      <c r="Q3382" s="74">
        <v>1980</v>
      </c>
      <c r="R3382" s="73" t="s">
        <v>35</v>
      </c>
      <c r="S3382" s="72"/>
      <c r="T3382" s="77" t="s">
        <v>34</v>
      </c>
      <c r="U3382" s="76" t="s">
        <v>35</v>
      </c>
      <c r="V3382" s="77" t="s">
        <v>36</v>
      </c>
      <c r="W3382" s="77" t="s">
        <v>36</v>
      </c>
      <c r="X3382" s="77" t="s">
        <v>37</v>
      </c>
      <c r="Y3382" s="78" t="s">
        <v>38</v>
      </c>
      <c r="Z3382" s="72"/>
      <c r="AA3382" s="77">
        <v>423</v>
      </c>
      <c r="AB3382" s="76" t="s">
        <v>50</v>
      </c>
      <c r="AC3382" s="77" t="s">
        <v>36</v>
      </c>
      <c r="AD3382" s="77" t="s">
        <v>36</v>
      </c>
      <c r="AE3382" s="77">
        <v>6</v>
      </c>
      <c r="AF3382" s="78" t="s">
        <v>173</v>
      </c>
      <c r="AG3382" s="72"/>
      <c r="AH3382" s="77">
        <v>4321600</v>
      </c>
      <c r="AI3382" s="76" t="s">
        <v>52</v>
      </c>
      <c r="AJ3382" s="76" t="s">
        <v>36</v>
      </c>
      <c r="AK3382" t="str">
        <f>_xlfn.CONCAT(PlayerList[[#This Row],[First Name]]," ",PlayerList[[#This Row],[Surname]])</f>
        <v>James Wilce</v>
      </c>
      <c r="AM3382" s="71">
        <f>PlayerList[[#This Row],[Code]]*1</f>
        <v>18725</v>
      </c>
      <c r="AN3382" s="71" t="str">
        <f>VLOOKUP(PlayerList[[#This Row],[NZCF ID]],$AP$2:$AQ$3850,2,FALSE)</f>
        <v>M</v>
      </c>
      <c r="AP3382" s="71">
        <v>20131</v>
      </c>
      <c r="AQ3382" s="71" t="s">
        <v>29</v>
      </c>
    </row>
    <row r="3383" spans="13:43" x14ac:dyDescent="0.3">
      <c r="M3383" s="75">
        <v>18943</v>
      </c>
      <c r="N3383" s="72" t="s">
        <v>3822</v>
      </c>
      <c r="O3383" s="72" t="s">
        <v>3823</v>
      </c>
      <c r="P3383" s="73" t="s">
        <v>83</v>
      </c>
      <c r="Q3383" s="74" t="s">
        <v>37</v>
      </c>
      <c r="R3383" s="73" t="s">
        <v>35</v>
      </c>
      <c r="S3383" s="72"/>
      <c r="T3383" s="77">
        <v>1291</v>
      </c>
      <c r="U3383" s="76" t="s">
        <v>50</v>
      </c>
      <c r="V3383" s="77" t="s">
        <v>36</v>
      </c>
      <c r="W3383" s="77" t="s">
        <v>36</v>
      </c>
      <c r="X3383" s="77">
        <v>3</v>
      </c>
      <c r="Y3383" s="78" t="s">
        <v>154</v>
      </c>
      <c r="Z3383" s="72"/>
      <c r="AA3383" s="77" t="s">
        <v>37</v>
      </c>
      <c r="AB3383" s="76" t="s">
        <v>35</v>
      </c>
      <c r="AC3383" s="77" t="s">
        <v>36</v>
      </c>
      <c r="AD3383" s="77" t="s">
        <v>36</v>
      </c>
      <c r="AE3383" s="77" t="s">
        <v>37</v>
      </c>
      <c r="AF3383" s="78" t="s">
        <v>38</v>
      </c>
      <c r="AG3383" s="72"/>
      <c r="AH3383" s="77" t="s">
        <v>69</v>
      </c>
      <c r="AI3383" s="76" t="s">
        <v>52</v>
      </c>
      <c r="AJ3383" s="76" t="s">
        <v>36</v>
      </c>
      <c r="AK3383" t="str">
        <f>_xlfn.CONCAT(PlayerList[[#This Row],[First Name]]," ",PlayerList[[#This Row],[Surname]])</f>
        <v>Brynn Wilde</v>
      </c>
      <c r="AM3383" s="71">
        <f>PlayerList[[#This Row],[Code]]*1</f>
        <v>18943</v>
      </c>
      <c r="AN3383" s="71" t="str">
        <f>VLOOKUP(PlayerList[[#This Row],[NZCF ID]],$AP$2:$AQ$3850,2,FALSE)</f>
        <v>M</v>
      </c>
      <c r="AP3383" s="71">
        <v>19962</v>
      </c>
      <c r="AQ3383" s="71" t="s">
        <v>45</v>
      </c>
    </row>
    <row r="3384" spans="13:43" x14ac:dyDescent="0.3">
      <c r="M3384" s="75">
        <v>13030</v>
      </c>
      <c r="N3384" s="72" t="s">
        <v>3824</v>
      </c>
      <c r="O3384" s="72" t="s">
        <v>599</v>
      </c>
      <c r="P3384" s="73" t="s">
        <v>83</v>
      </c>
      <c r="Q3384" s="74">
        <v>1956</v>
      </c>
      <c r="R3384" s="73" t="s">
        <v>119</v>
      </c>
      <c r="S3384" s="72"/>
      <c r="T3384" s="77">
        <v>1655</v>
      </c>
      <c r="U3384" s="76" t="s">
        <v>35</v>
      </c>
      <c r="V3384" s="77" t="s">
        <v>36</v>
      </c>
      <c r="W3384" s="77" t="s">
        <v>36</v>
      </c>
      <c r="X3384" s="77">
        <v>295</v>
      </c>
      <c r="Y3384" s="78" t="s">
        <v>60</v>
      </c>
      <c r="Z3384" s="72"/>
      <c r="AA3384" s="77">
        <v>1574</v>
      </c>
      <c r="AB3384" s="76" t="s">
        <v>35</v>
      </c>
      <c r="AC3384" s="77" t="s">
        <v>36</v>
      </c>
      <c r="AD3384" s="77" t="s">
        <v>36</v>
      </c>
      <c r="AE3384" s="77">
        <v>66</v>
      </c>
      <c r="AF3384" s="78" t="s">
        <v>219</v>
      </c>
      <c r="AG3384" s="72"/>
      <c r="AH3384" s="77">
        <v>4302389</v>
      </c>
      <c r="AI3384" s="76" t="s">
        <v>52</v>
      </c>
      <c r="AJ3384" s="76" t="s">
        <v>36</v>
      </c>
      <c r="AK3384" t="str">
        <f>_xlfn.CONCAT(PlayerList[[#This Row],[First Name]]," ",PlayerList[[#This Row],[Surname]])</f>
        <v>Mark Wilkins</v>
      </c>
      <c r="AM3384" s="71">
        <f>PlayerList[[#This Row],[Code]]*1</f>
        <v>13030</v>
      </c>
      <c r="AN3384" s="71" t="str">
        <f>VLOOKUP(PlayerList[[#This Row],[NZCF ID]],$AP$2:$AQ$3850,2,FALSE)</f>
        <v>M</v>
      </c>
      <c r="AP3384" s="71">
        <v>18725</v>
      </c>
      <c r="AQ3384" s="71" t="s">
        <v>29</v>
      </c>
    </row>
    <row r="3385" spans="13:43" x14ac:dyDescent="0.3">
      <c r="M3385" s="75">
        <v>20015</v>
      </c>
      <c r="N3385" s="72" t="s">
        <v>3825</v>
      </c>
      <c r="O3385" s="72" t="s">
        <v>1393</v>
      </c>
      <c r="P3385" s="73" t="s">
        <v>33</v>
      </c>
      <c r="Q3385" s="74">
        <v>1968</v>
      </c>
      <c r="R3385" s="73" t="s">
        <v>124</v>
      </c>
      <c r="S3385" s="72"/>
      <c r="T3385" s="77" t="s">
        <v>34</v>
      </c>
      <c r="U3385" s="76" t="s">
        <v>35</v>
      </c>
      <c r="V3385" s="77" t="s">
        <v>36</v>
      </c>
      <c r="W3385" s="77" t="s">
        <v>36</v>
      </c>
      <c r="X3385" s="77" t="s">
        <v>37</v>
      </c>
      <c r="Y3385" s="78" t="s">
        <v>38</v>
      </c>
      <c r="Z3385" s="72"/>
      <c r="AA3385" s="77">
        <v>1559</v>
      </c>
      <c r="AB3385" s="76" t="s">
        <v>50</v>
      </c>
      <c r="AC3385" s="77" t="s">
        <v>36</v>
      </c>
      <c r="AD3385" s="77" t="s">
        <v>36</v>
      </c>
      <c r="AE3385" s="77">
        <v>6</v>
      </c>
      <c r="AF3385" s="78" t="s">
        <v>169</v>
      </c>
      <c r="AG3385" s="72"/>
      <c r="AH3385" s="77">
        <v>4326091</v>
      </c>
      <c r="AI3385" s="76" t="s">
        <v>52</v>
      </c>
      <c r="AJ3385" s="76" t="s">
        <v>36</v>
      </c>
      <c r="AK3385" t="str">
        <f>_xlfn.CONCAT(PlayerList[[#This Row],[First Name]]," ",PlayerList[[#This Row],[Surname]])</f>
        <v>Graham Wilkinson</v>
      </c>
      <c r="AM3385" s="71">
        <f>PlayerList[[#This Row],[Code]]*1</f>
        <v>20015</v>
      </c>
      <c r="AN3385" s="71" t="str">
        <f>VLOOKUP(PlayerList[[#This Row],[NZCF ID]],$AP$2:$AQ$3850,2,FALSE)</f>
        <v>M</v>
      </c>
      <c r="AP3385" s="71">
        <v>18943</v>
      </c>
      <c r="AQ3385" s="71" t="s">
        <v>29</v>
      </c>
    </row>
    <row r="3386" spans="13:43" x14ac:dyDescent="0.3">
      <c r="M3386" s="75">
        <v>18264</v>
      </c>
      <c r="N3386" s="72" t="s">
        <v>3826</v>
      </c>
      <c r="O3386" s="72" t="s">
        <v>277</v>
      </c>
      <c r="P3386" s="73" t="s">
        <v>167</v>
      </c>
      <c r="Q3386" s="74">
        <v>1981</v>
      </c>
      <c r="R3386" s="73" t="s">
        <v>35</v>
      </c>
      <c r="S3386" s="72"/>
      <c r="T3386" s="77">
        <v>835</v>
      </c>
      <c r="U3386" s="76" t="s">
        <v>50</v>
      </c>
      <c r="V3386" s="77" t="s">
        <v>36</v>
      </c>
      <c r="W3386" s="77" t="s">
        <v>36</v>
      </c>
      <c r="X3386" s="77">
        <v>5</v>
      </c>
      <c r="Y3386" s="78" t="s">
        <v>219</v>
      </c>
      <c r="Z3386" s="72"/>
      <c r="AA3386" s="77" t="s">
        <v>37</v>
      </c>
      <c r="AB3386" s="76" t="s">
        <v>35</v>
      </c>
      <c r="AC3386" s="77" t="s">
        <v>36</v>
      </c>
      <c r="AD3386" s="77" t="s">
        <v>36</v>
      </c>
      <c r="AE3386" s="77" t="s">
        <v>37</v>
      </c>
      <c r="AF3386" s="78" t="s">
        <v>38</v>
      </c>
      <c r="AG3386" s="72"/>
      <c r="AH3386" s="77">
        <v>4318005</v>
      </c>
      <c r="AI3386" s="76" t="s">
        <v>52</v>
      </c>
      <c r="AJ3386" s="76" t="s">
        <v>36</v>
      </c>
      <c r="AK3386" t="str">
        <f>_xlfn.CONCAT(PlayerList[[#This Row],[First Name]]," ",PlayerList[[#This Row],[Surname]])</f>
        <v>Anthony Williams</v>
      </c>
      <c r="AM3386" s="71">
        <f>PlayerList[[#This Row],[Code]]*1</f>
        <v>18264</v>
      </c>
      <c r="AN3386" s="71" t="str">
        <f>VLOOKUP(PlayerList[[#This Row],[NZCF ID]],$AP$2:$AQ$3850,2,FALSE)</f>
        <v>M</v>
      </c>
      <c r="AP3386" s="71">
        <v>13030</v>
      </c>
      <c r="AQ3386" s="71" t="s">
        <v>29</v>
      </c>
    </row>
    <row r="3387" spans="13:43" x14ac:dyDescent="0.3">
      <c r="M3387" s="75">
        <v>16720</v>
      </c>
      <c r="N3387" s="72" t="s">
        <v>3826</v>
      </c>
      <c r="O3387" s="72" t="s">
        <v>1322</v>
      </c>
      <c r="P3387" s="73" t="s">
        <v>115</v>
      </c>
      <c r="Q3387" s="74">
        <v>1962</v>
      </c>
      <c r="R3387" s="73" t="s">
        <v>124</v>
      </c>
      <c r="S3387" s="72"/>
      <c r="T3387" s="77">
        <v>1381</v>
      </c>
      <c r="U3387" s="76" t="s">
        <v>35</v>
      </c>
      <c r="V3387" s="77" t="s">
        <v>36</v>
      </c>
      <c r="W3387" s="77" t="s">
        <v>36</v>
      </c>
      <c r="X3387" s="77">
        <v>21</v>
      </c>
      <c r="Y3387" s="78" t="s">
        <v>2121</v>
      </c>
      <c r="Z3387" s="72"/>
      <c r="AA3387" s="77" t="s">
        <v>37</v>
      </c>
      <c r="AB3387" s="76" t="s">
        <v>35</v>
      </c>
      <c r="AC3387" s="77" t="s">
        <v>36</v>
      </c>
      <c r="AD3387" s="77" t="s">
        <v>36</v>
      </c>
      <c r="AE3387" s="77" t="s">
        <v>37</v>
      </c>
      <c r="AF3387" s="78" t="s">
        <v>38</v>
      </c>
      <c r="AG3387" s="72"/>
      <c r="AH3387" s="77">
        <v>4310950</v>
      </c>
      <c r="AI3387" s="76" t="s">
        <v>52</v>
      </c>
      <c r="AJ3387" s="76" t="s">
        <v>36</v>
      </c>
      <c r="AK3387" t="str">
        <f>_xlfn.CONCAT(PlayerList[[#This Row],[First Name]]," ",PlayerList[[#This Row],[Surname]])</f>
        <v>Brian Williams</v>
      </c>
      <c r="AM3387" s="71">
        <f>PlayerList[[#This Row],[Code]]*1</f>
        <v>16720</v>
      </c>
      <c r="AN3387" s="71" t="str">
        <f>VLOOKUP(PlayerList[[#This Row],[NZCF ID]],$AP$2:$AQ$3850,2,FALSE)</f>
        <v>M</v>
      </c>
      <c r="AP3387" s="71">
        <v>20015</v>
      </c>
      <c r="AQ3387" s="71" t="s">
        <v>29</v>
      </c>
    </row>
    <row r="3388" spans="13:43" x14ac:dyDescent="0.3">
      <c r="M3388" s="75">
        <v>14454</v>
      </c>
      <c r="N3388" s="72" t="s">
        <v>3826</v>
      </c>
      <c r="O3388" s="72" t="s">
        <v>4539</v>
      </c>
      <c r="P3388" s="73" t="s">
        <v>33</v>
      </c>
      <c r="Q3388" s="74">
        <v>1998</v>
      </c>
      <c r="R3388" s="73" t="s">
        <v>35</v>
      </c>
      <c r="S3388" s="72"/>
      <c r="T3388" s="77">
        <v>1550</v>
      </c>
      <c r="U3388" s="76" t="s">
        <v>50</v>
      </c>
      <c r="V3388" s="77">
        <v>1</v>
      </c>
      <c r="W3388" s="77">
        <v>5</v>
      </c>
      <c r="X3388" s="77">
        <v>5</v>
      </c>
      <c r="Y3388" s="78" t="s">
        <v>4167</v>
      </c>
      <c r="Z3388" s="72"/>
      <c r="AA3388" s="77">
        <v>1029</v>
      </c>
      <c r="AB3388" s="76" t="s">
        <v>35</v>
      </c>
      <c r="AC3388" s="77" t="s">
        <v>36</v>
      </c>
      <c r="AD3388" s="77" t="s">
        <v>36</v>
      </c>
      <c r="AE3388" s="77">
        <v>21</v>
      </c>
      <c r="AF3388" s="78" t="s">
        <v>4540</v>
      </c>
      <c r="AG3388" s="72"/>
      <c r="AH3388" s="77">
        <v>4332725</v>
      </c>
      <c r="AI3388" s="76" t="s">
        <v>52</v>
      </c>
      <c r="AJ3388" s="76" t="s">
        <v>36</v>
      </c>
      <c r="AK3388" t="str">
        <f>_xlfn.CONCAT(PlayerList[[#This Row],[First Name]]," ",PlayerList[[#This Row],[Surname]])</f>
        <v>Glen Williams</v>
      </c>
      <c r="AM3388" s="71">
        <f>PlayerList[[#This Row],[Code]]*1</f>
        <v>14454</v>
      </c>
      <c r="AN3388" s="71" t="str">
        <f>VLOOKUP(PlayerList[[#This Row],[NZCF ID]],$AP$2:$AQ$3850,2,FALSE)</f>
        <v>M</v>
      </c>
      <c r="AP3388" s="71">
        <v>18264</v>
      </c>
      <c r="AQ3388" s="71" t="s">
        <v>29</v>
      </c>
    </row>
    <row r="3389" spans="13:43" x14ac:dyDescent="0.3">
      <c r="M3389" s="75">
        <v>19260</v>
      </c>
      <c r="N3389" s="72" t="s">
        <v>3826</v>
      </c>
      <c r="O3389" s="72" t="s">
        <v>573</v>
      </c>
      <c r="P3389" s="73" t="s">
        <v>252</v>
      </c>
      <c r="Q3389" s="74">
        <v>2006</v>
      </c>
      <c r="R3389" s="73" t="s">
        <v>135</v>
      </c>
      <c r="S3389" s="72"/>
      <c r="T3389" s="77">
        <v>1245</v>
      </c>
      <c r="U3389" s="76" t="s">
        <v>35</v>
      </c>
      <c r="V3389" s="77" t="s">
        <v>36</v>
      </c>
      <c r="W3389" s="77" t="s">
        <v>36</v>
      </c>
      <c r="X3389" s="77">
        <v>49</v>
      </c>
      <c r="Y3389" s="78" t="s">
        <v>60</v>
      </c>
      <c r="Z3389" s="72"/>
      <c r="AA3389" s="77">
        <v>1113</v>
      </c>
      <c r="AB3389" s="76" t="s">
        <v>35</v>
      </c>
      <c r="AC3389" s="77" t="s">
        <v>36</v>
      </c>
      <c r="AD3389" s="77" t="s">
        <v>36</v>
      </c>
      <c r="AE3389" s="77">
        <v>27</v>
      </c>
      <c r="AF3389" s="78" t="s">
        <v>39</v>
      </c>
      <c r="AG3389" s="72"/>
      <c r="AH3389" s="77">
        <v>4324803</v>
      </c>
      <c r="AI3389" s="76" t="s">
        <v>52</v>
      </c>
      <c r="AJ3389" s="76" t="s">
        <v>36</v>
      </c>
      <c r="AK3389" t="str">
        <f>_xlfn.CONCAT(PlayerList[[#This Row],[First Name]]," ",PlayerList[[#This Row],[Surname]])</f>
        <v>Joseph Williams</v>
      </c>
      <c r="AM3389" s="71">
        <f>PlayerList[[#This Row],[Code]]*1</f>
        <v>19260</v>
      </c>
      <c r="AN3389" s="71" t="str">
        <f>VLOOKUP(PlayerList[[#This Row],[NZCF ID]],$AP$2:$AQ$3850,2,FALSE)</f>
        <v>M</v>
      </c>
      <c r="AP3389" s="71">
        <v>16720</v>
      </c>
      <c r="AQ3389" s="71" t="s">
        <v>29</v>
      </c>
    </row>
    <row r="3390" spans="13:43" x14ac:dyDescent="0.3">
      <c r="M3390" s="75">
        <v>16335</v>
      </c>
      <c r="N3390" s="72" t="s">
        <v>3826</v>
      </c>
      <c r="O3390" s="72" t="s">
        <v>2218</v>
      </c>
      <c r="P3390" s="73" t="s">
        <v>252</v>
      </c>
      <c r="Q3390" s="74">
        <v>2001</v>
      </c>
      <c r="R3390" s="73" t="s">
        <v>35</v>
      </c>
      <c r="S3390" s="72"/>
      <c r="T3390" s="77">
        <v>1013</v>
      </c>
      <c r="U3390" s="76" t="s">
        <v>50</v>
      </c>
      <c r="V3390" s="77" t="s">
        <v>36</v>
      </c>
      <c r="W3390" s="77" t="s">
        <v>36</v>
      </c>
      <c r="X3390" s="77">
        <v>4</v>
      </c>
      <c r="Y3390" s="78" t="s">
        <v>232</v>
      </c>
      <c r="Z3390" s="72"/>
      <c r="AA3390" s="77">
        <v>1005</v>
      </c>
      <c r="AB3390" s="76" t="s">
        <v>35</v>
      </c>
      <c r="AC3390" s="77" t="s">
        <v>36</v>
      </c>
      <c r="AD3390" s="77" t="s">
        <v>36</v>
      </c>
      <c r="AE3390" s="77">
        <v>42</v>
      </c>
      <c r="AF3390" s="78" t="s">
        <v>105</v>
      </c>
      <c r="AG3390" s="72"/>
      <c r="AH3390" s="77">
        <v>4309154</v>
      </c>
      <c r="AI3390" s="76" t="s">
        <v>52</v>
      </c>
      <c r="AJ3390" s="76" t="s">
        <v>36</v>
      </c>
      <c r="AK3390" t="str">
        <f>_xlfn.CONCAT(PlayerList[[#This Row],[First Name]]," ",PlayerList[[#This Row],[Surname]])</f>
        <v>Lloyd Williams</v>
      </c>
      <c r="AM3390" s="71">
        <f>PlayerList[[#This Row],[Code]]*1</f>
        <v>16335</v>
      </c>
      <c r="AN3390" s="71" t="str">
        <f>VLOOKUP(PlayerList[[#This Row],[NZCF ID]],$AP$2:$AQ$3850,2,FALSE)</f>
        <v>M</v>
      </c>
      <c r="AP3390" s="71">
        <v>14454</v>
      </c>
      <c r="AQ3390" s="71" t="s">
        <v>29</v>
      </c>
    </row>
    <row r="3391" spans="13:43" x14ac:dyDescent="0.3">
      <c r="M3391" s="75">
        <v>18432</v>
      </c>
      <c r="N3391" s="72" t="s">
        <v>3826</v>
      </c>
      <c r="O3391" s="72" t="s">
        <v>1691</v>
      </c>
      <c r="P3391" s="73" t="s">
        <v>190</v>
      </c>
      <c r="Q3391" s="74">
        <v>1989</v>
      </c>
      <c r="R3391" s="73" t="s">
        <v>35</v>
      </c>
      <c r="S3391" s="72"/>
      <c r="T3391" s="77">
        <v>1536</v>
      </c>
      <c r="U3391" s="76" t="s">
        <v>35</v>
      </c>
      <c r="V3391" s="77" t="s">
        <v>36</v>
      </c>
      <c r="W3391" s="77" t="s">
        <v>36</v>
      </c>
      <c r="X3391" s="77">
        <v>27</v>
      </c>
      <c r="Y3391" s="78" t="s">
        <v>96</v>
      </c>
      <c r="Z3391" s="72"/>
      <c r="AA3391" s="77">
        <v>1473</v>
      </c>
      <c r="AB3391" s="76" t="s">
        <v>35</v>
      </c>
      <c r="AC3391" s="77" t="s">
        <v>36</v>
      </c>
      <c r="AD3391" s="77" t="s">
        <v>36</v>
      </c>
      <c r="AE3391" s="77">
        <v>42</v>
      </c>
      <c r="AF3391" s="78" t="s">
        <v>154</v>
      </c>
      <c r="AG3391" s="72"/>
      <c r="AH3391" s="77">
        <v>4319575</v>
      </c>
      <c r="AI3391" s="76" t="s">
        <v>52</v>
      </c>
      <c r="AJ3391" s="76" t="s">
        <v>36</v>
      </c>
      <c r="AK3391" t="str">
        <f>_xlfn.CONCAT(PlayerList[[#This Row],[First Name]]," ",PlayerList[[#This Row],[Surname]])</f>
        <v>Matt Williams</v>
      </c>
      <c r="AM3391" s="71">
        <f>PlayerList[[#This Row],[Code]]*1</f>
        <v>18432</v>
      </c>
      <c r="AN3391" s="71" t="str">
        <f>VLOOKUP(PlayerList[[#This Row],[NZCF ID]],$AP$2:$AQ$3850,2,FALSE)</f>
        <v>M</v>
      </c>
      <c r="AP3391" s="71">
        <v>19260</v>
      </c>
      <c r="AQ3391" s="71" t="s">
        <v>29</v>
      </c>
    </row>
    <row r="3392" spans="13:43" x14ac:dyDescent="0.3">
      <c r="M3392" s="75">
        <v>13597</v>
      </c>
      <c r="N3392" s="72" t="s">
        <v>3826</v>
      </c>
      <c r="O3392" s="72" t="s">
        <v>345</v>
      </c>
      <c r="P3392" s="73" t="s">
        <v>335</v>
      </c>
      <c r="Q3392" s="74">
        <v>1980</v>
      </c>
      <c r="R3392" s="73" t="s">
        <v>35</v>
      </c>
      <c r="S3392" s="72"/>
      <c r="T3392" s="77">
        <v>1027</v>
      </c>
      <c r="U3392" s="76" t="s">
        <v>35</v>
      </c>
      <c r="V3392" s="77" t="s">
        <v>36</v>
      </c>
      <c r="W3392" s="77" t="s">
        <v>36</v>
      </c>
      <c r="X3392" s="77">
        <v>65</v>
      </c>
      <c r="Y3392" s="78" t="s">
        <v>84</v>
      </c>
      <c r="Z3392" s="72"/>
      <c r="AA3392" s="77">
        <v>957</v>
      </c>
      <c r="AB3392" s="76" t="s">
        <v>35</v>
      </c>
      <c r="AC3392" s="77">
        <v>1</v>
      </c>
      <c r="AD3392" s="77">
        <v>5</v>
      </c>
      <c r="AE3392" s="77">
        <v>11</v>
      </c>
      <c r="AF3392" s="78" t="s">
        <v>4167</v>
      </c>
      <c r="AG3392" s="72"/>
      <c r="AH3392" s="77">
        <v>4310195</v>
      </c>
      <c r="AI3392" s="76" t="s">
        <v>52</v>
      </c>
      <c r="AJ3392" s="76" t="s">
        <v>36</v>
      </c>
      <c r="AK3392" t="str">
        <f>_xlfn.CONCAT(PlayerList[[#This Row],[First Name]]," ",PlayerList[[#This Row],[Surname]])</f>
        <v>Richard Williams</v>
      </c>
      <c r="AM3392" s="71">
        <f>PlayerList[[#This Row],[Code]]*1</f>
        <v>13597</v>
      </c>
      <c r="AN3392" s="71" t="str">
        <f>VLOOKUP(PlayerList[[#This Row],[NZCF ID]],$AP$2:$AQ$3850,2,FALSE)</f>
        <v>M</v>
      </c>
      <c r="AP3392" s="71">
        <v>16335</v>
      </c>
      <c r="AQ3392" s="71" t="s">
        <v>29</v>
      </c>
    </row>
    <row r="3393" spans="13:43" x14ac:dyDescent="0.3">
      <c r="M3393" s="75">
        <v>18535</v>
      </c>
      <c r="N3393" s="72" t="s">
        <v>3826</v>
      </c>
      <c r="O3393" s="72" t="s">
        <v>2385</v>
      </c>
      <c r="P3393" s="73" t="s">
        <v>49</v>
      </c>
      <c r="Q3393" s="74">
        <v>2009</v>
      </c>
      <c r="R3393" s="73" t="s">
        <v>135</v>
      </c>
      <c r="S3393" s="72"/>
      <c r="T3393" s="77" t="s">
        <v>34</v>
      </c>
      <c r="U3393" s="76" t="s">
        <v>35</v>
      </c>
      <c r="V3393" s="77" t="s">
        <v>36</v>
      </c>
      <c r="W3393" s="77" t="s">
        <v>36</v>
      </c>
      <c r="X3393" s="77" t="s">
        <v>37</v>
      </c>
      <c r="Y3393" s="78" t="s">
        <v>38</v>
      </c>
      <c r="Z3393" s="72"/>
      <c r="AA3393" s="77">
        <v>734</v>
      </c>
      <c r="AB3393" s="76" t="s">
        <v>50</v>
      </c>
      <c r="AC3393" s="77" t="s">
        <v>36</v>
      </c>
      <c r="AD3393" s="77" t="s">
        <v>36</v>
      </c>
      <c r="AE3393" s="77">
        <v>12</v>
      </c>
      <c r="AF3393" s="78" t="s">
        <v>173</v>
      </c>
      <c r="AG3393" s="72"/>
      <c r="AH3393" s="77" t="s">
        <v>69</v>
      </c>
      <c r="AI3393" s="76" t="s">
        <v>52</v>
      </c>
      <c r="AJ3393" s="76" t="s">
        <v>36</v>
      </c>
      <c r="AK3393" t="str">
        <f>_xlfn.CONCAT(PlayerList[[#This Row],[First Name]]," ",PlayerList[[#This Row],[Surname]])</f>
        <v>Saxon Williams</v>
      </c>
      <c r="AM3393" s="71">
        <f>PlayerList[[#This Row],[Code]]*1</f>
        <v>18535</v>
      </c>
      <c r="AN3393" s="71" t="str">
        <f>VLOOKUP(PlayerList[[#This Row],[NZCF ID]],$AP$2:$AQ$3850,2,FALSE)</f>
        <v>M</v>
      </c>
      <c r="AP3393" s="71">
        <v>18432</v>
      </c>
      <c r="AQ3393" s="71" t="s">
        <v>29</v>
      </c>
    </row>
    <row r="3394" spans="13:43" x14ac:dyDescent="0.3">
      <c r="M3394" s="75">
        <v>18783</v>
      </c>
      <c r="N3394" s="72" t="s">
        <v>3827</v>
      </c>
      <c r="O3394" s="72" t="s">
        <v>2504</v>
      </c>
      <c r="P3394" s="73" t="s">
        <v>252</v>
      </c>
      <c r="Q3394" s="74">
        <v>2015</v>
      </c>
      <c r="R3394" s="73" t="s">
        <v>135</v>
      </c>
      <c r="S3394" s="72"/>
      <c r="T3394" s="77" t="s">
        <v>34</v>
      </c>
      <c r="U3394" s="76" t="s">
        <v>35</v>
      </c>
      <c r="V3394" s="77" t="s">
        <v>36</v>
      </c>
      <c r="W3394" s="77" t="s">
        <v>36</v>
      </c>
      <c r="X3394" s="77" t="s">
        <v>37</v>
      </c>
      <c r="Y3394" s="78" t="s">
        <v>38</v>
      </c>
      <c r="Z3394" s="72"/>
      <c r="AA3394" s="77">
        <v>443</v>
      </c>
      <c r="AB3394" s="76" t="s">
        <v>35</v>
      </c>
      <c r="AC3394" s="77" t="s">
        <v>36</v>
      </c>
      <c r="AD3394" s="77" t="s">
        <v>36</v>
      </c>
      <c r="AE3394" s="77">
        <v>27</v>
      </c>
      <c r="AF3394" s="78" t="s">
        <v>154</v>
      </c>
      <c r="AG3394" s="72"/>
      <c r="AH3394" s="77" t="s">
        <v>69</v>
      </c>
      <c r="AI3394" s="76" t="s">
        <v>52</v>
      </c>
      <c r="AJ3394" s="76" t="s">
        <v>36</v>
      </c>
      <c r="AK3394" t="str">
        <f>_xlfn.CONCAT(PlayerList[[#This Row],[First Name]]," ",PlayerList[[#This Row],[Surname]])</f>
        <v>Robbie Willmott</v>
      </c>
      <c r="AM3394" s="71">
        <f>PlayerList[[#This Row],[Code]]*1</f>
        <v>18783</v>
      </c>
      <c r="AN3394" s="71" t="str">
        <f>VLOOKUP(PlayerList[[#This Row],[NZCF ID]],$AP$2:$AQ$3850,2,FALSE)</f>
        <v>M</v>
      </c>
      <c r="AP3394" s="71">
        <v>13597</v>
      </c>
      <c r="AQ3394" s="71" t="s">
        <v>29</v>
      </c>
    </row>
    <row r="3395" spans="13:43" x14ac:dyDescent="0.3">
      <c r="M3395" s="75">
        <v>17321</v>
      </c>
      <c r="N3395" s="72" t="s">
        <v>3828</v>
      </c>
      <c r="O3395" s="72" t="s">
        <v>3829</v>
      </c>
      <c r="P3395" s="73" t="s">
        <v>1410</v>
      </c>
      <c r="Q3395" s="74">
        <v>2001</v>
      </c>
      <c r="R3395" s="73" t="s">
        <v>35</v>
      </c>
      <c r="S3395" s="72"/>
      <c r="T3395" s="77">
        <v>1745</v>
      </c>
      <c r="U3395" s="76" t="s">
        <v>35</v>
      </c>
      <c r="V3395" s="77">
        <v>1</v>
      </c>
      <c r="W3395" s="77">
        <v>1</v>
      </c>
      <c r="X3395" s="77">
        <v>37</v>
      </c>
      <c r="Y3395" s="78" t="s">
        <v>4167</v>
      </c>
      <c r="Z3395" s="72"/>
      <c r="AA3395" s="77">
        <v>1644</v>
      </c>
      <c r="AB3395" s="76" t="s">
        <v>35</v>
      </c>
      <c r="AC3395" s="77">
        <v>1</v>
      </c>
      <c r="AD3395" s="77">
        <v>6</v>
      </c>
      <c r="AE3395" s="77">
        <v>95</v>
      </c>
      <c r="AF3395" s="78" t="s">
        <v>4167</v>
      </c>
      <c r="AG3395" s="72"/>
      <c r="AH3395" s="77">
        <v>4312678</v>
      </c>
      <c r="AI3395" s="76" t="s">
        <v>52</v>
      </c>
      <c r="AJ3395" s="76" t="s">
        <v>36</v>
      </c>
      <c r="AK3395" t="str">
        <f>_xlfn.CONCAT(PlayerList[[#This Row],[First Name]]," ",PlayerList[[#This Row],[Surname]])</f>
        <v>Xxavier Willoughby-Ansell</v>
      </c>
      <c r="AM3395" s="71">
        <f>PlayerList[[#This Row],[Code]]*1</f>
        <v>17321</v>
      </c>
      <c r="AN3395" s="71" t="str">
        <f>VLOOKUP(PlayerList[[#This Row],[NZCF ID]],$AP$2:$AQ$3850,2,FALSE)</f>
        <v>M</v>
      </c>
      <c r="AP3395" s="71">
        <v>18535</v>
      </c>
      <c r="AQ3395" s="71" t="s">
        <v>29</v>
      </c>
    </row>
    <row r="3396" spans="13:43" x14ac:dyDescent="0.3">
      <c r="M3396" s="75">
        <v>19151</v>
      </c>
      <c r="N3396" s="72" t="s">
        <v>3830</v>
      </c>
      <c r="O3396" s="72" t="s">
        <v>211</v>
      </c>
      <c r="P3396" s="73" t="s">
        <v>190</v>
      </c>
      <c r="Q3396" s="74" t="s">
        <v>37</v>
      </c>
      <c r="R3396" s="73" t="s">
        <v>35</v>
      </c>
      <c r="S3396" s="72"/>
      <c r="T3396" s="77" t="s">
        <v>34</v>
      </c>
      <c r="U3396" s="76" t="s">
        <v>35</v>
      </c>
      <c r="V3396" s="77" t="s">
        <v>36</v>
      </c>
      <c r="W3396" s="77" t="s">
        <v>36</v>
      </c>
      <c r="X3396" s="77" t="s">
        <v>37</v>
      </c>
      <c r="Y3396" s="78" t="s">
        <v>38</v>
      </c>
      <c r="Z3396" s="72"/>
      <c r="AA3396" s="77">
        <v>1152</v>
      </c>
      <c r="AB3396" s="76" t="s">
        <v>50</v>
      </c>
      <c r="AC3396" s="77" t="s">
        <v>36</v>
      </c>
      <c r="AD3396" s="77" t="s">
        <v>36</v>
      </c>
      <c r="AE3396" s="77">
        <v>6</v>
      </c>
      <c r="AF3396" s="78" t="s">
        <v>154</v>
      </c>
      <c r="AG3396" s="72"/>
      <c r="AH3396" s="77" t="s">
        <v>69</v>
      </c>
      <c r="AI3396" s="76" t="s">
        <v>52</v>
      </c>
      <c r="AJ3396" s="76" t="s">
        <v>36</v>
      </c>
      <c r="AK3396" t="str">
        <f>_xlfn.CONCAT(PlayerList[[#This Row],[First Name]]," ",PlayerList[[#This Row],[Surname]])</f>
        <v>Adam Wills</v>
      </c>
      <c r="AM3396" s="71">
        <f>PlayerList[[#This Row],[Code]]*1</f>
        <v>19151</v>
      </c>
      <c r="AN3396" s="71" t="str">
        <f>VLOOKUP(PlayerList[[#This Row],[NZCF ID]],$AP$2:$AQ$3850,2,FALSE)</f>
        <v>M</v>
      </c>
      <c r="AP3396" s="71">
        <v>18783</v>
      </c>
      <c r="AQ3396" s="71" t="s">
        <v>29</v>
      </c>
    </row>
    <row r="3397" spans="13:43" x14ac:dyDescent="0.3">
      <c r="M3397" s="75">
        <v>12799</v>
      </c>
      <c r="N3397" s="72" t="s">
        <v>2210</v>
      </c>
      <c r="O3397" s="72" t="s">
        <v>3831</v>
      </c>
      <c r="P3397" s="73" t="s">
        <v>83</v>
      </c>
      <c r="Q3397" s="74">
        <v>1991</v>
      </c>
      <c r="R3397" s="73" t="s">
        <v>35</v>
      </c>
      <c r="S3397" s="72"/>
      <c r="T3397" s="77">
        <v>1704</v>
      </c>
      <c r="U3397" s="76" t="s">
        <v>35</v>
      </c>
      <c r="V3397" s="77" t="s">
        <v>36</v>
      </c>
      <c r="W3397" s="77" t="s">
        <v>36</v>
      </c>
      <c r="X3397" s="77">
        <v>97</v>
      </c>
      <c r="Y3397" s="78" t="s">
        <v>105</v>
      </c>
      <c r="Z3397" s="72"/>
      <c r="AA3397" s="77">
        <v>1646</v>
      </c>
      <c r="AB3397" s="76" t="s">
        <v>35</v>
      </c>
      <c r="AC3397" s="77" t="s">
        <v>36</v>
      </c>
      <c r="AD3397" s="77" t="s">
        <v>36</v>
      </c>
      <c r="AE3397" s="77">
        <v>50</v>
      </c>
      <c r="AF3397" s="78" t="s">
        <v>574</v>
      </c>
      <c r="AG3397" s="72"/>
      <c r="AH3397" s="77">
        <v>4311515</v>
      </c>
      <c r="AI3397" s="76" t="s">
        <v>52</v>
      </c>
      <c r="AJ3397" s="76" t="s">
        <v>36</v>
      </c>
      <c r="AK3397" t="str">
        <f>_xlfn.CONCAT(PlayerList[[#This Row],[First Name]]," ",PlayerList[[#This Row],[Surname]])</f>
        <v>Dallas J G Wilson</v>
      </c>
      <c r="AM3397" s="71">
        <f>PlayerList[[#This Row],[Code]]*1</f>
        <v>12799</v>
      </c>
      <c r="AN3397" s="71" t="str">
        <f>VLOOKUP(PlayerList[[#This Row],[NZCF ID]],$AP$2:$AQ$3850,2,FALSE)</f>
        <v>M</v>
      </c>
      <c r="AP3397" s="71">
        <v>17321</v>
      </c>
      <c r="AQ3397" s="71" t="s">
        <v>29</v>
      </c>
    </row>
    <row r="3398" spans="13:43" x14ac:dyDescent="0.3">
      <c r="M3398" s="75">
        <v>19238</v>
      </c>
      <c r="N3398" s="72" t="s">
        <v>2210</v>
      </c>
      <c r="O3398" s="72" t="s">
        <v>421</v>
      </c>
      <c r="P3398" s="73" t="s">
        <v>33</v>
      </c>
      <c r="Q3398" s="74">
        <v>2011</v>
      </c>
      <c r="R3398" s="73" t="s">
        <v>135</v>
      </c>
      <c r="S3398" s="72"/>
      <c r="T3398" s="77" t="s">
        <v>34</v>
      </c>
      <c r="U3398" s="76" t="s">
        <v>35</v>
      </c>
      <c r="V3398" s="77" t="s">
        <v>36</v>
      </c>
      <c r="W3398" s="77" t="s">
        <v>36</v>
      </c>
      <c r="X3398" s="77" t="s">
        <v>37</v>
      </c>
      <c r="Y3398" s="78" t="s">
        <v>38</v>
      </c>
      <c r="Z3398" s="72"/>
      <c r="AA3398" s="77">
        <v>679</v>
      </c>
      <c r="AB3398" s="76" t="s">
        <v>50</v>
      </c>
      <c r="AC3398" s="77" t="s">
        <v>36</v>
      </c>
      <c r="AD3398" s="77" t="s">
        <v>36</v>
      </c>
      <c r="AE3398" s="77">
        <v>6</v>
      </c>
      <c r="AF3398" s="78" t="s">
        <v>173</v>
      </c>
      <c r="AG3398" s="72"/>
      <c r="AH3398" s="77">
        <v>4323700</v>
      </c>
      <c r="AI3398" s="76" t="s">
        <v>52</v>
      </c>
      <c r="AJ3398" s="76" t="s">
        <v>36</v>
      </c>
      <c r="AK3398" t="str">
        <f>_xlfn.CONCAT(PlayerList[[#This Row],[First Name]]," ",PlayerList[[#This Row],[Surname]])</f>
        <v>Daniel Wilson</v>
      </c>
      <c r="AM3398" s="71">
        <f>PlayerList[[#This Row],[Code]]*1</f>
        <v>19238</v>
      </c>
      <c r="AN3398" s="71" t="str">
        <f>VLOOKUP(PlayerList[[#This Row],[NZCF ID]],$AP$2:$AQ$3850,2,FALSE)</f>
        <v>M</v>
      </c>
      <c r="AP3398" s="71">
        <v>19151</v>
      </c>
      <c r="AQ3398" s="71" t="s">
        <v>29</v>
      </c>
    </row>
    <row r="3399" spans="13:43" x14ac:dyDescent="0.3">
      <c r="M3399" s="75">
        <v>18710</v>
      </c>
      <c r="N3399" s="72" t="s">
        <v>2210</v>
      </c>
      <c r="O3399" s="72" t="s">
        <v>3832</v>
      </c>
      <c r="P3399" s="73" t="s">
        <v>49</v>
      </c>
      <c r="Q3399" s="74">
        <v>2009</v>
      </c>
      <c r="R3399" s="73" t="s">
        <v>135</v>
      </c>
      <c r="S3399" s="72"/>
      <c r="T3399" s="77">
        <v>1928</v>
      </c>
      <c r="U3399" s="76" t="s">
        <v>35</v>
      </c>
      <c r="V3399" s="77">
        <v>1</v>
      </c>
      <c r="W3399" s="77">
        <v>6</v>
      </c>
      <c r="X3399" s="77">
        <v>136</v>
      </c>
      <c r="Y3399" s="78" t="s">
        <v>4167</v>
      </c>
      <c r="Z3399" s="72"/>
      <c r="AA3399" s="77">
        <v>1793</v>
      </c>
      <c r="AB3399" s="76" t="s">
        <v>35</v>
      </c>
      <c r="AC3399" s="77" t="s">
        <v>36</v>
      </c>
      <c r="AD3399" s="77" t="s">
        <v>36</v>
      </c>
      <c r="AE3399" s="77">
        <v>72</v>
      </c>
      <c r="AF3399" s="78" t="s">
        <v>84</v>
      </c>
      <c r="AG3399" s="72"/>
      <c r="AH3399" s="77">
        <v>4321413</v>
      </c>
      <c r="AI3399" s="76" t="s">
        <v>52</v>
      </c>
      <c r="AJ3399" s="76" t="s">
        <v>36</v>
      </c>
      <c r="AK3399" t="str">
        <f>_xlfn.CONCAT(PlayerList[[#This Row],[First Name]]," ",PlayerList[[#This Row],[Surname]])</f>
        <v>Dion A Wilson</v>
      </c>
      <c r="AM3399" s="71">
        <f>PlayerList[[#This Row],[Code]]*1</f>
        <v>18710</v>
      </c>
      <c r="AN3399" s="71" t="str">
        <f>VLOOKUP(PlayerList[[#This Row],[NZCF ID]],$AP$2:$AQ$3850,2,FALSE)</f>
        <v>M</v>
      </c>
      <c r="AP3399" s="71">
        <v>12799</v>
      </c>
      <c r="AQ3399" s="71" t="s">
        <v>29</v>
      </c>
    </row>
    <row r="3400" spans="13:43" x14ac:dyDescent="0.3">
      <c r="M3400" s="75">
        <v>18433</v>
      </c>
      <c r="N3400" s="72" t="s">
        <v>2210</v>
      </c>
      <c r="O3400" s="72" t="s">
        <v>3833</v>
      </c>
      <c r="P3400" s="73" t="s">
        <v>33</v>
      </c>
      <c r="Q3400" s="74">
        <v>2003</v>
      </c>
      <c r="R3400" s="73" t="s">
        <v>35</v>
      </c>
      <c r="S3400" s="72"/>
      <c r="T3400" s="77" t="s">
        <v>34</v>
      </c>
      <c r="U3400" s="76" t="s">
        <v>35</v>
      </c>
      <c r="V3400" s="77" t="s">
        <v>36</v>
      </c>
      <c r="W3400" s="77" t="s">
        <v>36</v>
      </c>
      <c r="X3400" s="77" t="s">
        <v>37</v>
      </c>
      <c r="Y3400" s="78" t="s">
        <v>38</v>
      </c>
      <c r="Z3400" s="72"/>
      <c r="AA3400" s="77">
        <v>1277</v>
      </c>
      <c r="AB3400" s="76" t="s">
        <v>50</v>
      </c>
      <c r="AC3400" s="77" t="s">
        <v>36</v>
      </c>
      <c r="AD3400" s="77" t="s">
        <v>36</v>
      </c>
      <c r="AE3400" s="77">
        <v>5</v>
      </c>
      <c r="AF3400" s="78" t="s">
        <v>68</v>
      </c>
      <c r="AG3400" s="72"/>
      <c r="AH3400" s="77" t="s">
        <v>69</v>
      </c>
      <c r="AI3400" s="76" t="s">
        <v>52</v>
      </c>
      <c r="AJ3400" s="76" t="s">
        <v>36</v>
      </c>
      <c r="AK3400" t="str">
        <f>_xlfn.CONCAT(PlayerList[[#This Row],[First Name]]," ",PlayerList[[#This Row],[Surname]])</f>
        <v>Flynn Wilson</v>
      </c>
      <c r="AM3400" s="71">
        <f>PlayerList[[#This Row],[Code]]*1</f>
        <v>18433</v>
      </c>
      <c r="AN3400" s="71" t="str">
        <f>VLOOKUP(PlayerList[[#This Row],[NZCF ID]],$AP$2:$AQ$3850,2,FALSE)</f>
        <v>M</v>
      </c>
      <c r="AP3400" s="71">
        <v>19238</v>
      </c>
      <c r="AQ3400" s="71" t="s">
        <v>29</v>
      </c>
    </row>
    <row r="3401" spans="13:43" x14ac:dyDescent="0.3">
      <c r="M3401" s="75">
        <v>21133</v>
      </c>
      <c r="N3401" s="72" t="s">
        <v>2210</v>
      </c>
      <c r="O3401" s="72" t="s">
        <v>3834</v>
      </c>
      <c r="P3401" s="73" t="s">
        <v>33</v>
      </c>
      <c r="Q3401" s="74">
        <v>2016</v>
      </c>
      <c r="R3401" s="73" t="s">
        <v>135</v>
      </c>
      <c r="S3401" s="72"/>
      <c r="T3401" s="77" t="s">
        <v>34</v>
      </c>
      <c r="U3401" s="76" t="s">
        <v>35</v>
      </c>
      <c r="V3401" s="77" t="s">
        <v>36</v>
      </c>
      <c r="W3401" s="77" t="s">
        <v>36</v>
      </c>
      <c r="X3401" s="77" t="s">
        <v>37</v>
      </c>
      <c r="Y3401" s="78" t="s">
        <v>38</v>
      </c>
      <c r="Z3401" s="72"/>
      <c r="AA3401" s="77">
        <v>400</v>
      </c>
      <c r="AB3401" s="76" t="s">
        <v>50</v>
      </c>
      <c r="AC3401" s="77" t="s">
        <v>36</v>
      </c>
      <c r="AD3401" s="77" t="s">
        <v>36</v>
      </c>
      <c r="AE3401" s="77">
        <v>6</v>
      </c>
      <c r="AF3401" s="78" t="s">
        <v>173</v>
      </c>
      <c r="AG3401" s="72"/>
      <c r="AH3401" s="77" t="s">
        <v>69</v>
      </c>
      <c r="AI3401" s="76" t="s">
        <v>52</v>
      </c>
      <c r="AJ3401" s="76" t="s">
        <v>36</v>
      </c>
      <c r="AK3401" t="str">
        <f>_xlfn.CONCAT(PlayerList[[#This Row],[First Name]]," ",PlayerList[[#This Row],[Surname]])</f>
        <v>Mila Wilson</v>
      </c>
      <c r="AM3401" s="71">
        <f>PlayerList[[#This Row],[Code]]*1</f>
        <v>21133</v>
      </c>
      <c r="AN3401" s="71" t="str">
        <f>VLOOKUP(PlayerList[[#This Row],[NZCF ID]],$AP$2:$AQ$3850,2,FALSE)</f>
        <v>F</v>
      </c>
      <c r="AP3401" s="71">
        <v>18710</v>
      </c>
      <c r="AQ3401" s="71" t="s">
        <v>29</v>
      </c>
    </row>
    <row r="3402" spans="13:43" x14ac:dyDescent="0.3">
      <c r="M3402" s="75">
        <v>17653</v>
      </c>
      <c r="N3402" s="72" t="s">
        <v>2210</v>
      </c>
      <c r="O3402" s="72" t="s">
        <v>416</v>
      </c>
      <c r="P3402" s="73" t="s">
        <v>33</v>
      </c>
      <c r="Q3402" s="74">
        <v>2008</v>
      </c>
      <c r="R3402" s="73" t="s">
        <v>135</v>
      </c>
      <c r="S3402" s="72"/>
      <c r="T3402" s="77" t="s">
        <v>34</v>
      </c>
      <c r="U3402" s="76" t="s">
        <v>35</v>
      </c>
      <c r="V3402" s="77" t="s">
        <v>36</v>
      </c>
      <c r="W3402" s="77" t="s">
        <v>36</v>
      </c>
      <c r="X3402" s="77" t="s">
        <v>37</v>
      </c>
      <c r="Y3402" s="78" t="s">
        <v>38</v>
      </c>
      <c r="Z3402" s="72"/>
      <c r="AA3402" s="77">
        <v>1110</v>
      </c>
      <c r="AB3402" s="76" t="s">
        <v>35</v>
      </c>
      <c r="AC3402" s="77" t="s">
        <v>36</v>
      </c>
      <c r="AD3402" s="77" t="s">
        <v>36</v>
      </c>
      <c r="AE3402" s="77">
        <v>39</v>
      </c>
      <c r="AF3402" s="78" t="s">
        <v>169</v>
      </c>
      <c r="AG3402" s="72"/>
      <c r="AH3402" s="77" t="s">
        <v>69</v>
      </c>
      <c r="AI3402" s="76" t="s">
        <v>52</v>
      </c>
      <c r="AJ3402" s="76" t="s">
        <v>36</v>
      </c>
      <c r="AK3402" t="str">
        <f>_xlfn.CONCAT(PlayerList[[#This Row],[First Name]]," ",PlayerList[[#This Row],[Surname]])</f>
        <v>Noah Wilson</v>
      </c>
      <c r="AM3402" s="71">
        <f>PlayerList[[#This Row],[Code]]*1</f>
        <v>17653</v>
      </c>
      <c r="AN3402" s="71" t="str">
        <f>VLOOKUP(PlayerList[[#This Row],[NZCF ID]],$AP$2:$AQ$3850,2,FALSE)</f>
        <v>M</v>
      </c>
      <c r="AP3402" s="71">
        <v>18433</v>
      </c>
      <c r="AQ3402" s="71" t="s">
        <v>29</v>
      </c>
    </row>
    <row r="3403" spans="13:43" x14ac:dyDescent="0.3">
      <c r="M3403" s="75">
        <v>22749</v>
      </c>
      <c r="N3403" s="72" t="s">
        <v>3835</v>
      </c>
      <c r="O3403" s="72" t="s">
        <v>508</v>
      </c>
      <c r="P3403" s="73" t="s">
        <v>33</v>
      </c>
      <c r="Q3403" s="74" t="s">
        <v>37</v>
      </c>
      <c r="R3403" s="73" t="s">
        <v>35</v>
      </c>
      <c r="S3403" s="72"/>
      <c r="T3403" s="77" t="s">
        <v>34</v>
      </c>
      <c r="U3403" s="76" t="s">
        <v>35</v>
      </c>
      <c r="V3403" s="77" t="s">
        <v>36</v>
      </c>
      <c r="W3403" s="77" t="s">
        <v>36</v>
      </c>
      <c r="X3403" s="77" t="s">
        <v>37</v>
      </c>
      <c r="Y3403" s="78" t="s">
        <v>38</v>
      </c>
      <c r="Z3403" s="72"/>
      <c r="AA3403" s="77">
        <v>758</v>
      </c>
      <c r="AB3403" s="76" t="s">
        <v>50</v>
      </c>
      <c r="AC3403" s="77" t="s">
        <v>36</v>
      </c>
      <c r="AD3403" s="77" t="s">
        <v>36</v>
      </c>
      <c r="AE3403" s="77">
        <v>6</v>
      </c>
      <c r="AF3403" s="78" t="s">
        <v>84</v>
      </c>
      <c r="AG3403" s="72"/>
      <c r="AH3403" s="77" t="s">
        <v>69</v>
      </c>
      <c r="AI3403" s="76" t="s">
        <v>52</v>
      </c>
      <c r="AJ3403" s="76" t="s">
        <v>36</v>
      </c>
      <c r="AK3403" t="str">
        <f>_xlfn.CONCAT(PlayerList[[#This Row],[First Name]]," ",PlayerList[[#This Row],[Surname]])</f>
        <v>Alex Wilson-Hill</v>
      </c>
      <c r="AM3403" s="71">
        <f>PlayerList[[#This Row],[Code]]*1</f>
        <v>22749</v>
      </c>
      <c r="AN3403" s="71" t="str">
        <f>VLOOKUP(PlayerList[[#This Row],[NZCF ID]],$AP$2:$AQ$3850,2,FALSE)</f>
        <v>M</v>
      </c>
      <c r="AP3403" s="71">
        <v>21133</v>
      </c>
      <c r="AQ3403" s="71" t="s">
        <v>45</v>
      </c>
    </row>
    <row r="3404" spans="13:43" x14ac:dyDescent="0.3">
      <c r="M3404" s="75">
        <v>22744</v>
      </c>
      <c r="N3404" s="72" t="s">
        <v>3836</v>
      </c>
      <c r="O3404" s="72" t="s">
        <v>3837</v>
      </c>
      <c r="P3404" s="73" t="s">
        <v>33</v>
      </c>
      <c r="Q3404" s="74">
        <v>2015</v>
      </c>
      <c r="R3404" s="73" t="s">
        <v>135</v>
      </c>
      <c r="S3404" s="72"/>
      <c r="T3404" s="77" t="s">
        <v>34</v>
      </c>
      <c r="U3404" s="76" t="s">
        <v>35</v>
      </c>
      <c r="V3404" s="77" t="s">
        <v>36</v>
      </c>
      <c r="W3404" s="77" t="s">
        <v>36</v>
      </c>
      <c r="X3404" s="77" t="s">
        <v>37</v>
      </c>
      <c r="Y3404" s="78" t="s">
        <v>38</v>
      </c>
      <c r="Z3404" s="72"/>
      <c r="AA3404" s="77">
        <v>400</v>
      </c>
      <c r="AB3404" s="76" t="s">
        <v>50</v>
      </c>
      <c r="AC3404" s="77" t="s">
        <v>36</v>
      </c>
      <c r="AD3404" s="77" t="s">
        <v>36</v>
      </c>
      <c r="AE3404" s="77">
        <v>6</v>
      </c>
      <c r="AF3404" s="78" t="s">
        <v>84</v>
      </c>
      <c r="AG3404" s="72"/>
      <c r="AH3404" s="77" t="s">
        <v>69</v>
      </c>
      <c r="AI3404" s="76" t="s">
        <v>52</v>
      </c>
      <c r="AJ3404" s="76" t="s">
        <v>36</v>
      </c>
      <c r="AK3404" t="str">
        <f>_xlfn.CONCAT(PlayerList[[#This Row],[First Name]]," ",PlayerList[[#This Row],[Surname]])</f>
        <v>Te Wairua Wilson-White</v>
      </c>
      <c r="AM3404" s="71">
        <f>PlayerList[[#This Row],[Code]]*1</f>
        <v>22744</v>
      </c>
      <c r="AN3404" s="71" t="str">
        <f>VLOOKUP(PlayerList[[#This Row],[NZCF ID]],$AP$2:$AQ$3850,2,FALSE)</f>
        <v>M</v>
      </c>
      <c r="AP3404" s="71">
        <v>17653</v>
      </c>
      <c r="AQ3404" s="71" t="s">
        <v>29</v>
      </c>
    </row>
    <row r="3405" spans="13:43" x14ac:dyDescent="0.3">
      <c r="M3405" s="75">
        <v>10845</v>
      </c>
      <c r="N3405" s="72" t="s">
        <v>3838</v>
      </c>
      <c r="O3405" s="72" t="s">
        <v>3839</v>
      </c>
      <c r="P3405" s="73" t="s">
        <v>335</v>
      </c>
      <c r="Q3405" s="74">
        <v>1953</v>
      </c>
      <c r="R3405" s="73" t="s">
        <v>119</v>
      </c>
      <c r="S3405" s="72"/>
      <c r="T3405" s="77">
        <v>1724</v>
      </c>
      <c r="U3405" s="76" t="s">
        <v>35</v>
      </c>
      <c r="V3405" s="77" t="s">
        <v>36</v>
      </c>
      <c r="W3405" s="77" t="s">
        <v>36</v>
      </c>
      <c r="X3405" s="77">
        <v>640</v>
      </c>
      <c r="Y3405" s="78" t="s">
        <v>84</v>
      </c>
      <c r="Z3405" s="72"/>
      <c r="AA3405" s="77">
        <v>1755</v>
      </c>
      <c r="AB3405" s="76" t="s">
        <v>35</v>
      </c>
      <c r="AC3405" s="77" t="s">
        <v>36</v>
      </c>
      <c r="AD3405" s="77" t="s">
        <v>36</v>
      </c>
      <c r="AE3405" s="77">
        <v>156</v>
      </c>
      <c r="AF3405" s="78" t="s">
        <v>673</v>
      </c>
      <c r="AG3405" s="72"/>
      <c r="AH3405" s="77">
        <v>4305949</v>
      </c>
      <c r="AI3405" s="76" t="s">
        <v>52</v>
      </c>
      <c r="AJ3405" s="76" t="s">
        <v>36</v>
      </c>
      <c r="AK3405" t="str">
        <f>_xlfn.CONCAT(PlayerList[[#This Row],[First Name]]," ",PlayerList[[#This Row],[Surname]])</f>
        <v>Alan W Winfield</v>
      </c>
      <c r="AM3405" s="71">
        <f>PlayerList[[#This Row],[Code]]*1</f>
        <v>10845</v>
      </c>
      <c r="AN3405" s="71" t="str">
        <f>VLOOKUP(PlayerList[[#This Row],[NZCF ID]],$AP$2:$AQ$3850,2,FALSE)</f>
        <v>M</v>
      </c>
      <c r="AP3405" s="71">
        <v>22749</v>
      </c>
      <c r="AQ3405" s="71" t="s">
        <v>29</v>
      </c>
    </row>
    <row r="3406" spans="13:43" x14ac:dyDescent="0.3">
      <c r="M3406" s="75">
        <v>14872</v>
      </c>
      <c r="N3406" s="72" t="s">
        <v>3840</v>
      </c>
      <c r="O3406" s="72" t="s">
        <v>421</v>
      </c>
      <c r="P3406" s="73" t="s">
        <v>83</v>
      </c>
      <c r="Q3406" s="74">
        <v>2000</v>
      </c>
      <c r="R3406" s="73" t="s">
        <v>35</v>
      </c>
      <c r="S3406" s="72"/>
      <c r="T3406" s="77">
        <v>1677</v>
      </c>
      <c r="U3406" s="76" t="s">
        <v>35</v>
      </c>
      <c r="V3406" s="77">
        <v>1</v>
      </c>
      <c r="W3406" s="77">
        <v>7</v>
      </c>
      <c r="X3406" s="77">
        <v>109</v>
      </c>
      <c r="Y3406" s="78" t="s">
        <v>4167</v>
      </c>
      <c r="Z3406" s="72"/>
      <c r="AA3406" s="77">
        <v>1668</v>
      </c>
      <c r="AB3406" s="76" t="s">
        <v>35</v>
      </c>
      <c r="AC3406" s="77">
        <v>1</v>
      </c>
      <c r="AD3406" s="77">
        <v>6</v>
      </c>
      <c r="AE3406" s="77">
        <v>108</v>
      </c>
      <c r="AF3406" s="78" t="s">
        <v>4167</v>
      </c>
      <c r="AG3406" s="72"/>
      <c r="AH3406" s="77">
        <v>4315138</v>
      </c>
      <c r="AI3406" s="76" t="s">
        <v>52</v>
      </c>
      <c r="AJ3406" s="76" t="s">
        <v>36</v>
      </c>
      <c r="AK3406" t="str">
        <f>_xlfn.CONCAT(PlayerList[[#This Row],[First Name]]," ",PlayerList[[#This Row],[Surname]])</f>
        <v>Daniel Winsley</v>
      </c>
      <c r="AM3406" s="71">
        <f>PlayerList[[#This Row],[Code]]*1</f>
        <v>14872</v>
      </c>
      <c r="AN3406" s="71" t="str">
        <f>VLOOKUP(PlayerList[[#This Row],[NZCF ID]],$AP$2:$AQ$3850,2,FALSE)</f>
        <v>M</v>
      </c>
      <c r="AP3406" s="71">
        <v>22744</v>
      </c>
      <c r="AQ3406" s="71" t="s">
        <v>29</v>
      </c>
    </row>
    <row r="3407" spans="13:43" x14ac:dyDescent="0.3">
      <c r="M3407" s="75">
        <v>14986</v>
      </c>
      <c r="N3407" s="72" t="s">
        <v>3840</v>
      </c>
      <c r="O3407" s="72" t="s">
        <v>403</v>
      </c>
      <c r="P3407" s="73" t="s">
        <v>83</v>
      </c>
      <c r="Q3407" s="74">
        <v>2003</v>
      </c>
      <c r="R3407" s="73" t="s">
        <v>35</v>
      </c>
      <c r="S3407" s="72"/>
      <c r="T3407" s="77">
        <v>1946</v>
      </c>
      <c r="U3407" s="76" t="s">
        <v>35</v>
      </c>
      <c r="V3407" s="77" t="s">
        <v>36</v>
      </c>
      <c r="W3407" s="77" t="s">
        <v>36</v>
      </c>
      <c r="X3407" s="77">
        <v>153</v>
      </c>
      <c r="Y3407" s="78" t="s">
        <v>84</v>
      </c>
      <c r="Z3407" s="72"/>
      <c r="AA3407" s="77">
        <v>1843</v>
      </c>
      <c r="AB3407" s="76" t="s">
        <v>35</v>
      </c>
      <c r="AC3407" s="77">
        <v>1</v>
      </c>
      <c r="AD3407" s="77">
        <v>6</v>
      </c>
      <c r="AE3407" s="77">
        <v>122</v>
      </c>
      <c r="AF3407" s="78" t="s">
        <v>4167</v>
      </c>
      <c r="AG3407" s="72"/>
      <c r="AH3407" s="77">
        <v>4315146</v>
      </c>
      <c r="AI3407" s="76" t="s">
        <v>52</v>
      </c>
      <c r="AJ3407" s="76" t="s">
        <v>36</v>
      </c>
      <c r="AK3407" t="str">
        <f>_xlfn.CONCAT(PlayerList[[#This Row],[First Name]]," ",PlayerList[[#This Row],[Surname]])</f>
        <v>Nicholas Winsley</v>
      </c>
      <c r="AM3407" s="71">
        <f>PlayerList[[#This Row],[Code]]*1</f>
        <v>14986</v>
      </c>
      <c r="AN3407" s="71" t="str">
        <f>VLOOKUP(PlayerList[[#This Row],[NZCF ID]],$AP$2:$AQ$3850,2,FALSE)</f>
        <v>M</v>
      </c>
      <c r="AP3407" s="71">
        <v>10845</v>
      </c>
      <c r="AQ3407" s="71" t="s">
        <v>29</v>
      </c>
    </row>
    <row r="3408" spans="13:43" x14ac:dyDescent="0.3">
      <c r="M3408" s="75">
        <v>10365</v>
      </c>
      <c r="N3408" s="72" t="s">
        <v>3841</v>
      </c>
      <c r="O3408" s="72" t="s">
        <v>3842</v>
      </c>
      <c r="P3408" s="73" t="s">
        <v>167</v>
      </c>
      <c r="Q3408" s="74">
        <v>1928</v>
      </c>
      <c r="R3408" s="73" t="s">
        <v>119</v>
      </c>
      <c r="S3408" s="72"/>
      <c r="T3408" s="77">
        <v>915</v>
      </c>
      <c r="U3408" s="76" t="s">
        <v>35</v>
      </c>
      <c r="V3408" s="77" t="s">
        <v>36</v>
      </c>
      <c r="W3408" s="77" t="s">
        <v>36</v>
      </c>
      <c r="X3408" s="77">
        <v>400</v>
      </c>
      <c r="Y3408" s="78" t="s">
        <v>169</v>
      </c>
      <c r="Z3408" s="72"/>
      <c r="AA3408" s="77">
        <v>730</v>
      </c>
      <c r="AB3408" s="76" t="s">
        <v>35</v>
      </c>
      <c r="AC3408" s="77" t="s">
        <v>36</v>
      </c>
      <c r="AD3408" s="77" t="s">
        <v>36</v>
      </c>
      <c r="AE3408" s="77">
        <v>571</v>
      </c>
      <c r="AF3408" s="78" t="s">
        <v>281</v>
      </c>
      <c r="AG3408" s="72"/>
      <c r="AH3408" s="77">
        <v>4305531</v>
      </c>
      <c r="AI3408" s="76" t="s">
        <v>52</v>
      </c>
      <c r="AJ3408" s="76" t="s">
        <v>36</v>
      </c>
      <c r="AK3408" t="str">
        <f>_xlfn.CONCAT(PlayerList[[#This Row],[First Name]]," ",PlayerList[[#This Row],[Surname]])</f>
        <v>Brian M Winsor</v>
      </c>
      <c r="AM3408" s="71">
        <f>PlayerList[[#This Row],[Code]]*1</f>
        <v>10365</v>
      </c>
      <c r="AN3408" s="71" t="str">
        <f>VLOOKUP(PlayerList[[#This Row],[NZCF ID]],$AP$2:$AQ$3850,2,FALSE)</f>
        <v>M</v>
      </c>
      <c r="AP3408" s="71">
        <v>14872</v>
      </c>
      <c r="AQ3408" s="71" t="s">
        <v>29</v>
      </c>
    </row>
    <row r="3409" spans="13:43" x14ac:dyDescent="0.3">
      <c r="M3409" s="75">
        <v>16065</v>
      </c>
      <c r="N3409" s="72" t="s">
        <v>3843</v>
      </c>
      <c r="O3409" s="72" t="s">
        <v>120</v>
      </c>
      <c r="P3409" s="73" t="s">
        <v>83</v>
      </c>
      <c r="Q3409" s="74">
        <v>2003</v>
      </c>
      <c r="R3409" s="73" t="s">
        <v>35</v>
      </c>
      <c r="S3409" s="72"/>
      <c r="T3409" s="77">
        <v>2122</v>
      </c>
      <c r="U3409" s="76" t="s">
        <v>35</v>
      </c>
      <c r="V3409" s="77">
        <v>2</v>
      </c>
      <c r="W3409" s="77">
        <v>13</v>
      </c>
      <c r="X3409" s="77">
        <v>388</v>
      </c>
      <c r="Y3409" s="78" t="s">
        <v>4167</v>
      </c>
      <c r="Z3409" s="72"/>
      <c r="AA3409" s="77">
        <v>2039</v>
      </c>
      <c r="AB3409" s="76" t="s">
        <v>35</v>
      </c>
      <c r="AC3409" s="77">
        <v>1</v>
      </c>
      <c r="AD3409" s="77">
        <v>6</v>
      </c>
      <c r="AE3409" s="77">
        <v>249</v>
      </c>
      <c r="AF3409" s="78" t="s">
        <v>4167</v>
      </c>
      <c r="AG3409" s="72"/>
      <c r="AH3409" s="77">
        <v>4306295</v>
      </c>
      <c r="AI3409" s="76" t="s">
        <v>52</v>
      </c>
      <c r="AJ3409" s="76" t="s">
        <v>36</v>
      </c>
      <c r="AK3409" t="str">
        <f>_xlfn.CONCAT(PlayerList[[#This Row],[First Name]]," ",PlayerList[[#This Row],[Surname]])</f>
        <v>Ryan Winter</v>
      </c>
      <c r="AM3409" s="71">
        <f>PlayerList[[#This Row],[Code]]*1</f>
        <v>16065</v>
      </c>
      <c r="AN3409" s="71" t="str">
        <f>VLOOKUP(PlayerList[[#This Row],[NZCF ID]],$AP$2:$AQ$3850,2,FALSE)</f>
        <v>M</v>
      </c>
      <c r="AP3409" s="71">
        <v>14986</v>
      </c>
      <c r="AQ3409" s="71" t="s">
        <v>29</v>
      </c>
    </row>
    <row r="3410" spans="13:43" x14ac:dyDescent="0.3">
      <c r="M3410" s="75">
        <v>19195</v>
      </c>
      <c r="N3410" s="72" t="s">
        <v>3844</v>
      </c>
      <c r="O3410" s="72" t="s">
        <v>265</v>
      </c>
      <c r="P3410" s="73" t="s">
        <v>33</v>
      </c>
      <c r="Q3410" s="74">
        <v>2009</v>
      </c>
      <c r="R3410" s="73" t="s">
        <v>135</v>
      </c>
      <c r="S3410" s="72"/>
      <c r="T3410" s="77" t="s">
        <v>34</v>
      </c>
      <c r="U3410" s="76" t="s">
        <v>35</v>
      </c>
      <c r="V3410" s="77" t="s">
        <v>36</v>
      </c>
      <c r="W3410" s="77" t="s">
        <v>36</v>
      </c>
      <c r="X3410" s="77" t="s">
        <v>37</v>
      </c>
      <c r="Y3410" s="78" t="s">
        <v>38</v>
      </c>
      <c r="Z3410" s="72"/>
      <c r="AA3410" s="77">
        <v>942</v>
      </c>
      <c r="AB3410" s="76" t="s">
        <v>50</v>
      </c>
      <c r="AC3410" s="77" t="s">
        <v>36</v>
      </c>
      <c r="AD3410" s="77" t="s">
        <v>36</v>
      </c>
      <c r="AE3410" s="77">
        <v>7</v>
      </c>
      <c r="AF3410" s="78" t="s">
        <v>96</v>
      </c>
      <c r="AG3410" s="72"/>
      <c r="AH3410" s="77" t="s">
        <v>69</v>
      </c>
      <c r="AI3410" s="76" t="s">
        <v>52</v>
      </c>
      <c r="AJ3410" s="76" t="s">
        <v>36</v>
      </c>
      <c r="AK3410" t="str">
        <f>_xlfn.CONCAT(PlayerList[[#This Row],[First Name]]," ",PlayerList[[#This Row],[Surname]])</f>
        <v>Jackson Wintle</v>
      </c>
      <c r="AM3410" s="71">
        <f>PlayerList[[#This Row],[Code]]*1</f>
        <v>19195</v>
      </c>
      <c r="AN3410" s="71" t="str">
        <f>VLOOKUP(PlayerList[[#This Row],[NZCF ID]],$AP$2:$AQ$3850,2,FALSE)</f>
        <v>M</v>
      </c>
      <c r="AP3410" s="71">
        <v>10365</v>
      </c>
      <c r="AQ3410" s="71" t="s">
        <v>29</v>
      </c>
    </row>
    <row r="3411" spans="13:43" x14ac:dyDescent="0.3">
      <c r="M3411" s="75">
        <v>20043</v>
      </c>
      <c r="N3411" s="72" t="s">
        <v>3845</v>
      </c>
      <c r="O3411" s="72" t="s">
        <v>2399</v>
      </c>
      <c r="P3411" s="73" t="s">
        <v>115</v>
      </c>
      <c r="Q3411" s="74">
        <v>1976</v>
      </c>
      <c r="R3411" s="73" t="s">
        <v>35</v>
      </c>
      <c r="S3411" s="72"/>
      <c r="T3411" s="77" t="s">
        <v>34</v>
      </c>
      <c r="U3411" s="76" t="s">
        <v>35</v>
      </c>
      <c r="V3411" s="77" t="s">
        <v>36</v>
      </c>
      <c r="W3411" s="77" t="s">
        <v>36</v>
      </c>
      <c r="X3411" s="77" t="s">
        <v>37</v>
      </c>
      <c r="Y3411" s="78" t="s">
        <v>38</v>
      </c>
      <c r="Z3411" s="72"/>
      <c r="AA3411" s="77">
        <v>1592</v>
      </c>
      <c r="AB3411" s="76" t="s">
        <v>50</v>
      </c>
      <c r="AC3411" s="77" t="s">
        <v>36</v>
      </c>
      <c r="AD3411" s="77" t="s">
        <v>36</v>
      </c>
      <c r="AE3411" s="77">
        <v>3</v>
      </c>
      <c r="AF3411" s="78" t="s">
        <v>169</v>
      </c>
      <c r="AG3411" s="72"/>
      <c r="AH3411" s="77" t="s">
        <v>69</v>
      </c>
      <c r="AI3411" s="76" t="s">
        <v>52</v>
      </c>
      <c r="AJ3411" s="76" t="s">
        <v>36</v>
      </c>
      <c r="AK3411" t="str">
        <f>_xlfn.CONCAT(PlayerList[[#This Row],[First Name]]," ",PlayerList[[#This Row],[Surname]])</f>
        <v>Troy Wipaki</v>
      </c>
      <c r="AM3411" s="71">
        <f>PlayerList[[#This Row],[Code]]*1</f>
        <v>20043</v>
      </c>
      <c r="AN3411" s="71" t="str">
        <f>VLOOKUP(PlayerList[[#This Row],[NZCF ID]],$AP$2:$AQ$3850,2,FALSE)</f>
        <v>M</v>
      </c>
      <c r="AP3411" s="71">
        <v>16065</v>
      </c>
      <c r="AQ3411" s="71" t="s">
        <v>29</v>
      </c>
    </row>
    <row r="3412" spans="13:43" x14ac:dyDescent="0.3">
      <c r="M3412" s="75">
        <v>20627</v>
      </c>
      <c r="N3412" s="72" t="s">
        <v>3846</v>
      </c>
      <c r="O3412" s="72" t="s">
        <v>1823</v>
      </c>
      <c r="P3412" s="73" t="s">
        <v>74</v>
      </c>
      <c r="Q3412" s="74">
        <v>1974</v>
      </c>
      <c r="R3412" s="73" t="s">
        <v>124</v>
      </c>
      <c r="S3412" s="72"/>
      <c r="T3412" s="77" t="s">
        <v>34</v>
      </c>
      <c r="U3412" s="76" t="s">
        <v>35</v>
      </c>
      <c r="V3412" s="77" t="s">
        <v>36</v>
      </c>
      <c r="W3412" s="77" t="s">
        <v>36</v>
      </c>
      <c r="X3412" s="77" t="s">
        <v>37</v>
      </c>
      <c r="Y3412" s="78" t="s">
        <v>38</v>
      </c>
      <c r="Z3412" s="72"/>
      <c r="AA3412" s="77">
        <v>1743</v>
      </c>
      <c r="AB3412" s="76" t="s">
        <v>50</v>
      </c>
      <c r="AC3412" s="77" t="s">
        <v>36</v>
      </c>
      <c r="AD3412" s="77" t="s">
        <v>36</v>
      </c>
      <c r="AE3412" s="77">
        <v>18</v>
      </c>
      <c r="AF3412" s="78" t="s">
        <v>84</v>
      </c>
      <c r="AG3412" s="72"/>
      <c r="AH3412" s="77">
        <v>9985557</v>
      </c>
      <c r="AI3412" s="76" t="s">
        <v>52</v>
      </c>
      <c r="AJ3412" s="76" t="s">
        <v>36</v>
      </c>
      <c r="AK3412" t="str">
        <f>_xlfn.CONCAT(PlayerList[[#This Row],[First Name]]," ",PlayerList[[#This Row],[Surname]])</f>
        <v>Ishan Wiratunga</v>
      </c>
      <c r="AM3412" s="71">
        <f>PlayerList[[#This Row],[Code]]*1</f>
        <v>20627</v>
      </c>
      <c r="AN3412" s="71" t="str">
        <f>VLOOKUP(PlayerList[[#This Row],[NZCF ID]],$AP$2:$AQ$3850,2,FALSE)</f>
        <v>M</v>
      </c>
      <c r="AP3412" s="71">
        <v>19195</v>
      </c>
      <c r="AQ3412" s="71" t="s">
        <v>29</v>
      </c>
    </row>
    <row r="3413" spans="13:43" x14ac:dyDescent="0.3">
      <c r="M3413" s="75">
        <v>20626</v>
      </c>
      <c r="N3413" s="72" t="s">
        <v>3846</v>
      </c>
      <c r="O3413" s="72" t="s">
        <v>3847</v>
      </c>
      <c r="P3413" s="73" t="s">
        <v>33</v>
      </c>
      <c r="Q3413" s="74">
        <v>2006</v>
      </c>
      <c r="R3413" s="73" t="s">
        <v>135</v>
      </c>
      <c r="S3413" s="72"/>
      <c r="T3413" s="77">
        <v>1826</v>
      </c>
      <c r="U3413" s="76" t="s">
        <v>50</v>
      </c>
      <c r="V3413" s="77" t="s">
        <v>36</v>
      </c>
      <c r="W3413" s="77" t="s">
        <v>36</v>
      </c>
      <c r="X3413" s="77">
        <v>9</v>
      </c>
      <c r="Y3413" s="78" t="s">
        <v>39</v>
      </c>
      <c r="Z3413" s="72"/>
      <c r="AA3413" s="77">
        <v>1935</v>
      </c>
      <c r="AB3413" s="76" t="s">
        <v>35</v>
      </c>
      <c r="AC3413" s="77">
        <v>3</v>
      </c>
      <c r="AD3413" s="77">
        <v>17</v>
      </c>
      <c r="AE3413" s="77">
        <v>58</v>
      </c>
      <c r="AF3413" s="78" t="s">
        <v>4167</v>
      </c>
      <c r="AG3413" s="72"/>
      <c r="AH3413" s="77">
        <v>452335</v>
      </c>
      <c r="AI3413" s="76" t="s">
        <v>52</v>
      </c>
      <c r="AJ3413" s="76" t="s">
        <v>36</v>
      </c>
      <c r="AK3413" t="str">
        <f>_xlfn.CONCAT(PlayerList[[#This Row],[First Name]]," ",PlayerList[[#This Row],[Surname]])</f>
        <v>Jenith Wiratunga</v>
      </c>
      <c r="AM3413" s="71">
        <f>PlayerList[[#This Row],[Code]]*1</f>
        <v>20626</v>
      </c>
      <c r="AN3413" s="71" t="str">
        <f>VLOOKUP(PlayerList[[#This Row],[NZCF ID]],$AP$2:$AQ$3850,2,FALSE)</f>
        <v>M</v>
      </c>
      <c r="AP3413" s="71">
        <v>20043</v>
      </c>
      <c r="AQ3413" s="71" t="s">
        <v>29</v>
      </c>
    </row>
    <row r="3414" spans="13:43" x14ac:dyDescent="0.3">
      <c r="M3414" s="75">
        <v>17421</v>
      </c>
      <c r="N3414" s="72" t="s">
        <v>3848</v>
      </c>
      <c r="O3414" s="72" t="s">
        <v>1198</v>
      </c>
      <c r="P3414" s="73" t="s">
        <v>190</v>
      </c>
      <c r="Q3414" s="74">
        <v>2003</v>
      </c>
      <c r="R3414" s="73" t="s">
        <v>35</v>
      </c>
      <c r="S3414" s="72"/>
      <c r="T3414" s="77" t="s">
        <v>34</v>
      </c>
      <c r="U3414" s="76" t="s">
        <v>35</v>
      </c>
      <c r="V3414" s="77" t="s">
        <v>36</v>
      </c>
      <c r="W3414" s="77" t="s">
        <v>36</v>
      </c>
      <c r="X3414" s="77" t="s">
        <v>37</v>
      </c>
      <c r="Y3414" s="78" t="s">
        <v>38</v>
      </c>
      <c r="Z3414" s="72"/>
      <c r="AA3414" s="77">
        <v>811</v>
      </c>
      <c r="AB3414" s="76" t="s">
        <v>50</v>
      </c>
      <c r="AC3414" s="77" t="s">
        <v>36</v>
      </c>
      <c r="AD3414" s="77" t="s">
        <v>36</v>
      </c>
      <c r="AE3414" s="77">
        <v>6</v>
      </c>
      <c r="AF3414" s="78" t="s">
        <v>209</v>
      </c>
      <c r="AG3414" s="72"/>
      <c r="AH3414" s="77" t="s">
        <v>69</v>
      </c>
      <c r="AI3414" s="76" t="s">
        <v>52</v>
      </c>
      <c r="AJ3414" s="76" t="s">
        <v>36</v>
      </c>
      <c r="AK3414" t="str">
        <f>_xlfn.CONCAT(PlayerList[[#This Row],[First Name]]," ",PlayerList[[#This Row],[Surname]])</f>
        <v>Sophia Witham</v>
      </c>
      <c r="AM3414" s="71">
        <f>PlayerList[[#This Row],[Code]]*1</f>
        <v>17421</v>
      </c>
      <c r="AN3414" s="71" t="str">
        <f>VLOOKUP(PlayerList[[#This Row],[NZCF ID]],$AP$2:$AQ$3850,2,FALSE)</f>
        <v>F</v>
      </c>
      <c r="AP3414" s="71">
        <v>20627</v>
      </c>
      <c r="AQ3414" s="71" t="s">
        <v>29</v>
      </c>
    </row>
    <row r="3415" spans="13:43" x14ac:dyDescent="0.3">
      <c r="M3415" s="75">
        <v>20248</v>
      </c>
      <c r="N3415" s="72" t="s">
        <v>3849</v>
      </c>
      <c r="O3415" s="72" t="s">
        <v>3850</v>
      </c>
      <c r="P3415" s="73" t="s">
        <v>33</v>
      </c>
      <c r="Q3415" s="74">
        <v>2012</v>
      </c>
      <c r="R3415" s="73" t="s">
        <v>135</v>
      </c>
      <c r="S3415" s="72"/>
      <c r="T3415" s="77">
        <v>818</v>
      </c>
      <c r="U3415" s="76" t="s">
        <v>50</v>
      </c>
      <c r="V3415" s="77" t="s">
        <v>36</v>
      </c>
      <c r="W3415" s="77" t="s">
        <v>36</v>
      </c>
      <c r="X3415" s="77">
        <v>6</v>
      </c>
      <c r="Y3415" s="78" t="s">
        <v>60</v>
      </c>
      <c r="Z3415" s="72"/>
      <c r="AA3415" s="77" t="s">
        <v>37</v>
      </c>
      <c r="AB3415" s="76" t="s">
        <v>35</v>
      </c>
      <c r="AC3415" s="77" t="s">
        <v>36</v>
      </c>
      <c r="AD3415" s="77" t="s">
        <v>36</v>
      </c>
      <c r="AE3415" s="77" t="s">
        <v>37</v>
      </c>
      <c r="AF3415" s="78" t="s">
        <v>38</v>
      </c>
      <c r="AG3415" s="72"/>
      <c r="AH3415" s="77">
        <v>4327578</v>
      </c>
      <c r="AI3415" s="76" t="s">
        <v>52</v>
      </c>
      <c r="AJ3415" s="76" t="s">
        <v>36</v>
      </c>
      <c r="AK3415" t="str">
        <f>_xlfn.CONCAT(PlayerList[[#This Row],[First Name]]," ",PlayerList[[#This Row],[Surname]])</f>
        <v>Sithupa Withana-Gamage</v>
      </c>
      <c r="AM3415" s="71">
        <f>PlayerList[[#This Row],[Code]]*1</f>
        <v>20248</v>
      </c>
      <c r="AN3415" s="71" t="str">
        <f>VLOOKUP(PlayerList[[#This Row],[NZCF ID]],$AP$2:$AQ$3850,2,FALSE)</f>
        <v>M</v>
      </c>
      <c r="AP3415" s="71">
        <v>20626</v>
      </c>
      <c r="AQ3415" s="71" t="s">
        <v>29</v>
      </c>
    </row>
    <row r="3416" spans="13:43" x14ac:dyDescent="0.3">
      <c r="M3416" s="75">
        <v>19959</v>
      </c>
      <c r="N3416" s="72" t="s">
        <v>3851</v>
      </c>
      <c r="O3416" s="72" t="s">
        <v>3852</v>
      </c>
      <c r="P3416" s="73" t="s">
        <v>167</v>
      </c>
      <c r="Q3416" s="74">
        <v>2016</v>
      </c>
      <c r="R3416" s="73" t="s">
        <v>135</v>
      </c>
      <c r="S3416" s="72"/>
      <c r="T3416" s="77" t="s">
        <v>34</v>
      </c>
      <c r="U3416" s="76" t="s">
        <v>35</v>
      </c>
      <c r="V3416" s="77" t="s">
        <v>36</v>
      </c>
      <c r="W3416" s="77" t="s">
        <v>36</v>
      </c>
      <c r="X3416" s="77" t="s">
        <v>37</v>
      </c>
      <c r="Y3416" s="78" t="s">
        <v>38</v>
      </c>
      <c r="Z3416" s="72"/>
      <c r="AA3416" s="77">
        <v>400</v>
      </c>
      <c r="AB3416" s="76" t="s">
        <v>50</v>
      </c>
      <c r="AC3416" s="77" t="s">
        <v>36</v>
      </c>
      <c r="AD3416" s="77" t="s">
        <v>36</v>
      </c>
      <c r="AE3416" s="77">
        <v>4</v>
      </c>
      <c r="AF3416" s="78" t="s">
        <v>281</v>
      </c>
      <c r="AG3416" s="72"/>
      <c r="AH3416" s="77" t="s">
        <v>69</v>
      </c>
      <c r="AI3416" s="76" t="s">
        <v>52</v>
      </c>
      <c r="AJ3416" s="76" t="s">
        <v>36</v>
      </c>
      <c r="AK3416" t="str">
        <f>_xlfn.CONCAT(PlayerList[[#This Row],[First Name]]," ",PlayerList[[#This Row],[Surname]])</f>
        <v>Heilin Withanage</v>
      </c>
      <c r="AM3416" s="71">
        <f>PlayerList[[#This Row],[Code]]*1</f>
        <v>19959</v>
      </c>
      <c r="AN3416" s="71" t="str">
        <f>VLOOKUP(PlayerList[[#This Row],[NZCF ID]],$AP$2:$AQ$3850,2,FALSE)</f>
        <v>M</v>
      </c>
      <c r="AP3416" s="71">
        <v>17421</v>
      </c>
      <c r="AQ3416" s="71" t="s">
        <v>45</v>
      </c>
    </row>
    <row r="3417" spans="13:43" x14ac:dyDescent="0.3">
      <c r="M3417" s="75">
        <v>12488</v>
      </c>
      <c r="N3417" s="72" t="s">
        <v>3853</v>
      </c>
      <c r="O3417" s="72" t="s">
        <v>3854</v>
      </c>
      <c r="P3417" s="73" t="s">
        <v>83</v>
      </c>
      <c r="Q3417" s="74">
        <v>1954</v>
      </c>
      <c r="R3417" s="73" t="s">
        <v>119</v>
      </c>
      <c r="S3417" s="72"/>
      <c r="T3417" s="77">
        <v>1932</v>
      </c>
      <c r="U3417" s="76" t="s">
        <v>35</v>
      </c>
      <c r="V3417" s="77" t="s">
        <v>36</v>
      </c>
      <c r="W3417" s="77" t="s">
        <v>36</v>
      </c>
      <c r="X3417" s="77">
        <v>314</v>
      </c>
      <c r="Y3417" s="78" t="s">
        <v>90</v>
      </c>
      <c r="Z3417" s="72"/>
      <c r="AA3417" s="77">
        <v>1863</v>
      </c>
      <c r="AB3417" s="76" t="s">
        <v>35</v>
      </c>
      <c r="AC3417" s="77" t="s">
        <v>36</v>
      </c>
      <c r="AD3417" s="77" t="s">
        <v>36</v>
      </c>
      <c r="AE3417" s="77">
        <v>28</v>
      </c>
      <c r="AF3417" s="78" t="s">
        <v>3855</v>
      </c>
      <c r="AG3417" s="72"/>
      <c r="AH3417" s="77">
        <v>4300637</v>
      </c>
      <c r="AI3417" s="76" t="s">
        <v>52</v>
      </c>
      <c r="AJ3417" s="76" t="s">
        <v>36</v>
      </c>
      <c r="AK3417" t="str">
        <f>_xlfn.CONCAT(PlayerList[[#This Row],[First Name]]," ",PlayerList[[#This Row],[Surname]])</f>
        <v>Jacek Wojnar</v>
      </c>
      <c r="AM3417" s="71">
        <f>PlayerList[[#This Row],[Code]]*1</f>
        <v>12488</v>
      </c>
      <c r="AN3417" s="71" t="str">
        <f>VLOOKUP(PlayerList[[#This Row],[NZCF ID]],$AP$2:$AQ$3850,2,FALSE)</f>
        <v>M</v>
      </c>
      <c r="AP3417" s="71">
        <v>20248</v>
      </c>
      <c r="AQ3417" s="71" t="s">
        <v>29</v>
      </c>
    </row>
    <row r="3418" spans="13:43" x14ac:dyDescent="0.3">
      <c r="M3418" s="75">
        <v>12489</v>
      </c>
      <c r="N3418" s="72" t="s">
        <v>3853</v>
      </c>
      <c r="O3418" s="72" t="s">
        <v>3856</v>
      </c>
      <c r="P3418" s="73" t="s">
        <v>83</v>
      </c>
      <c r="Q3418" s="74">
        <v>1983</v>
      </c>
      <c r="R3418" s="73" t="s">
        <v>35</v>
      </c>
      <c r="S3418" s="72"/>
      <c r="T3418" s="77">
        <v>1995</v>
      </c>
      <c r="U3418" s="76" t="s">
        <v>35</v>
      </c>
      <c r="V3418" s="77" t="s">
        <v>36</v>
      </c>
      <c r="W3418" s="77" t="s">
        <v>36</v>
      </c>
      <c r="X3418" s="77">
        <v>321</v>
      </c>
      <c r="Y3418" s="78" t="s">
        <v>90</v>
      </c>
      <c r="Z3418" s="72"/>
      <c r="AA3418" s="77" t="s">
        <v>37</v>
      </c>
      <c r="AB3418" s="76" t="s">
        <v>35</v>
      </c>
      <c r="AC3418" s="77" t="s">
        <v>36</v>
      </c>
      <c r="AD3418" s="77" t="s">
        <v>36</v>
      </c>
      <c r="AE3418" s="77" t="s">
        <v>37</v>
      </c>
      <c r="AF3418" s="78" t="s">
        <v>38</v>
      </c>
      <c r="AG3418" s="72"/>
      <c r="AH3418" s="77">
        <v>4301080</v>
      </c>
      <c r="AI3418" s="76" t="s">
        <v>52</v>
      </c>
      <c r="AJ3418" s="76" t="s">
        <v>36</v>
      </c>
      <c r="AK3418" t="str">
        <f>_xlfn.CONCAT(PlayerList[[#This Row],[First Name]]," ",PlayerList[[#This Row],[Surname]])</f>
        <v>Maciej Wojnar</v>
      </c>
      <c r="AM3418" s="71">
        <f>PlayerList[[#This Row],[Code]]*1</f>
        <v>12489</v>
      </c>
      <c r="AN3418" s="71" t="str">
        <f>VLOOKUP(PlayerList[[#This Row],[NZCF ID]],$AP$2:$AQ$3850,2,FALSE)</f>
        <v>M</v>
      </c>
      <c r="AP3418" s="71">
        <v>19959</v>
      </c>
      <c r="AQ3418" s="71" t="s">
        <v>29</v>
      </c>
    </row>
    <row r="3419" spans="13:43" x14ac:dyDescent="0.3">
      <c r="M3419" s="75">
        <v>20396</v>
      </c>
      <c r="N3419" s="72" t="s">
        <v>3857</v>
      </c>
      <c r="O3419" s="72" t="s">
        <v>3858</v>
      </c>
      <c r="P3419" s="73" t="s">
        <v>33</v>
      </c>
      <c r="Q3419" s="74">
        <v>2014</v>
      </c>
      <c r="R3419" s="73" t="s">
        <v>135</v>
      </c>
      <c r="S3419" s="72"/>
      <c r="T3419" s="77" t="s">
        <v>34</v>
      </c>
      <c r="U3419" s="76" t="s">
        <v>35</v>
      </c>
      <c r="V3419" s="77" t="s">
        <v>36</v>
      </c>
      <c r="W3419" s="77" t="s">
        <v>36</v>
      </c>
      <c r="X3419" s="77" t="s">
        <v>37</v>
      </c>
      <c r="Y3419" s="78" t="s">
        <v>38</v>
      </c>
      <c r="Z3419" s="72"/>
      <c r="AA3419" s="77">
        <v>707</v>
      </c>
      <c r="AB3419" s="76" t="s">
        <v>50</v>
      </c>
      <c r="AC3419" s="77" t="s">
        <v>36</v>
      </c>
      <c r="AD3419" s="77" t="s">
        <v>36</v>
      </c>
      <c r="AE3419" s="77">
        <v>18</v>
      </c>
      <c r="AF3419" s="78" t="s">
        <v>84</v>
      </c>
      <c r="AG3419" s="72"/>
      <c r="AH3419" s="77">
        <v>4329368</v>
      </c>
      <c r="AI3419" s="76" t="s">
        <v>52</v>
      </c>
      <c r="AJ3419" s="76" t="s">
        <v>36</v>
      </c>
      <c r="AK3419" t="str">
        <f>_xlfn.CONCAT(PlayerList[[#This Row],[First Name]]," ",PlayerList[[#This Row],[Surname]])</f>
        <v>Domenic Wong</v>
      </c>
      <c r="AM3419" s="71">
        <f>PlayerList[[#This Row],[Code]]*1</f>
        <v>20396</v>
      </c>
      <c r="AN3419" s="71" t="str">
        <f>VLOOKUP(PlayerList[[#This Row],[NZCF ID]],$AP$2:$AQ$3850,2,FALSE)</f>
        <v>M</v>
      </c>
      <c r="AP3419" s="71">
        <v>12488</v>
      </c>
      <c r="AQ3419" s="71" t="s">
        <v>29</v>
      </c>
    </row>
    <row r="3420" spans="13:43" x14ac:dyDescent="0.3">
      <c r="M3420" s="75">
        <v>21014</v>
      </c>
      <c r="N3420" s="72" t="s">
        <v>3857</v>
      </c>
      <c r="O3420" s="72" t="s">
        <v>3859</v>
      </c>
      <c r="P3420" s="73" t="s">
        <v>67</v>
      </c>
      <c r="Q3420" s="74">
        <v>2014</v>
      </c>
      <c r="R3420" s="73" t="s">
        <v>135</v>
      </c>
      <c r="S3420" s="72"/>
      <c r="T3420" s="77" t="s">
        <v>34</v>
      </c>
      <c r="U3420" s="76" t="s">
        <v>35</v>
      </c>
      <c r="V3420" s="77" t="s">
        <v>36</v>
      </c>
      <c r="W3420" s="77" t="s">
        <v>36</v>
      </c>
      <c r="X3420" s="77" t="s">
        <v>37</v>
      </c>
      <c r="Y3420" s="78" t="s">
        <v>38</v>
      </c>
      <c r="Z3420" s="72"/>
      <c r="AA3420" s="77">
        <v>711</v>
      </c>
      <c r="AB3420" s="76" t="s">
        <v>50</v>
      </c>
      <c r="AC3420" s="77" t="s">
        <v>36</v>
      </c>
      <c r="AD3420" s="77" t="s">
        <v>36</v>
      </c>
      <c r="AE3420" s="77">
        <v>6</v>
      </c>
      <c r="AF3420" s="78" t="s">
        <v>60</v>
      </c>
      <c r="AG3420" s="72"/>
      <c r="AH3420" s="77">
        <v>4331885</v>
      </c>
      <c r="AI3420" s="76" t="s">
        <v>52</v>
      </c>
      <c r="AJ3420" s="76" t="s">
        <v>36</v>
      </c>
      <c r="AK3420" t="str">
        <f>_xlfn.CONCAT(PlayerList[[#This Row],[First Name]]," ",PlayerList[[#This Row],[Surname]])</f>
        <v>Elizabeth Wong</v>
      </c>
      <c r="AM3420" s="71">
        <f>PlayerList[[#This Row],[Code]]*1</f>
        <v>21014</v>
      </c>
      <c r="AN3420" s="71" t="str">
        <f>VLOOKUP(PlayerList[[#This Row],[NZCF ID]],$AP$2:$AQ$3850,2,FALSE)</f>
        <v>F</v>
      </c>
      <c r="AP3420" s="71">
        <v>12489</v>
      </c>
      <c r="AQ3420" s="71" t="s">
        <v>29</v>
      </c>
    </row>
    <row r="3421" spans="13:43" x14ac:dyDescent="0.3">
      <c r="M3421" s="75">
        <v>20902</v>
      </c>
      <c r="N3421" s="72" t="s">
        <v>3857</v>
      </c>
      <c r="O3421" s="72" t="s">
        <v>689</v>
      </c>
      <c r="P3421" s="73" t="s">
        <v>74</v>
      </c>
      <c r="Q3421" s="74">
        <v>1985</v>
      </c>
      <c r="R3421" s="73" t="s">
        <v>35</v>
      </c>
      <c r="S3421" s="72"/>
      <c r="T3421" s="77">
        <v>1031</v>
      </c>
      <c r="U3421" s="76" t="s">
        <v>50</v>
      </c>
      <c r="V3421" s="77">
        <v>2</v>
      </c>
      <c r="W3421" s="77">
        <v>9</v>
      </c>
      <c r="X3421" s="77">
        <v>18</v>
      </c>
      <c r="Y3421" s="78" t="s">
        <v>4167</v>
      </c>
      <c r="Z3421" s="72"/>
      <c r="AA3421" s="77">
        <v>868</v>
      </c>
      <c r="AB3421" s="76" t="s">
        <v>50</v>
      </c>
      <c r="AC3421" s="77" t="s">
        <v>36</v>
      </c>
      <c r="AD3421" s="77" t="s">
        <v>36</v>
      </c>
      <c r="AE3421" s="77">
        <v>5</v>
      </c>
      <c r="AF3421" s="78" t="s">
        <v>60</v>
      </c>
      <c r="AG3421" s="72"/>
      <c r="AH3421" s="77">
        <v>4331125</v>
      </c>
      <c r="AI3421" s="76" t="s">
        <v>52</v>
      </c>
      <c r="AJ3421" s="76" t="s">
        <v>36</v>
      </c>
      <c r="AK3421" t="str">
        <f>_xlfn.CONCAT(PlayerList[[#This Row],[First Name]]," ",PlayerList[[#This Row],[Surname]])</f>
        <v>Eric Wong</v>
      </c>
      <c r="AM3421" s="71">
        <f>PlayerList[[#This Row],[Code]]*1</f>
        <v>20902</v>
      </c>
      <c r="AN3421" s="71" t="str">
        <f>VLOOKUP(PlayerList[[#This Row],[NZCF ID]],$AP$2:$AQ$3850,2,FALSE)</f>
        <v>M</v>
      </c>
      <c r="AP3421" s="71">
        <v>20396</v>
      </c>
      <c r="AQ3421" s="71" t="s">
        <v>29</v>
      </c>
    </row>
    <row r="3422" spans="13:43" x14ac:dyDescent="0.3">
      <c r="M3422" s="75">
        <v>19067</v>
      </c>
      <c r="N3422" s="72" t="s">
        <v>3857</v>
      </c>
      <c r="O3422" s="72" t="s">
        <v>197</v>
      </c>
      <c r="P3422" s="73" t="s">
        <v>161</v>
      </c>
      <c r="Q3422" s="74">
        <v>2010</v>
      </c>
      <c r="R3422" s="73" t="s">
        <v>135</v>
      </c>
      <c r="S3422" s="72"/>
      <c r="T3422" s="77" t="s">
        <v>34</v>
      </c>
      <c r="U3422" s="76" t="s">
        <v>35</v>
      </c>
      <c r="V3422" s="77" t="s">
        <v>36</v>
      </c>
      <c r="W3422" s="77" t="s">
        <v>36</v>
      </c>
      <c r="X3422" s="77" t="s">
        <v>37</v>
      </c>
      <c r="Y3422" s="78" t="s">
        <v>38</v>
      </c>
      <c r="Z3422" s="72"/>
      <c r="AA3422" s="77">
        <v>876</v>
      </c>
      <c r="AB3422" s="76" t="s">
        <v>50</v>
      </c>
      <c r="AC3422" s="77" t="s">
        <v>36</v>
      </c>
      <c r="AD3422" s="77" t="s">
        <v>36</v>
      </c>
      <c r="AE3422" s="77">
        <v>4</v>
      </c>
      <c r="AF3422" s="78" t="s">
        <v>154</v>
      </c>
      <c r="AG3422" s="72"/>
      <c r="AH3422" s="77" t="s">
        <v>69</v>
      </c>
      <c r="AI3422" s="76" t="s">
        <v>52</v>
      </c>
      <c r="AJ3422" s="76" t="s">
        <v>36</v>
      </c>
      <c r="AK3422" t="str">
        <f>_xlfn.CONCAT(PlayerList[[#This Row],[First Name]]," ",PlayerList[[#This Row],[Surname]])</f>
        <v>Ethan Wong</v>
      </c>
      <c r="AM3422" s="71">
        <f>PlayerList[[#This Row],[Code]]*1</f>
        <v>19067</v>
      </c>
      <c r="AN3422" s="71" t="str">
        <f>VLOOKUP(PlayerList[[#This Row],[NZCF ID]],$AP$2:$AQ$3850,2,FALSE)</f>
        <v>M</v>
      </c>
      <c r="AP3422" s="71">
        <v>21014</v>
      </c>
      <c r="AQ3422" s="71" t="s">
        <v>45</v>
      </c>
    </row>
    <row r="3423" spans="13:43" x14ac:dyDescent="0.3">
      <c r="M3423" s="75">
        <v>20533</v>
      </c>
      <c r="N3423" s="72" t="s">
        <v>3857</v>
      </c>
      <c r="O3423" s="72" t="s">
        <v>3860</v>
      </c>
      <c r="P3423" s="73" t="s">
        <v>33</v>
      </c>
      <c r="Q3423" s="74">
        <v>2012</v>
      </c>
      <c r="R3423" s="73" t="s">
        <v>135</v>
      </c>
      <c r="S3423" s="72"/>
      <c r="T3423" s="77" t="s">
        <v>34</v>
      </c>
      <c r="U3423" s="76" t="s">
        <v>35</v>
      </c>
      <c r="V3423" s="77" t="s">
        <v>36</v>
      </c>
      <c r="W3423" s="77" t="s">
        <v>36</v>
      </c>
      <c r="X3423" s="77" t="s">
        <v>37</v>
      </c>
      <c r="Y3423" s="78" t="s">
        <v>38</v>
      </c>
      <c r="Z3423" s="72"/>
      <c r="AA3423" s="77">
        <v>660</v>
      </c>
      <c r="AB3423" s="76" t="s">
        <v>50</v>
      </c>
      <c r="AC3423" s="77" t="s">
        <v>36</v>
      </c>
      <c r="AD3423" s="77" t="s">
        <v>36</v>
      </c>
      <c r="AE3423" s="77">
        <v>7</v>
      </c>
      <c r="AF3423" s="78" t="s">
        <v>150</v>
      </c>
      <c r="AG3423" s="72"/>
      <c r="AH3423" s="77" t="s">
        <v>69</v>
      </c>
      <c r="AI3423" s="76" t="s">
        <v>52</v>
      </c>
      <c r="AJ3423" s="76" t="s">
        <v>36</v>
      </c>
      <c r="AK3423" t="str">
        <f>_xlfn.CONCAT(PlayerList[[#This Row],[First Name]]," ",PlayerList[[#This Row],[Surname]])</f>
        <v>Giacomo Wong</v>
      </c>
      <c r="AM3423" s="71">
        <f>PlayerList[[#This Row],[Code]]*1</f>
        <v>20533</v>
      </c>
      <c r="AN3423" s="71" t="str">
        <f>VLOOKUP(PlayerList[[#This Row],[NZCF ID]],$AP$2:$AQ$3850,2,FALSE)</f>
        <v>M</v>
      </c>
      <c r="AP3423" s="71">
        <v>20902</v>
      </c>
      <c r="AQ3423" s="71" t="s">
        <v>29</v>
      </c>
    </row>
    <row r="3424" spans="13:43" x14ac:dyDescent="0.3">
      <c r="M3424" s="75">
        <v>20057</v>
      </c>
      <c r="N3424" s="72" t="s">
        <v>3857</v>
      </c>
      <c r="O3424" s="72" t="s">
        <v>692</v>
      </c>
      <c r="P3424" s="73" t="s">
        <v>83</v>
      </c>
      <c r="Q3424" s="74">
        <v>2014</v>
      </c>
      <c r="R3424" s="73" t="s">
        <v>135</v>
      </c>
      <c r="S3424" s="72"/>
      <c r="T3424" s="77">
        <v>1034</v>
      </c>
      <c r="U3424" s="76" t="s">
        <v>35</v>
      </c>
      <c r="V3424" s="77">
        <v>1</v>
      </c>
      <c r="W3424" s="77">
        <v>7</v>
      </c>
      <c r="X3424" s="77">
        <v>45</v>
      </c>
      <c r="Y3424" s="78" t="s">
        <v>4167</v>
      </c>
      <c r="Z3424" s="72"/>
      <c r="AA3424" s="77">
        <v>887</v>
      </c>
      <c r="AB3424" s="76" t="s">
        <v>35</v>
      </c>
      <c r="AC3424" s="77" t="s">
        <v>36</v>
      </c>
      <c r="AD3424" s="77" t="s">
        <v>36</v>
      </c>
      <c r="AE3424" s="77">
        <v>20</v>
      </c>
      <c r="AF3424" s="78" t="s">
        <v>60</v>
      </c>
      <c r="AG3424" s="72"/>
      <c r="AH3424" s="77" t="s">
        <v>69</v>
      </c>
      <c r="AI3424" s="76" t="s">
        <v>52</v>
      </c>
      <c r="AJ3424" s="76" t="s">
        <v>36</v>
      </c>
      <c r="AK3424" t="str">
        <f>_xlfn.CONCAT(PlayerList[[#This Row],[First Name]]," ",PlayerList[[#This Row],[Surname]])</f>
        <v>Jaden Wong</v>
      </c>
      <c r="AM3424" s="71">
        <f>PlayerList[[#This Row],[Code]]*1</f>
        <v>20057</v>
      </c>
      <c r="AN3424" s="71" t="str">
        <f>VLOOKUP(PlayerList[[#This Row],[NZCF ID]],$AP$2:$AQ$3850,2,FALSE)</f>
        <v>M</v>
      </c>
      <c r="AP3424" s="71">
        <v>19067</v>
      </c>
      <c r="AQ3424" s="71" t="s">
        <v>29</v>
      </c>
    </row>
    <row r="3425" spans="13:43" x14ac:dyDescent="0.3">
      <c r="M3425" s="75">
        <v>19966</v>
      </c>
      <c r="N3425" s="72" t="s">
        <v>3857</v>
      </c>
      <c r="O3425" s="72" t="s">
        <v>3861</v>
      </c>
      <c r="P3425" s="73" t="s">
        <v>167</v>
      </c>
      <c r="Q3425" s="74">
        <v>2013</v>
      </c>
      <c r="R3425" s="73" t="s">
        <v>135</v>
      </c>
      <c r="S3425" s="72"/>
      <c r="T3425" s="77" t="s">
        <v>34</v>
      </c>
      <c r="U3425" s="76" t="s">
        <v>35</v>
      </c>
      <c r="V3425" s="77" t="s">
        <v>36</v>
      </c>
      <c r="W3425" s="77" t="s">
        <v>36</v>
      </c>
      <c r="X3425" s="77" t="s">
        <v>37</v>
      </c>
      <c r="Y3425" s="78" t="s">
        <v>38</v>
      </c>
      <c r="Z3425" s="72"/>
      <c r="AA3425" s="77">
        <v>1350</v>
      </c>
      <c r="AB3425" s="76" t="s">
        <v>50</v>
      </c>
      <c r="AC3425" s="77">
        <v>1</v>
      </c>
      <c r="AD3425" s="77">
        <v>6</v>
      </c>
      <c r="AE3425" s="77">
        <v>17</v>
      </c>
      <c r="AF3425" s="78" t="s">
        <v>4167</v>
      </c>
      <c r="AG3425" s="72"/>
      <c r="AH3425" s="77">
        <v>110104469</v>
      </c>
      <c r="AI3425" s="76" t="s">
        <v>52</v>
      </c>
      <c r="AJ3425" s="76" t="s">
        <v>36</v>
      </c>
      <c r="AK3425" t="str">
        <f>_xlfn.CONCAT(PlayerList[[#This Row],[First Name]]," ",PlayerList[[#This Row],[Surname]])</f>
        <v>Joel Gaan Onn Wong</v>
      </c>
      <c r="AM3425" s="71">
        <f>PlayerList[[#This Row],[Code]]*1</f>
        <v>19966</v>
      </c>
      <c r="AN3425" s="71" t="str">
        <f>VLOOKUP(PlayerList[[#This Row],[NZCF ID]],$AP$2:$AQ$3850,2,FALSE)</f>
        <v>M</v>
      </c>
      <c r="AP3425" s="71">
        <v>20533</v>
      </c>
      <c r="AQ3425" s="71" t="s">
        <v>29</v>
      </c>
    </row>
    <row r="3426" spans="13:43" x14ac:dyDescent="0.3">
      <c r="M3426" s="75">
        <v>20855</v>
      </c>
      <c r="N3426" s="72" t="s">
        <v>3857</v>
      </c>
      <c r="O3426" s="72" t="s">
        <v>1473</v>
      </c>
      <c r="P3426" s="73" t="s">
        <v>354</v>
      </c>
      <c r="Q3426" s="74">
        <v>2012</v>
      </c>
      <c r="R3426" s="73" t="s">
        <v>135</v>
      </c>
      <c r="S3426" s="72"/>
      <c r="T3426" s="77">
        <v>1152</v>
      </c>
      <c r="U3426" s="76" t="s">
        <v>35</v>
      </c>
      <c r="V3426" s="77">
        <v>2</v>
      </c>
      <c r="W3426" s="77">
        <v>8</v>
      </c>
      <c r="X3426" s="77">
        <v>29</v>
      </c>
      <c r="Y3426" s="78" t="s">
        <v>4167</v>
      </c>
      <c r="Z3426" s="72"/>
      <c r="AA3426" s="77">
        <v>754</v>
      </c>
      <c r="AB3426" s="76" t="s">
        <v>50</v>
      </c>
      <c r="AC3426" s="77">
        <v>1</v>
      </c>
      <c r="AD3426" s="77">
        <v>2</v>
      </c>
      <c r="AE3426" s="77">
        <v>13</v>
      </c>
      <c r="AF3426" s="78" t="s">
        <v>4167</v>
      </c>
      <c r="AG3426" s="72"/>
      <c r="AH3426" s="77">
        <v>4330846</v>
      </c>
      <c r="AI3426" s="76" t="s">
        <v>52</v>
      </c>
      <c r="AJ3426" s="76" t="s">
        <v>36</v>
      </c>
      <c r="AK3426" t="str">
        <f>_xlfn.CONCAT(PlayerList[[#This Row],[First Name]]," ",PlayerList[[#This Row],[Surname]])</f>
        <v>Louis Wong</v>
      </c>
      <c r="AM3426" s="71">
        <f>PlayerList[[#This Row],[Code]]*1</f>
        <v>20855</v>
      </c>
      <c r="AN3426" s="71" t="str">
        <f>VLOOKUP(PlayerList[[#This Row],[NZCF ID]],$AP$2:$AQ$3850,2,FALSE)</f>
        <v>M</v>
      </c>
      <c r="AP3426" s="71">
        <v>20057</v>
      </c>
      <c r="AQ3426" s="71" t="s">
        <v>29</v>
      </c>
    </row>
    <row r="3427" spans="13:43" x14ac:dyDescent="0.3">
      <c r="M3427" s="75">
        <v>17638</v>
      </c>
      <c r="N3427" s="72" t="s">
        <v>3857</v>
      </c>
      <c r="O3427" s="72" t="s">
        <v>114</v>
      </c>
      <c r="P3427" s="73" t="s">
        <v>335</v>
      </c>
      <c r="Q3427" s="74">
        <v>1955</v>
      </c>
      <c r="R3427" s="73" t="s">
        <v>119</v>
      </c>
      <c r="S3427" s="72"/>
      <c r="T3427" s="77">
        <v>1416</v>
      </c>
      <c r="U3427" s="76" t="s">
        <v>35</v>
      </c>
      <c r="V3427" s="77" t="s">
        <v>36</v>
      </c>
      <c r="W3427" s="77" t="s">
        <v>36</v>
      </c>
      <c r="X3427" s="77">
        <v>20</v>
      </c>
      <c r="Y3427" s="78" t="s">
        <v>281</v>
      </c>
      <c r="Z3427" s="72"/>
      <c r="AA3427" s="77">
        <v>1317</v>
      </c>
      <c r="AB3427" s="76" t="s">
        <v>50</v>
      </c>
      <c r="AC3427" s="77" t="s">
        <v>36</v>
      </c>
      <c r="AD3427" s="77" t="s">
        <v>36</v>
      </c>
      <c r="AE3427" s="77">
        <v>6</v>
      </c>
      <c r="AF3427" s="78" t="s">
        <v>105</v>
      </c>
      <c r="AG3427" s="72"/>
      <c r="AH3427" s="77" t="s">
        <v>69</v>
      </c>
      <c r="AI3427" s="76" t="s">
        <v>52</v>
      </c>
      <c r="AJ3427" s="76" t="s">
        <v>36</v>
      </c>
      <c r="AK3427" t="str">
        <f>_xlfn.CONCAT(PlayerList[[#This Row],[First Name]]," ",PlayerList[[#This Row],[Surname]])</f>
        <v>Peter Wong</v>
      </c>
      <c r="AM3427" s="71">
        <f>PlayerList[[#This Row],[Code]]*1</f>
        <v>17638</v>
      </c>
      <c r="AN3427" s="71" t="str">
        <f>VLOOKUP(PlayerList[[#This Row],[NZCF ID]],$AP$2:$AQ$3850,2,FALSE)</f>
        <v>M</v>
      </c>
      <c r="AP3427" s="71">
        <v>19966</v>
      </c>
      <c r="AQ3427" s="71" t="s">
        <v>29</v>
      </c>
    </row>
    <row r="3428" spans="13:43" x14ac:dyDescent="0.3">
      <c r="M3428" s="75">
        <v>17762</v>
      </c>
      <c r="N3428" s="72" t="s">
        <v>3857</v>
      </c>
      <c r="O3428" s="72" t="s">
        <v>120</v>
      </c>
      <c r="P3428" s="73" t="s">
        <v>33</v>
      </c>
      <c r="Q3428" s="74">
        <v>2012</v>
      </c>
      <c r="R3428" s="73" t="s">
        <v>135</v>
      </c>
      <c r="S3428" s="72"/>
      <c r="T3428" s="77" t="s">
        <v>34</v>
      </c>
      <c r="U3428" s="76" t="s">
        <v>35</v>
      </c>
      <c r="V3428" s="77" t="s">
        <v>36</v>
      </c>
      <c r="W3428" s="77" t="s">
        <v>36</v>
      </c>
      <c r="X3428" s="77" t="s">
        <v>37</v>
      </c>
      <c r="Y3428" s="78" t="s">
        <v>38</v>
      </c>
      <c r="Z3428" s="72"/>
      <c r="AA3428" s="77">
        <v>400</v>
      </c>
      <c r="AB3428" s="76" t="s">
        <v>50</v>
      </c>
      <c r="AC3428" s="77" t="s">
        <v>36</v>
      </c>
      <c r="AD3428" s="77" t="s">
        <v>36</v>
      </c>
      <c r="AE3428" s="77">
        <v>5</v>
      </c>
      <c r="AF3428" s="78" t="s">
        <v>105</v>
      </c>
      <c r="AG3428" s="72"/>
      <c r="AH3428" s="77" t="s">
        <v>69</v>
      </c>
      <c r="AI3428" s="76" t="s">
        <v>52</v>
      </c>
      <c r="AJ3428" s="76" t="s">
        <v>36</v>
      </c>
      <c r="AK3428" t="str">
        <f>_xlfn.CONCAT(PlayerList[[#This Row],[First Name]]," ",PlayerList[[#This Row],[Surname]])</f>
        <v>Ryan Wong</v>
      </c>
      <c r="AM3428" s="71">
        <f>PlayerList[[#This Row],[Code]]*1</f>
        <v>17762</v>
      </c>
      <c r="AN3428" s="71" t="str">
        <f>VLOOKUP(PlayerList[[#This Row],[NZCF ID]],$AP$2:$AQ$3850,2,FALSE)</f>
        <v>M</v>
      </c>
      <c r="AP3428" s="71">
        <v>20855</v>
      </c>
      <c r="AQ3428" s="71" t="s">
        <v>29</v>
      </c>
    </row>
    <row r="3429" spans="13:43" x14ac:dyDescent="0.3">
      <c r="M3429" s="75">
        <v>17718</v>
      </c>
      <c r="N3429" s="72" t="s">
        <v>3857</v>
      </c>
      <c r="O3429" s="72" t="s">
        <v>357</v>
      </c>
      <c r="P3429" s="73" t="s">
        <v>167</v>
      </c>
      <c r="Q3429" s="74">
        <v>1983</v>
      </c>
      <c r="R3429" s="73" t="s">
        <v>35</v>
      </c>
      <c r="S3429" s="72"/>
      <c r="T3429" s="77">
        <v>795</v>
      </c>
      <c r="U3429" s="76" t="s">
        <v>50</v>
      </c>
      <c r="V3429" s="77" t="s">
        <v>36</v>
      </c>
      <c r="W3429" s="77" t="s">
        <v>36</v>
      </c>
      <c r="X3429" s="77">
        <v>5</v>
      </c>
      <c r="Y3429" s="78" t="s">
        <v>105</v>
      </c>
      <c r="Z3429" s="72"/>
      <c r="AA3429" s="77" t="s">
        <v>37</v>
      </c>
      <c r="AB3429" s="76" t="s">
        <v>35</v>
      </c>
      <c r="AC3429" s="77" t="s">
        <v>36</v>
      </c>
      <c r="AD3429" s="77" t="s">
        <v>36</v>
      </c>
      <c r="AE3429" s="77" t="s">
        <v>37</v>
      </c>
      <c r="AF3429" s="78" t="s">
        <v>38</v>
      </c>
      <c r="AG3429" s="72"/>
      <c r="AH3429" s="77">
        <v>4315200</v>
      </c>
      <c r="AI3429" s="76" t="s">
        <v>52</v>
      </c>
      <c r="AJ3429" s="76" t="s">
        <v>36</v>
      </c>
      <c r="AK3429" t="str">
        <f>_xlfn.CONCAT(PlayerList[[#This Row],[First Name]]," ",PlayerList[[#This Row],[Surname]])</f>
        <v>Terry Wong</v>
      </c>
      <c r="AM3429" s="71">
        <f>PlayerList[[#This Row],[Code]]*1</f>
        <v>17718</v>
      </c>
      <c r="AN3429" s="71" t="str">
        <f>VLOOKUP(PlayerList[[#This Row],[NZCF ID]],$AP$2:$AQ$3850,2,FALSE)</f>
        <v>M</v>
      </c>
      <c r="AP3429" s="71">
        <v>17638</v>
      </c>
      <c r="AQ3429" s="71" t="s">
        <v>29</v>
      </c>
    </row>
    <row r="3430" spans="13:43" x14ac:dyDescent="0.3">
      <c r="M3430" s="75">
        <v>16132</v>
      </c>
      <c r="N3430" s="72" t="s">
        <v>4541</v>
      </c>
      <c r="O3430" s="72" t="s">
        <v>1659</v>
      </c>
      <c r="P3430" s="73" t="s">
        <v>33</v>
      </c>
      <c r="Q3430" s="74">
        <v>2005</v>
      </c>
      <c r="R3430" s="73" t="s">
        <v>135</v>
      </c>
      <c r="S3430" s="72"/>
      <c r="T3430" s="77" t="s">
        <v>34</v>
      </c>
      <c r="U3430" s="76" t="s">
        <v>35</v>
      </c>
      <c r="V3430" s="77" t="s">
        <v>36</v>
      </c>
      <c r="W3430" s="77" t="s">
        <v>36</v>
      </c>
      <c r="X3430" s="77" t="s">
        <v>37</v>
      </c>
      <c r="Y3430" s="78" t="s">
        <v>38</v>
      </c>
      <c r="Z3430" s="72"/>
      <c r="AA3430" s="77">
        <v>783</v>
      </c>
      <c r="AB3430" s="76" t="s">
        <v>35</v>
      </c>
      <c r="AC3430" s="77" t="s">
        <v>36</v>
      </c>
      <c r="AD3430" s="77" t="s">
        <v>36</v>
      </c>
      <c r="AE3430" s="77">
        <v>20</v>
      </c>
      <c r="AF3430" s="78" t="s">
        <v>667</v>
      </c>
      <c r="AG3430" s="72"/>
      <c r="AH3430" s="77">
        <v>4308913</v>
      </c>
      <c r="AI3430" s="76" t="s">
        <v>52</v>
      </c>
      <c r="AJ3430" s="76" t="s">
        <v>36</v>
      </c>
      <c r="AK3430" t="str">
        <f>_xlfn.CONCAT(PlayerList[[#This Row],[First Name]]," ",PlayerList[[#This Row],[Surname]])</f>
        <v>Shawn Woo</v>
      </c>
      <c r="AM3430" s="71">
        <f>PlayerList[[#This Row],[Code]]*1</f>
        <v>16132</v>
      </c>
      <c r="AN3430" s="71" t="str">
        <f>VLOOKUP(PlayerList[[#This Row],[NZCF ID]],$AP$2:$AQ$3850,2,FALSE)</f>
        <v>M</v>
      </c>
      <c r="AP3430" s="71">
        <v>17762</v>
      </c>
      <c r="AQ3430" s="71" t="s">
        <v>29</v>
      </c>
    </row>
    <row r="3431" spans="13:43" x14ac:dyDescent="0.3">
      <c r="M3431" s="75">
        <v>18673</v>
      </c>
      <c r="N3431" s="72" t="s">
        <v>3862</v>
      </c>
      <c r="O3431" s="72" t="s">
        <v>3863</v>
      </c>
      <c r="P3431" s="73" t="s">
        <v>167</v>
      </c>
      <c r="Q3431" s="74">
        <v>2011</v>
      </c>
      <c r="R3431" s="73" t="s">
        <v>135</v>
      </c>
      <c r="S3431" s="72"/>
      <c r="T3431" s="77" t="s">
        <v>34</v>
      </c>
      <c r="U3431" s="76" t="s">
        <v>35</v>
      </c>
      <c r="V3431" s="77" t="s">
        <v>36</v>
      </c>
      <c r="W3431" s="77" t="s">
        <v>36</v>
      </c>
      <c r="X3431" s="77" t="s">
        <v>37</v>
      </c>
      <c r="Y3431" s="78" t="s">
        <v>38</v>
      </c>
      <c r="Z3431" s="72"/>
      <c r="AA3431" s="77">
        <v>402</v>
      </c>
      <c r="AB3431" s="76" t="s">
        <v>50</v>
      </c>
      <c r="AC3431" s="77" t="s">
        <v>36</v>
      </c>
      <c r="AD3431" s="77" t="s">
        <v>36</v>
      </c>
      <c r="AE3431" s="77">
        <v>18</v>
      </c>
      <c r="AF3431" s="78" t="s">
        <v>154</v>
      </c>
      <c r="AG3431" s="72"/>
      <c r="AH3431" s="77">
        <v>4320611</v>
      </c>
      <c r="AI3431" s="76" t="s">
        <v>52</v>
      </c>
      <c r="AJ3431" s="76" t="s">
        <v>36</v>
      </c>
      <c r="AK3431" t="str">
        <f>_xlfn.CONCAT(PlayerList[[#This Row],[First Name]]," ",PlayerList[[#This Row],[Surname]])</f>
        <v>Beau Wood</v>
      </c>
      <c r="AM3431" s="71">
        <f>PlayerList[[#This Row],[Code]]*1</f>
        <v>18673</v>
      </c>
      <c r="AN3431" s="71" t="str">
        <f>VLOOKUP(PlayerList[[#This Row],[NZCF ID]],$AP$2:$AQ$3850,2,FALSE)</f>
        <v>M</v>
      </c>
      <c r="AP3431" s="71">
        <v>17718</v>
      </c>
      <c r="AQ3431" s="71" t="s">
        <v>29</v>
      </c>
    </row>
    <row r="3432" spans="13:43" x14ac:dyDescent="0.3">
      <c r="M3432" s="75">
        <v>20936</v>
      </c>
      <c r="N3432" s="72" t="s">
        <v>3862</v>
      </c>
      <c r="O3432" s="72" t="s">
        <v>3864</v>
      </c>
      <c r="P3432" s="73" t="s">
        <v>426</v>
      </c>
      <c r="Q3432" s="74">
        <v>2011</v>
      </c>
      <c r="R3432" s="73" t="s">
        <v>135</v>
      </c>
      <c r="S3432" s="72"/>
      <c r="T3432" s="77" t="s">
        <v>34</v>
      </c>
      <c r="U3432" s="76" t="s">
        <v>35</v>
      </c>
      <c r="V3432" s="77" t="s">
        <v>36</v>
      </c>
      <c r="W3432" s="77" t="s">
        <v>36</v>
      </c>
      <c r="X3432" s="77" t="s">
        <v>37</v>
      </c>
      <c r="Y3432" s="78" t="s">
        <v>38</v>
      </c>
      <c r="Z3432" s="72"/>
      <c r="AA3432" s="77">
        <v>708</v>
      </c>
      <c r="AB3432" s="76" t="s">
        <v>50</v>
      </c>
      <c r="AC3432" s="77" t="s">
        <v>36</v>
      </c>
      <c r="AD3432" s="77" t="s">
        <v>36</v>
      </c>
      <c r="AE3432" s="77">
        <v>6</v>
      </c>
      <c r="AF3432" s="78" t="s">
        <v>60</v>
      </c>
      <c r="AG3432" s="72"/>
      <c r="AH3432" s="77">
        <v>4331370</v>
      </c>
      <c r="AI3432" s="76" t="s">
        <v>52</v>
      </c>
      <c r="AJ3432" s="76" t="s">
        <v>36</v>
      </c>
      <c r="AK3432" t="str">
        <f>_xlfn.CONCAT(PlayerList[[#This Row],[First Name]]," ",PlayerList[[#This Row],[Surname]])</f>
        <v>Lachie Wood</v>
      </c>
      <c r="AM3432" s="71">
        <f>PlayerList[[#This Row],[Code]]*1</f>
        <v>20936</v>
      </c>
      <c r="AN3432" s="71" t="str">
        <f>VLOOKUP(PlayerList[[#This Row],[NZCF ID]],$AP$2:$AQ$3850,2,FALSE)</f>
        <v>M</v>
      </c>
      <c r="AP3432" s="71">
        <v>16132</v>
      </c>
      <c r="AQ3432" s="71" t="s">
        <v>29</v>
      </c>
    </row>
    <row r="3433" spans="13:43" x14ac:dyDescent="0.3">
      <c r="M3433" s="75">
        <v>22951</v>
      </c>
      <c r="N3433" s="72" t="s">
        <v>4542</v>
      </c>
      <c r="O3433" s="72" t="s">
        <v>3863</v>
      </c>
      <c r="P3433" s="73" t="s">
        <v>161</v>
      </c>
      <c r="Q3433" s="74">
        <v>2016</v>
      </c>
      <c r="R3433" s="73" t="s">
        <v>135</v>
      </c>
      <c r="S3433" s="72"/>
      <c r="T3433" s="77" t="s">
        <v>34</v>
      </c>
      <c r="U3433" s="76" t="s">
        <v>35</v>
      </c>
      <c r="V3433" s="77" t="s">
        <v>36</v>
      </c>
      <c r="W3433" s="77" t="s">
        <v>36</v>
      </c>
      <c r="X3433" s="77" t="s">
        <v>37</v>
      </c>
      <c r="Y3433" s="78" t="s">
        <v>38</v>
      </c>
      <c r="Z3433" s="72"/>
      <c r="AA3433" s="77">
        <v>533</v>
      </c>
      <c r="AB3433" s="76" t="s">
        <v>50</v>
      </c>
      <c r="AC3433" s="77">
        <v>1</v>
      </c>
      <c r="AD3433" s="77">
        <v>5</v>
      </c>
      <c r="AE3433" s="77">
        <v>5</v>
      </c>
      <c r="AF3433" s="78" t="s">
        <v>4167</v>
      </c>
      <c r="AG3433" s="72"/>
      <c r="AH3433" s="77" t="s">
        <v>69</v>
      </c>
      <c r="AI3433" s="76" t="s">
        <v>52</v>
      </c>
      <c r="AJ3433" s="76" t="s">
        <v>36</v>
      </c>
      <c r="AK3433" t="str">
        <f>_xlfn.CONCAT(PlayerList[[#This Row],[First Name]]," ",PlayerList[[#This Row],[Surname]])</f>
        <v>Beau Wooding</v>
      </c>
      <c r="AM3433" s="71">
        <f>PlayerList[[#This Row],[Code]]*1</f>
        <v>22951</v>
      </c>
      <c r="AN3433" s="71" t="str">
        <f>VLOOKUP(PlayerList[[#This Row],[NZCF ID]],$AP$2:$AQ$3850,2,FALSE)</f>
        <v>M</v>
      </c>
      <c r="AP3433" s="71">
        <v>18673</v>
      </c>
      <c r="AQ3433" s="71" t="s">
        <v>29</v>
      </c>
    </row>
    <row r="3434" spans="13:43" x14ac:dyDescent="0.3">
      <c r="M3434" s="75">
        <v>12661</v>
      </c>
      <c r="N3434" s="72" t="s">
        <v>4543</v>
      </c>
      <c r="O3434" s="72" t="s">
        <v>599</v>
      </c>
      <c r="P3434" s="73" t="s">
        <v>426</v>
      </c>
      <c r="Q3434" s="74">
        <v>1972</v>
      </c>
      <c r="R3434" s="73" t="s">
        <v>124</v>
      </c>
      <c r="S3434" s="72"/>
      <c r="T3434" s="77">
        <v>1325</v>
      </c>
      <c r="U3434" s="76" t="s">
        <v>35</v>
      </c>
      <c r="V3434" s="77" t="s">
        <v>36</v>
      </c>
      <c r="W3434" s="77" t="s">
        <v>36</v>
      </c>
      <c r="X3434" s="77">
        <v>21</v>
      </c>
      <c r="Y3434" s="78" t="s">
        <v>530</v>
      </c>
      <c r="Z3434" s="72"/>
      <c r="AA3434" s="77">
        <v>1346</v>
      </c>
      <c r="AB3434" s="76" t="s">
        <v>35</v>
      </c>
      <c r="AC3434" s="77" t="s">
        <v>36</v>
      </c>
      <c r="AD3434" s="77" t="s">
        <v>36</v>
      </c>
      <c r="AE3434" s="77">
        <v>45</v>
      </c>
      <c r="AF3434" s="78" t="s">
        <v>168</v>
      </c>
      <c r="AG3434" s="72"/>
      <c r="AH3434" s="77" t="s">
        <v>69</v>
      </c>
      <c r="AI3434" s="76" t="s">
        <v>52</v>
      </c>
      <c r="AJ3434" s="76" t="s">
        <v>36</v>
      </c>
      <c r="AK3434" t="str">
        <f>_xlfn.CONCAT(PlayerList[[#This Row],[First Name]]," ",PlayerList[[#This Row],[Surname]])</f>
        <v>Mark Woodward</v>
      </c>
      <c r="AM3434" s="71">
        <f>PlayerList[[#This Row],[Code]]*1</f>
        <v>12661</v>
      </c>
      <c r="AN3434" s="71" t="str">
        <f>VLOOKUP(PlayerList[[#This Row],[NZCF ID]],$AP$2:$AQ$3850,2,FALSE)</f>
        <v>M</v>
      </c>
      <c r="AP3434" s="71">
        <v>20936</v>
      </c>
      <c r="AQ3434" s="71" t="s">
        <v>29</v>
      </c>
    </row>
    <row r="3435" spans="13:43" x14ac:dyDescent="0.3">
      <c r="M3435" s="75">
        <v>17499</v>
      </c>
      <c r="N3435" s="72" t="s">
        <v>3865</v>
      </c>
      <c r="O3435" s="72" t="s">
        <v>815</v>
      </c>
      <c r="P3435" s="73" t="s">
        <v>161</v>
      </c>
      <c r="Q3435" s="74">
        <v>2005</v>
      </c>
      <c r="R3435" s="73" t="s">
        <v>135</v>
      </c>
      <c r="S3435" s="72"/>
      <c r="T3435" s="77">
        <v>1379</v>
      </c>
      <c r="U3435" s="76" t="s">
        <v>50</v>
      </c>
      <c r="V3435" s="77" t="s">
        <v>36</v>
      </c>
      <c r="W3435" s="77" t="s">
        <v>36</v>
      </c>
      <c r="X3435" s="77">
        <v>9</v>
      </c>
      <c r="Y3435" s="78" t="s">
        <v>90</v>
      </c>
      <c r="Z3435" s="72"/>
      <c r="AA3435" s="77">
        <v>1361</v>
      </c>
      <c r="AB3435" s="76" t="s">
        <v>35</v>
      </c>
      <c r="AC3435" s="77" t="s">
        <v>36</v>
      </c>
      <c r="AD3435" s="77" t="s">
        <v>36</v>
      </c>
      <c r="AE3435" s="77">
        <v>20</v>
      </c>
      <c r="AF3435" s="78" t="s">
        <v>96</v>
      </c>
      <c r="AG3435" s="72"/>
      <c r="AH3435" s="77" t="s">
        <v>69</v>
      </c>
      <c r="AI3435" s="76" t="s">
        <v>52</v>
      </c>
      <c r="AJ3435" s="76" t="s">
        <v>36</v>
      </c>
      <c r="AK3435" t="str">
        <f>_xlfn.CONCAT(PlayerList[[#This Row],[First Name]]," ",PlayerList[[#This Row],[Surname]])</f>
        <v>Arthur Woolhouse</v>
      </c>
      <c r="AM3435" s="71">
        <f>PlayerList[[#This Row],[Code]]*1</f>
        <v>17499</v>
      </c>
      <c r="AN3435" s="71" t="str">
        <f>VLOOKUP(PlayerList[[#This Row],[NZCF ID]],$AP$2:$AQ$3850,2,FALSE)</f>
        <v>M</v>
      </c>
      <c r="AP3435" s="71">
        <v>22951</v>
      </c>
      <c r="AQ3435" s="71" t="s">
        <v>29</v>
      </c>
    </row>
    <row r="3436" spans="13:43" x14ac:dyDescent="0.3">
      <c r="M3436" s="75">
        <v>10975</v>
      </c>
      <c r="N3436" s="72" t="s">
        <v>3866</v>
      </c>
      <c r="O3436" s="72" t="s">
        <v>1040</v>
      </c>
      <c r="P3436" s="73" t="s">
        <v>252</v>
      </c>
      <c r="Q3436" s="74">
        <v>1955</v>
      </c>
      <c r="R3436" s="73" t="s">
        <v>119</v>
      </c>
      <c r="S3436" s="72"/>
      <c r="T3436" s="77">
        <v>1686</v>
      </c>
      <c r="U3436" s="76" t="s">
        <v>35</v>
      </c>
      <c r="V3436" s="77">
        <v>1</v>
      </c>
      <c r="W3436" s="77">
        <v>9</v>
      </c>
      <c r="X3436" s="77">
        <v>221</v>
      </c>
      <c r="Y3436" s="78" t="s">
        <v>4167</v>
      </c>
      <c r="Z3436" s="72"/>
      <c r="AA3436" s="77">
        <v>1661</v>
      </c>
      <c r="AB3436" s="76" t="s">
        <v>35</v>
      </c>
      <c r="AC3436" s="77">
        <v>1</v>
      </c>
      <c r="AD3436" s="77">
        <v>6</v>
      </c>
      <c r="AE3436" s="77">
        <v>61</v>
      </c>
      <c r="AF3436" s="78" t="s">
        <v>4167</v>
      </c>
      <c r="AG3436" s="72"/>
      <c r="AH3436" s="77" t="s">
        <v>69</v>
      </c>
      <c r="AI3436" s="76" t="s">
        <v>52</v>
      </c>
      <c r="AJ3436" s="76" t="s">
        <v>36</v>
      </c>
      <c r="AK3436" t="str">
        <f>_xlfn.CONCAT(PlayerList[[#This Row],[First Name]]," ",PlayerList[[#This Row],[Surname]])</f>
        <v>John Worn</v>
      </c>
      <c r="AM3436" s="71">
        <f>PlayerList[[#This Row],[Code]]*1</f>
        <v>10975</v>
      </c>
      <c r="AN3436" s="71" t="str">
        <f>VLOOKUP(PlayerList[[#This Row],[NZCF ID]],$AP$2:$AQ$3850,2,FALSE)</f>
        <v>M</v>
      </c>
      <c r="AP3436" s="71">
        <v>12661</v>
      </c>
      <c r="AQ3436" s="71" t="s">
        <v>29</v>
      </c>
    </row>
    <row r="3437" spans="13:43" x14ac:dyDescent="0.3">
      <c r="M3437" s="75">
        <v>12047</v>
      </c>
      <c r="N3437" s="72" t="s">
        <v>3867</v>
      </c>
      <c r="O3437" s="72" t="s">
        <v>625</v>
      </c>
      <c r="P3437" s="73" t="s">
        <v>178</v>
      </c>
      <c r="Q3437" s="74">
        <v>1978</v>
      </c>
      <c r="R3437" s="73" t="s">
        <v>35</v>
      </c>
      <c r="S3437" s="72"/>
      <c r="T3437" s="77">
        <v>1740</v>
      </c>
      <c r="U3437" s="76" t="s">
        <v>35</v>
      </c>
      <c r="V3437" s="77">
        <v>3</v>
      </c>
      <c r="W3437" s="77">
        <v>14</v>
      </c>
      <c r="X3437" s="77">
        <v>637</v>
      </c>
      <c r="Y3437" s="78" t="s">
        <v>4167</v>
      </c>
      <c r="Z3437" s="72"/>
      <c r="AA3437" s="77">
        <v>1552</v>
      </c>
      <c r="AB3437" s="76" t="s">
        <v>35</v>
      </c>
      <c r="AC3437" s="77">
        <v>1</v>
      </c>
      <c r="AD3437" s="77">
        <v>6</v>
      </c>
      <c r="AE3437" s="77">
        <v>393</v>
      </c>
      <c r="AF3437" s="78" t="s">
        <v>4167</v>
      </c>
      <c r="AG3437" s="72"/>
      <c r="AH3437" s="77">
        <v>4301099</v>
      </c>
      <c r="AI3437" s="76" t="s">
        <v>52</v>
      </c>
      <c r="AJ3437" s="76" t="s">
        <v>36</v>
      </c>
      <c r="AK3437" t="str">
        <f>_xlfn.CONCAT(PlayerList[[#This Row],[First Name]]," ",PlayerList[[#This Row],[Surname]])</f>
        <v>Caleb Wright</v>
      </c>
      <c r="AM3437" s="71">
        <f>PlayerList[[#This Row],[Code]]*1</f>
        <v>12047</v>
      </c>
      <c r="AN3437" s="71" t="str">
        <f>VLOOKUP(PlayerList[[#This Row],[NZCF ID]],$AP$2:$AQ$3850,2,FALSE)</f>
        <v>M</v>
      </c>
      <c r="AP3437" s="71">
        <v>17499</v>
      </c>
      <c r="AQ3437" s="71" t="s">
        <v>29</v>
      </c>
    </row>
    <row r="3438" spans="13:43" x14ac:dyDescent="0.3">
      <c r="M3438" s="75">
        <v>20182</v>
      </c>
      <c r="N3438" s="72" t="s">
        <v>3867</v>
      </c>
      <c r="O3438" s="72" t="s">
        <v>3868</v>
      </c>
      <c r="P3438" s="73" t="s">
        <v>167</v>
      </c>
      <c r="Q3438" s="74">
        <v>1990</v>
      </c>
      <c r="R3438" s="73" t="s">
        <v>35</v>
      </c>
      <c r="S3438" s="72"/>
      <c r="T3438" s="77">
        <v>1206</v>
      </c>
      <c r="U3438" s="76" t="s">
        <v>50</v>
      </c>
      <c r="V3438" s="77" t="s">
        <v>36</v>
      </c>
      <c r="W3438" s="77" t="s">
        <v>36</v>
      </c>
      <c r="X3438" s="77">
        <v>9</v>
      </c>
      <c r="Y3438" s="78" t="s">
        <v>60</v>
      </c>
      <c r="Z3438" s="72"/>
      <c r="AA3438" s="77" t="s">
        <v>37</v>
      </c>
      <c r="AB3438" s="76" t="s">
        <v>35</v>
      </c>
      <c r="AC3438" s="77" t="s">
        <v>36</v>
      </c>
      <c r="AD3438" s="77" t="s">
        <v>36</v>
      </c>
      <c r="AE3438" s="77" t="s">
        <v>37</v>
      </c>
      <c r="AF3438" s="78" t="s">
        <v>38</v>
      </c>
      <c r="AG3438" s="72"/>
      <c r="AH3438" s="77">
        <v>4328060</v>
      </c>
      <c r="AI3438" s="76" t="s">
        <v>52</v>
      </c>
      <c r="AJ3438" s="76" t="s">
        <v>36</v>
      </c>
      <c r="AK3438" t="str">
        <f>_xlfn.CONCAT(PlayerList[[#This Row],[First Name]]," ",PlayerList[[#This Row],[Surname]])</f>
        <v>Christopher J B Wright</v>
      </c>
      <c r="AM3438" s="71">
        <f>PlayerList[[#This Row],[Code]]*1</f>
        <v>20182</v>
      </c>
      <c r="AN3438" s="71" t="str">
        <f>VLOOKUP(PlayerList[[#This Row],[NZCF ID]],$AP$2:$AQ$3850,2,FALSE)</f>
        <v>M</v>
      </c>
      <c r="AP3438" s="71">
        <v>10975</v>
      </c>
      <c r="AQ3438" s="71" t="s">
        <v>29</v>
      </c>
    </row>
    <row r="3439" spans="13:43" x14ac:dyDescent="0.3">
      <c r="M3439" s="75">
        <v>17544</v>
      </c>
      <c r="N3439" s="72" t="s">
        <v>3867</v>
      </c>
      <c r="O3439" s="72" t="s">
        <v>2469</v>
      </c>
      <c r="P3439" s="73" t="s">
        <v>33</v>
      </c>
      <c r="Q3439" s="74">
        <v>2005</v>
      </c>
      <c r="R3439" s="73" t="s">
        <v>135</v>
      </c>
      <c r="S3439" s="72"/>
      <c r="T3439" s="77">
        <v>1239</v>
      </c>
      <c r="U3439" s="76" t="s">
        <v>35</v>
      </c>
      <c r="V3439" s="77" t="s">
        <v>36</v>
      </c>
      <c r="W3439" s="77" t="s">
        <v>36</v>
      </c>
      <c r="X3439" s="77">
        <v>20</v>
      </c>
      <c r="Y3439" s="78" t="s">
        <v>105</v>
      </c>
      <c r="Z3439" s="72"/>
      <c r="AA3439" s="77">
        <v>1007</v>
      </c>
      <c r="AB3439" s="76" t="s">
        <v>35</v>
      </c>
      <c r="AC3439" s="77" t="s">
        <v>36</v>
      </c>
      <c r="AD3439" s="77" t="s">
        <v>36</v>
      </c>
      <c r="AE3439" s="77">
        <v>29</v>
      </c>
      <c r="AF3439" s="78" t="s">
        <v>105</v>
      </c>
      <c r="AG3439" s="72"/>
      <c r="AH3439" s="77">
        <v>4314476</v>
      </c>
      <c r="AI3439" s="76" t="s">
        <v>52</v>
      </c>
      <c r="AJ3439" s="76" t="s">
        <v>36</v>
      </c>
      <c r="AK3439" t="str">
        <f>_xlfn.CONCAT(PlayerList[[#This Row],[First Name]]," ",PlayerList[[#This Row],[Surname]])</f>
        <v>Cole Wright</v>
      </c>
      <c r="AM3439" s="71">
        <f>PlayerList[[#This Row],[Code]]*1</f>
        <v>17544</v>
      </c>
      <c r="AN3439" s="71" t="str">
        <f>VLOOKUP(PlayerList[[#This Row],[NZCF ID]],$AP$2:$AQ$3850,2,FALSE)</f>
        <v>M</v>
      </c>
      <c r="AP3439" s="71">
        <v>12047</v>
      </c>
      <c r="AQ3439" s="71" t="s">
        <v>29</v>
      </c>
    </row>
    <row r="3440" spans="13:43" x14ac:dyDescent="0.3">
      <c r="M3440" s="75">
        <v>17597</v>
      </c>
      <c r="N3440" s="72" t="s">
        <v>3867</v>
      </c>
      <c r="O3440" s="72" t="s">
        <v>396</v>
      </c>
      <c r="P3440" s="73" t="s">
        <v>161</v>
      </c>
      <c r="Q3440" s="74" t="s">
        <v>37</v>
      </c>
      <c r="R3440" s="73" t="s">
        <v>35</v>
      </c>
      <c r="S3440" s="72"/>
      <c r="T3440" s="77" t="s">
        <v>34</v>
      </c>
      <c r="U3440" s="76" t="s">
        <v>35</v>
      </c>
      <c r="V3440" s="77" t="s">
        <v>36</v>
      </c>
      <c r="W3440" s="77" t="s">
        <v>36</v>
      </c>
      <c r="X3440" s="77" t="s">
        <v>37</v>
      </c>
      <c r="Y3440" s="78" t="s">
        <v>38</v>
      </c>
      <c r="Z3440" s="72"/>
      <c r="AA3440" s="77">
        <v>1661</v>
      </c>
      <c r="AB3440" s="76" t="s">
        <v>50</v>
      </c>
      <c r="AC3440" s="77" t="s">
        <v>36</v>
      </c>
      <c r="AD3440" s="77" t="s">
        <v>36</v>
      </c>
      <c r="AE3440" s="77">
        <v>4</v>
      </c>
      <c r="AF3440" s="78" t="s">
        <v>209</v>
      </c>
      <c r="AG3440" s="72"/>
      <c r="AH3440" s="77" t="s">
        <v>69</v>
      </c>
      <c r="AI3440" s="76" t="s">
        <v>52</v>
      </c>
      <c r="AJ3440" s="76" t="s">
        <v>36</v>
      </c>
      <c r="AK3440" t="str">
        <f>_xlfn.CONCAT(PlayerList[[#This Row],[First Name]]," ",PlayerList[[#This Row],[Surname]])</f>
        <v>Joshua Wright</v>
      </c>
      <c r="AM3440" s="71">
        <f>PlayerList[[#This Row],[Code]]*1</f>
        <v>17597</v>
      </c>
      <c r="AN3440" s="71" t="str">
        <f>VLOOKUP(PlayerList[[#This Row],[NZCF ID]],$AP$2:$AQ$3850,2,FALSE)</f>
        <v>M</v>
      </c>
      <c r="AP3440" s="71">
        <v>20182</v>
      </c>
      <c r="AQ3440" s="71" t="s">
        <v>29</v>
      </c>
    </row>
    <row r="3441" spans="13:43" x14ac:dyDescent="0.3">
      <c r="M3441" s="75">
        <v>16563</v>
      </c>
      <c r="N3441" s="72" t="s">
        <v>3867</v>
      </c>
      <c r="O3441" s="72" t="s">
        <v>403</v>
      </c>
      <c r="P3441" s="73" t="s">
        <v>115</v>
      </c>
      <c r="Q3441" s="74">
        <v>2003</v>
      </c>
      <c r="R3441" s="73" t="s">
        <v>35</v>
      </c>
      <c r="S3441" s="72"/>
      <c r="T3441" s="77">
        <v>1146</v>
      </c>
      <c r="U3441" s="76" t="s">
        <v>50</v>
      </c>
      <c r="V3441" s="77" t="s">
        <v>36</v>
      </c>
      <c r="W3441" s="77" t="s">
        <v>36</v>
      </c>
      <c r="X3441" s="77">
        <v>13</v>
      </c>
      <c r="Y3441" s="78" t="s">
        <v>90</v>
      </c>
      <c r="Z3441" s="72"/>
      <c r="AA3441" s="77" t="s">
        <v>37</v>
      </c>
      <c r="AB3441" s="76" t="s">
        <v>35</v>
      </c>
      <c r="AC3441" s="77" t="s">
        <v>36</v>
      </c>
      <c r="AD3441" s="77" t="s">
        <v>36</v>
      </c>
      <c r="AE3441" s="77" t="s">
        <v>37</v>
      </c>
      <c r="AF3441" s="78" t="s">
        <v>38</v>
      </c>
      <c r="AG3441" s="72"/>
      <c r="AH3441" s="77" t="s">
        <v>69</v>
      </c>
      <c r="AI3441" s="76" t="s">
        <v>52</v>
      </c>
      <c r="AJ3441" s="76" t="s">
        <v>36</v>
      </c>
      <c r="AK3441" t="str">
        <f>_xlfn.CONCAT(PlayerList[[#This Row],[First Name]]," ",PlayerList[[#This Row],[Surname]])</f>
        <v>Nicholas Wright</v>
      </c>
      <c r="AM3441" s="71">
        <f>PlayerList[[#This Row],[Code]]*1</f>
        <v>16563</v>
      </c>
      <c r="AN3441" s="71" t="str">
        <f>VLOOKUP(PlayerList[[#This Row],[NZCF ID]],$AP$2:$AQ$3850,2,FALSE)</f>
        <v>M</v>
      </c>
      <c r="AP3441" s="71">
        <v>17544</v>
      </c>
      <c r="AQ3441" s="71" t="s">
        <v>29</v>
      </c>
    </row>
    <row r="3442" spans="13:43" x14ac:dyDescent="0.3">
      <c r="M3442" s="75">
        <v>20348</v>
      </c>
      <c r="N3442" s="72" t="s">
        <v>3869</v>
      </c>
      <c r="O3442" s="72" t="s">
        <v>3870</v>
      </c>
      <c r="P3442" s="73" t="s">
        <v>74</v>
      </c>
      <c r="Q3442" s="74">
        <v>2013</v>
      </c>
      <c r="R3442" s="73" t="s">
        <v>135</v>
      </c>
      <c r="S3442" s="72"/>
      <c r="T3442" s="77" t="s">
        <v>34</v>
      </c>
      <c r="U3442" s="76" t="s">
        <v>35</v>
      </c>
      <c r="V3442" s="77" t="s">
        <v>36</v>
      </c>
      <c r="W3442" s="77" t="s">
        <v>36</v>
      </c>
      <c r="X3442" s="77" t="s">
        <v>37</v>
      </c>
      <c r="Y3442" s="78" t="s">
        <v>38</v>
      </c>
      <c r="Z3442" s="72"/>
      <c r="AA3442" s="77">
        <v>547</v>
      </c>
      <c r="AB3442" s="76" t="s">
        <v>35</v>
      </c>
      <c r="AC3442" s="77" t="s">
        <v>36</v>
      </c>
      <c r="AD3442" s="77" t="s">
        <v>36</v>
      </c>
      <c r="AE3442" s="77">
        <v>23</v>
      </c>
      <c r="AF3442" s="78" t="s">
        <v>84</v>
      </c>
      <c r="AG3442" s="72"/>
      <c r="AH3442" s="77" t="s">
        <v>69</v>
      </c>
      <c r="AI3442" s="76" t="s">
        <v>52</v>
      </c>
      <c r="AJ3442" s="76" t="s">
        <v>36</v>
      </c>
      <c r="AK3442" t="str">
        <f>_xlfn.CONCAT(PlayerList[[#This Row],[First Name]]," ",PlayerList[[#This Row],[Surname]])</f>
        <v>Angela Anqi Wu</v>
      </c>
      <c r="AM3442" s="71">
        <f>PlayerList[[#This Row],[Code]]*1</f>
        <v>20348</v>
      </c>
      <c r="AN3442" s="71" t="str">
        <f>VLOOKUP(PlayerList[[#This Row],[NZCF ID]],$AP$2:$AQ$3850,2,FALSE)</f>
        <v>F</v>
      </c>
      <c r="AP3442" s="71">
        <v>17597</v>
      </c>
      <c r="AQ3442" s="71" t="s">
        <v>29</v>
      </c>
    </row>
    <row r="3443" spans="13:43" x14ac:dyDescent="0.3">
      <c r="M3443" s="75">
        <v>20370</v>
      </c>
      <c r="N3443" s="72" t="s">
        <v>3869</v>
      </c>
      <c r="O3443" s="72" t="s">
        <v>1052</v>
      </c>
      <c r="P3443" s="73" t="s">
        <v>33</v>
      </c>
      <c r="Q3443" s="74">
        <v>2015</v>
      </c>
      <c r="R3443" s="73" t="s">
        <v>135</v>
      </c>
      <c r="S3443" s="72"/>
      <c r="T3443" s="77" t="s">
        <v>34</v>
      </c>
      <c r="U3443" s="76" t="s">
        <v>35</v>
      </c>
      <c r="V3443" s="77" t="s">
        <v>36</v>
      </c>
      <c r="W3443" s="77" t="s">
        <v>36</v>
      </c>
      <c r="X3443" s="77" t="s">
        <v>37</v>
      </c>
      <c r="Y3443" s="78" t="s">
        <v>38</v>
      </c>
      <c r="Z3443" s="72"/>
      <c r="AA3443" s="77">
        <v>400</v>
      </c>
      <c r="AB3443" s="76" t="s">
        <v>50</v>
      </c>
      <c r="AC3443" s="77" t="s">
        <v>36</v>
      </c>
      <c r="AD3443" s="77" t="s">
        <v>36</v>
      </c>
      <c r="AE3443" s="77">
        <v>18</v>
      </c>
      <c r="AF3443" s="78" t="s">
        <v>61</v>
      </c>
      <c r="AG3443" s="72"/>
      <c r="AH3443" s="77" t="s">
        <v>69</v>
      </c>
      <c r="AI3443" s="76" t="s">
        <v>52</v>
      </c>
      <c r="AJ3443" s="76" t="s">
        <v>36</v>
      </c>
      <c r="AK3443" t="str">
        <f>_xlfn.CONCAT(PlayerList[[#This Row],[First Name]]," ",PlayerList[[#This Row],[Surname]])</f>
        <v>Austin Wu</v>
      </c>
      <c r="AM3443" s="71">
        <f>PlayerList[[#This Row],[Code]]*1</f>
        <v>20370</v>
      </c>
      <c r="AN3443" s="71" t="str">
        <f>VLOOKUP(PlayerList[[#This Row],[NZCF ID]],$AP$2:$AQ$3850,2,FALSE)</f>
        <v>M</v>
      </c>
      <c r="AP3443" s="71">
        <v>16563</v>
      </c>
      <c r="AQ3443" s="71" t="s">
        <v>29</v>
      </c>
    </row>
    <row r="3444" spans="13:43" x14ac:dyDescent="0.3">
      <c r="M3444" s="75">
        <v>20247</v>
      </c>
      <c r="N3444" s="72" t="s">
        <v>3869</v>
      </c>
      <c r="O3444" s="72" t="s">
        <v>3871</v>
      </c>
      <c r="P3444" s="73" t="s">
        <v>161</v>
      </c>
      <c r="Q3444" s="74">
        <v>2012</v>
      </c>
      <c r="R3444" s="73" t="s">
        <v>135</v>
      </c>
      <c r="S3444" s="72"/>
      <c r="T3444" s="77">
        <v>1351</v>
      </c>
      <c r="U3444" s="76" t="s">
        <v>50</v>
      </c>
      <c r="V3444" s="77" t="s">
        <v>36</v>
      </c>
      <c r="W3444" s="77" t="s">
        <v>36</v>
      </c>
      <c r="X3444" s="77">
        <v>7</v>
      </c>
      <c r="Y3444" s="78" t="s">
        <v>150</v>
      </c>
      <c r="Z3444" s="72"/>
      <c r="AA3444" s="77">
        <v>1185</v>
      </c>
      <c r="AB3444" s="76" t="s">
        <v>35</v>
      </c>
      <c r="AC3444" s="77">
        <v>1</v>
      </c>
      <c r="AD3444" s="77">
        <v>6</v>
      </c>
      <c r="AE3444" s="77">
        <v>35</v>
      </c>
      <c r="AF3444" s="78" t="s">
        <v>4167</v>
      </c>
      <c r="AG3444" s="72"/>
      <c r="AH3444" s="77">
        <v>4328205</v>
      </c>
      <c r="AI3444" s="76" t="s">
        <v>52</v>
      </c>
      <c r="AJ3444" s="76" t="s">
        <v>36</v>
      </c>
      <c r="AK3444" t="str">
        <f>_xlfn.CONCAT(PlayerList[[#This Row],[First Name]]," ",PlayerList[[#This Row],[Surname]])</f>
        <v>Canaan Wu</v>
      </c>
      <c r="AM3444" s="71">
        <f>PlayerList[[#This Row],[Code]]*1</f>
        <v>20247</v>
      </c>
      <c r="AN3444" s="71" t="str">
        <f>VLOOKUP(PlayerList[[#This Row],[NZCF ID]],$AP$2:$AQ$3850,2,FALSE)</f>
        <v>M</v>
      </c>
      <c r="AP3444" s="71">
        <v>20348</v>
      </c>
      <c r="AQ3444" s="71" t="s">
        <v>45</v>
      </c>
    </row>
    <row r="3445" spans="13:43" x14ac:dyDescent="0.3">
      <c r="M3445" s="75">
        <v>20997</v>
      </c>
      <c r="N3445" s="72" t="s">
        <v>3869</v>
      </c>
      <c r="O3445" s="72" t="s">
        <v>652</v>
      </c>
      <c r="P3445" s="73" t="s">
        <v>33</v>
      </c>
      <c r="Q3445" s="74">
        <v>2016</v>
      </c>
      <c r="R3445" s="73" t="s">
        <v>135</v>
      </c>
      <c r="S3445" s="72"/>
      <c r="T3445" s="77" t="s">
        <v>34</v>
      </c>
      <c r="U3445" s="76" t="s">
        <v>35</v>
      </c>
      <c r="V3445" s="77" t="s">
        <v>36</v>
      </c>
      <c r="W3445" s="77" t="s">
        <v>36</v>
      </c>
      <c r="X3445" s="77" t="s">
        <v>37</v>
      </c>
      <c r="Y3445" s="78" t="s">
        <v>38</v>
      </c>
      <c r="Z3445" s="72"/>
      <c r="AA3445" s="77">
        <v>453</v>
      </c>
      <c r="AB3445" s="76" t="s">
        <v>50</v>
      </c>
      <c r="AC3445" s="77" t="s">
        <v>36</v>
      </c>
      <c r="AD3445" s="77" t="s">
        <v>36</v>
      </c>
      <c r="AE3445" s="77">
        <v>18</v>
      </c>
      <c r="AF3445" s="78" t="s">
        <v>84</v>
      </c>
      <c r="AG3445" s="72"/>
      <c r="AH3445" s="77" t="s">
        <v>69</v>
      </c>
      <c r="AI3445" s="76" t="s">
        <v>52</v>
      </c>
      <c r="AJ3445" s="76" t="s">
        <v>36</v>
      </c>
      <c r="AK3445" t="str">
        <f>_xlfn.CONCAT(PlayerList[[#This Row],[First Name]]," ",PlayerList[[#This Row],[Surname]])</f>
        <v>Carson Wu</v>
      </c>
      <c r="AM3445" s="71">
        <f>PlayerList[[#This Row],[Code]]*1</f>
        <v>20997</v>
      </c>
      <c r="AN3445" s="71" t="str">
        <f>VLOOKUP(PlayerList[[#This Row],[NZCF ID]],$AP$2:$AQ$3850,2,FALSE)</f>
        <v>M</v>
      </c>
      <c r="AP3445" s="71">
        <v>20370</v>
      </c>
      <c r="AQ3445" s="71" t="s">
        <v>29</v>
      </c>
    </row>
    <row r="3446" spans="13:43" x14ac:dyDescent="0.3">
      <c r="M3446" s="75">
        <v>20371</v>
      </c>
      <c r="N3446" s="72" t="s">
        <v>3869</v>
      </c>
      <c r="O3446" s="72" t="s">
        <v>654</v>
      </c>
      <c r="P3446" s="73" t="s">
        <v>33</v>
      </c>
      <c r="Q3446" s="74">
        <v>2015</v>
      </c>
      <c r="R3446" s="73" t="s">
        <v>135</v>
      </c>
      <c r="S3446" s="72"/>
      <c r="T3446" s="77">
        <v>1043</v>
      </c>
      <c r="U3446" s="76" t="s">
        <v>50</v>
      </c>
      <c r="V3446" s="77" t="s">
        <v>36</v>
      </c>
      <c r="W3446" s="77" t="s">
        <v>36</v>
      </c>
      <c r="X3446" s="77">
        <v>7</v>
      </c>
      <c r="Y3446" s="78" t="s">
        <v>39</v>
      </c>
      <c r="Z3446" s="72"/>
      <c r="AA3446" s="77">
        <v>948</v>
      </c>
      <c r="AB3446" s="76" t="s">
        <v>35</v>
      </c>
      <c r="AC3446" s="77" t="s">
        <v>36</v>
      </c>
      <c r="AD3446" s="77" t="s">
        <v>36</v>
      </c>
      <c r="AE3446" s="77">
        <v>51</v>
      </c>
      <c r="AF3446" s="78" t="s">
        <v>84</v>
      </c>
      <c r="AG3446" s="72"/>
      <c r="AH3446" s="77">
        <v>4329325</v>
      </c>
      <c r="AI3446" s="76" t="s">
        <v>52</v>
      </c>
      <c r="AJ3446" s="76" t="s">
        <v>36</v>
      </c>
      <c r="AK3446" t="str">
        <f>_xlfn.CONCAT(PlayerList[[#This Row],[First Name]]," ",PlayerList[[#This Row],[Surname]])</f>
        <v>Carter Wu</v>
      </c>
      <c r="AM3446" s="71">
        <f>PlayerList[[#This Row],[Code]]*1</f>
        <v>20371</v>
      </c>
      <c r="AN3446" s="71" t="str">
        <f>VLOOKUP(PlayerList[[#This Row],[NZCF ID]],$AP$2:$AQ$3850,2,FALSE)</f>
        <v>M</v>
      </c>
      <c r="AP3446" s="71">
        <v>20247</v>
      </c>
      <c r="AQ3446" s="71" t="s">
        <v>29</v>
      </c>
    </row>
    <row r="3447" spans="13:43" x14ac:dyDescent="0.3">
      <c r="M3447" s="75">
        <v>20996</v>
      </c>
      <c r="N3447" s="72" t="s">
        <v>3869</v>
      </c>
      <c r="O3447" s="72" t="s">
        <v>714</v>
      </c>
      <c r="P3447" s="73" t="s">
        <v>33</v>
      </c>
      <c r="Q3447" s="74">
        <v>2015</v>
      </c>
      <c r="R3447" s="73" t="s">
        <v>135</v>
      </c>
      <c r="S3447" s="72"/>
      <c r="T3447" s="77" t="s">
        <v>34</v>
      </c>
      <c r="U3447" s="76" t="s">
        <v>35</v>
      </c>
      <c r="V3447" s="77" t="s">
        <v>36</v>
      </c>
      <c r="W3447" s="77" t="s">
        <v>36</v>
      </c>
      <c r="X3447" s="77" t="s">
        <v>37</v>
      </c>
      <c r="Y3447" s="78" t="s">
        <v>38</v>
      </c>
      <c r="Z3447" s="72"/>
      <c r="AA3447" s="77">
        <v>446</v>
      </c>
      <c r="AB3447" s="76" t="s">
        <v>50</v>
      </c>
      <c r="AC3447" s="77" t="s">
        <v>36</v>
      </c>
      <c r="AD3447" s="77" t="s">
        <v>36</v>
      </c>
      <c r="AE3447" s="77">
        <v>6</v>
      </c>
      <c r="AF3447" s="78" t="s">
        <v>60</v>
      </c>
      <c r="AG3447" s="72"/>
      <c r="AH3447" s="77" t="s">
        <v>69</v>
      </c>
      <c r="AI3447" s="76" t="s">
        <v>52</v>
      </c>
      <c r="AJ3447" s="76" t="s">
        <v>36</v>
      </c>
      <c r="AK3447" t="str">
        <f>_xlfn.CONCAT(PlayerList[[#This Row],[First Name]]," ",PlayerList[[#This Row],[Surname]])</f>
        <v>Charles Wu</v>
      </c>
      <c r="AM3447" s="71">
        <f>PlayerList[[#This Row],[Code]]*1</f>
        <v>20996</v>
      </c>
      <c r="AN3447" s="71" t="str">
        <f>VLOOKUP(PlayerList[[#This Row],[NZCF ID]],$AP$2:$AQ$3850,2,FALSE)</f>
        <v>M</v>
      </c>
      <c r="AP3447" s="71">
        <v>20997</v>
      </c>
      <c r="AQ3447" s="71" t="s">
        <v>29</v>
      </c>
    </row>
    <row r="3448" spans="13:43" x14ac:dyDescent="0.3">
      <c r="M3448" s="75">
        <v>18374</v>
      </c>
      <c r="N3448" s="72" t="s">
        <v>3869</v>
      </c>
      <c r="O3448" s="72" t="s">
        <v>3872</v>
      </c>
      <c r="P3448" s="73" t="s">
        <v>258</v>
      </c>
      <c r="Q3448" s="74">
        <v>2009</v>
      </c>
      <c r="R3448" s="73" t="s">
        <v>135</v>
      </c>
      <c r="S3448" s="72"/>
      <c r="T3448" s="77" t="s">
        <v>34</v>
      </c>
      <c r="U3448" s="76" t="s">
        <v>35</v>
      </c>
      <c r="V3448" s="77" t="s">
        <v>36</v>
      </c>
      <c r="W3448" s="77" t="s">
        <v>36</v>
      </c>
      <c r="X3448" s="77" t="s">
        <v>37</v>
      </c>
      <c r="Y3448" s="78" t="s">
        <v>38</v>
      </c>
      <c r="Z3448" s="72"/>
      <c r="AA3448" s="77">
        <v>1175</v>
      </c>
      <c r="AB3448" s="76" t="s">
        <v>35</v>
      </c>
      <c r="AC3448" s="77" t="s">
        <v>36</v>
      </c>
      <c r="AD3448" s="77" t="s">
        <v>36</v>
      </c>
      <c r="AE3448" s="77">
        <v>76</v>
      </c>
      <c r="AF3448" s="78" t="s">
        <v>39</v>
      </c>
      <c r="AG3448" s="72"/>
      <c r="AH3448" s="77">
        <v>4318986</v>
      </c>
      <c r="AI3448" s="76" t="s">
        <v>52</v>
      </c>
      <c r="AJ3448" s="76" t="s">
        <v>36</v>
      </c>
      <c r="AK3448" t="str">
        <f>_xlfn.CONCAT(PlayerList[[#This Row],[First Name]]," ",PlayerList[[#This Row],[Surname]])</f>
        <v>Cheng Xi Wu</v>
      </c>
      <c r="AM3448" s="71">
        <f>PlayerList[[#This Row],[Code]]*1</f>
        <v>18374</v>
      </c>
      <c r="AN3448" s="71" t="str">
        <f>VLOOKUP(PlayerList[[#This Row],[NZCF ID]],$AP$2:$AQ$3850,2,FALSE)</f>
        <v>M</v>
      </c>
      <c r="AP3448" s="71">
        <v>20371</v>
      </c>
      <c r="AQ3448" s="71" t="s">
        <v>29</v>
      </c>
    </row>
    <row r="3449" spans="13:43" x14ac:dyDescent="0.3">
      <c r="M3449" s="75">
        <v>20659</v>
      </c>
      <c r="N3449" s="72" t="s">
        <v>3869</v>
      </c>
      <c r="O3449" s="72" t="s">
        <v>3873</v>
      </c>
      <c r="P3449" s="73" t="s">
        <v>33</v>
      </c>
      <c r="Q3449" s="74">
        <v>2011</v>
      </c>
      <c r="R3449" s="73" t="s">
        <v>135</v>
      </c>
      <c r="S3449" s="72"/>
      <c r="T3449" s="77" t="s">
        <v>34</v>
      </c>
      <c r="U3449" s="76" t="s">
        <v>35</v>
      </c>
      <c r="V3449" s="77" t="s">
        <v>36</v>
      </c>
      <c r="W3449" s="77" t="s">
        <v>36</v>
      </c>
      <c r="X3449" s="77" t="s">
        <v>37</v>
      </c>
      <c r="Y3449" s="78" t="s">
        <v>38</v>
      </c>
      <c r="Z3449" s="72"/>
      <c r="AA3449" s="77">
        <v>400</v>
      </c>
      <c r="AB3449" s="76" t="s">
        <v>50</v>
      </c>
      <c r="AC3449" s="77" t="s">
        <v>36</v>
      </c>
      <c r="AD3449" s="77" t="s">
        <v>36</v>
      </c>
      <c r="AE3449" s="77">
        <v>6</v>
      </c>
      <c r="AF3449" s="78" t="s">
        <v>61</v>
      </c>
      <c r="AG3449" s="72"/>
      <c r="AH3449" s="77">
        <v>4329953</v>
      </c>
      <c r="AI3449" s="76" t="s">
        <v>52</v>
      </c>
      <c r="AJ3449" s="76" t="s">
        <v>36</v>
      </c>
      <c r="AK3449" t="str">
        <f>_xlfn.CONCAT(PlayerList[[#This Row],[First Name]]," ",PlayerList[[#This Row],[Surname]])</f>
        <v>Harry Tai Ming Wu</v>
      </c>
      <c r="AM3449" s="71">
        <f>PlayerList[[#This Row],[Code]]*1</f>
        <v>20659</v>
      </c>
      <c r="AN3449" s="71" t="str">
        <f>VLOOKUP(PlayerList[[#This Row],[NZCF ID]],$AP$2:$AQ$3850,2,FALSE)</f>
        <v>M</v>
      </c>
      <c r="AP3449" s="71">
        <v>20996</v>
      </c>
      <c r="AQ3449" s="71" t="s">
        <v>29</v>
      </c>
    </row>
    <row r="3450" spans="13:43" x14ac:dyDescent="0.3">
      <c r="M3450" s="75">
        <v>18748</v>
      </c>
      <c r="N3450" s="72" t="s">
        <v>3869</v>
      </c>
      <c r="O3450" s="72" t="s">
        <v>3874</v>
      </c>
      <c r="P3450" s="73" t="s">
        <v>167</v>
      </c>
      <c r="Q3450" s="74">
        <v>2011</v>
      </c>
      <c r="R3450" s="73" t="s">
        <v>135</v>
      </c>
      <c r="S3450" s="72"/>
      <c r="T3450" s="77" t="s">
        <v>34</v>
      </c>
      <c r="U3450" s="76" t="s">
        <v>35</v>
      </c>
      <c r="V3450" s="77" t="s">
        <v>36</v>
      </c>
      <c r="W3450" s="77" t="s">
        <v>36</v>
      </c>
      <c r="X3450" s="77" t="s">
        <v>37</v>
      </c>
      <c r="Y3450" s="78" t="s">
        <v>38</v>
      </c>
      <c r="Z3450" s="72"/>
      <c r="AA3450" s="77">
        <v>400</v>
      </c>
      <c r="AB3450" s="76" t="s">
        <v>50</v>
      </c>
      <c r="AC3450" s="77" t="s">
        <v>36</v>
      </c>
      <c r="AD3450" s="77" t="s">
        <v>36</v>
      </c>
      <c r="AE3450" s="77">
        <v>7</v>
      </c>
      <c r="AF3450" s="78" t="s">
        <v>51</v>
      </c>
      <c r="AG3450" s="72"/>
      <c r="AH3450" s="77" t="s">
        <v>69</v>
      </c>
      <c r="AI3450" s="76" t="s">
        <v>52</v>
      </c>
      <c r="AJ3450" s="76" t="s">
        <v>36</v>
      </c>
      <c r="AK3450" t="str">
        <f>_xlfn.CONCAT(PlayerList[[#This Row],[First Name]]," ",PlayerList[[#This Row],[Surname]])</f>
        <v>Isabel Wu</v>
      </c>
      <c r="AM3450" s="71">
        <f>PlayerList[[#This Row],[Code]]*1</f>
        <v>18748</v>
      </c>
      <c r="AN3450" s="71" t="str">
        <f>VLOOKUP(PlayerList[[#This Row],[NZCF ID]],$AP$2:$AQ$3850,2,FALSE)</f>
        <v>F</v>
      </c>
      <c r="AP3450" s="71">
        <v>18374</v>
      </c>
      <c r="AQ3450" s="71" t="s">
        <v>29</v>
      </c>
    </row>
    <row r="3451" spans="13:43" x14ac:dyDescent="0.3">
      <c r="M3451" s="75">
        <v>17751</v>
      </c>
      <c r="N3451" s="72" t="s">
        <v>3869</v>
      </c>
      <c r="O3451" s="72" t="s">
        <v>100</v>
      </c>
      <c r="P3451" s="73" t="s">
        <v>33</v>
      </c>
      <c r="Q3451" s="74">
        <v>2009</v>
      </c>
      <c r="R3451" s="73" t="s">
        <v>135</v>
      </c>
      <c r="S3451" s="72"/>
      <c r="T3451" s="77" t="s">
        <v>34</v>
      </c>
      <c r="U3451" s="76" t="s">
        <v>35</v>
      </c>
      <c r="V3451" s="77" t="s">
        <v>36</v>
      </c>
      <c r="W3451" s="77" t="s">
        <v>36</v>
      </c>
      <c r="X3451" s="77" t="s">
        <v>37</v>
      </c>
      <c r="Y3451" s="78" t="s">
        <v>38</v>
      </c>
      <c r="Z3451" s="72"/>
      <c r="AA3451" s="77">
        <v>712</v>
      </c>
      <c r="AB3451" s="76" t="s">
        <v>50</v>
      </c>
      <c r="AC3451" s="77" t="s">
        <v>36</v>
      </c>
      <c r="AD3451" s="77" t="s">
        <v>36</v>
      </c>
      <c r="AE3451" s="77">
        <v>12</v>
      </c>
      <c r="AF3451" s="78" t="s">
        <v>105</v>
      </c>
      <c r="AG3451" s="72"/>
      <c r="AH3451" s="77">
        <v>4316355</v>
      </c>
      <c r="AI3451" s="76" t="s">
        <v>52</v>
      </c>
      <c r="AJ3451" s="76" t="s">
        <v>36</v>
      </c>
      <c r="AK3451" t="str">
        <f>_xlfn.CONCAT(PlayerList[[#This Row],[First Name]]," ",PlayerList[[#This Row],[Surname]])</f>
        <v>Ivan Wu</v>
      </c>
      <c r="AM3451" s="71">
        <f>PlayerList[[#This Row],[Code]]*1</f>
        <v>17751</v>
      </c>
      <c r="AN3451" s="71" t="str">
        <f>VLOOKUP(PlayerList[[#This Row],[NZCF ID]],$AP$2:$AQ$3850,2,FALSE)</f>
        <v>M</v>
      </c>
      <c r="AP3451" s="71">
        <v>20659</v>
      </c>
      <c r="AQ3451" s="71" t="s">
        <v>29</v>
      </c>
    </row>
    <row r="3452" spans="13:43" x14ac:dyDescent="0.3">
      <c r="M3452" s="75">
        <v>18924</v>
      </c>
      <c r="N3452" s="72" t="s">
        <v>3869</v>
      </c>
      <c r="O3452" s="72" t="s">
        <v>2028</v>
      </c>
      <c r="P3452" s="73" t="s">
        <v>33</v>
      </c>
      <c r="Q3452" s="74">
        <v>2013</v>
      </c>
      <c r="R3452" s="73" t="s">
        <v>135</v>
      </c>
      <c r="S3452" s="72"/>
      <c r="T3452" s="77">
        <v>915</v>
      </c>
      <c r="U3452" s="76" t="s">
        <v>50</v>
      </c>
      <c r="V3452" s="77" t="s">
        <v>36</v>
      </c>
      <c r="W3452" s="77" t="s">
        <v>36</v>
      </c>
      <c r="X3452" s="77">
        <v>6</v>
      </c>
      <c r="Y3452" s="78" t="s">
        <v>173</v>
      </c>
      <c r="Z3452" s="72"/>
      <c r="AA3452" s="77" t="s">
        <v>37</v>
      </c>
      <c r="AB3452" s="76" t="s">
        <v>35</v>
      </c>
      <c r="AC3452" s="77" t="s">
        <v>36</v>
      </c>
      <c r="AD3452" s="77" t="s">
        <v>36</v>
      </c>
      <c r="AE3452" s="77" t="s">
        <v>37</v>
      </c>
      <c r="AF3452" s="78" t="s">
        <v>38</v>
      </c>
      <c r="AG3452" s="72"/>
      <c r="AH3452" s="77">
        <v>4321014</v>
      </c>
      <c r="AI3452" s="76" t="s">
        <v>52</v>
      </c>
      <c r="AJ3452" s="76" t="s">
        <v>36</v>
      </c>
      <c r="AK3452" t="str">
        <f>_xlfn.CONCAT(PlayerList[[#This Row],[First Name]]," ",PlayerList[[#This Row],[Surname]])</f>
        <v>Jared Wu</v>
      </c>
      <c r="AM3452" s="71">
        <f>PlayerList[[#This Row],[Code]]*1</f>
        <v>18924</v>
      </c>
      <c r="AN3452" s="71" t="str">
        <f>VLOOKUP(PlayerList[[#This Row],[NZCF ID]],$AP$2:$AQ$3850,2,FALSE)</f>
        <v>M</v>
      </c>
      <c r="AP3452" s="71">
        <v>18748</v>
      </c>
      <c r="AQ3452" s="71" t="s">
        <v>45</v>
      </c>
    </row>
    <row r="3453" spans="13:43" x14ac:dyDescent="0.3">
      <c r="M3453" s="75">
        <v>18762</v>
      </c>
      <c r="N3453" s="72" t="s">
        <v>3869</v>
      </c>
      <c r="O3453" s="72" t="s">
        <v>3875</v>
      </c>
      <c r="P3453" s="73" t="s">
        <v>167</v>
      </c>
      <c r="Q3453" s="74">
        <v>2013</v>
      </c>
      <c r="R3453" s="73" t="s">
        <v>135</v>
      </c>
      <c r="S3453" s="72"/>
      <c r="T3453" s="77" t="s">
        <v>34</v>
      </c>
      <c r="U3453" s="76" t="s">
        <v>35</v>
      </c>
      <c r="V3453" s="77" t="s">
        <v>36</v>
      </c>
      <c r="W3453" s="77" t="s">
        <v>36</v>
      </c>
      <c r="X3453" s="77" t="s">
        <v>37</v>
      </c>
      <c r="Y3453" s="78" t="s">
        <v>38</v>
      </c>
      <c r="Z3453" s="72"/>
      <c r="AA3453" s="77">
        <v>400</v>
      </c>
      <c r="AB3453" s="76" t="s">
        <v>50</v>
      </c>
      <c r="AC3453" s="77" t="s">
        <v>36</v>
      </c>
      <c r="AD3453" s="77" t="s">
        <v>36</v>
      </c>
      <c r="AE3453" s="77">
        <v>6</v>
      </c>
      <c r="AF3453" s="78" t="s">
        <v>51</v>
      </c>
      <c r="AG3453" s="72"/>
      <c r="AH3453" s="77" t="s">
        <v>69</v>
      </c>
      <c r="AI3453" s="76" t="s">
        <v>52</v>
      </c>
      <c r="AJ3453" s="76" t="s">
        <v>36</v>
      </c>
      <c r="AK3453" t="str">
        <f>_xlfn.CONCAT(PlayerList[[#This Row],[First Name]]," ",PlayerList[[#This Row],[Surname]])</f>
        <v>Jenny Wu</v>
      </c>
      <c r="AM3453" s="71">
        <f>PlayerList[[#This Row],[Code]]*1</f>
        <v>18762</v>
      </c>
      <c r="AN3453" s="71" t="str">
        <f>VLOOKUP(PlayerList[[#This Row],[NZCF ID]],$AP$2:$AQ$3850,2,FALSE)</f>
        <v>F</v>
      </c>
      <c r="AP3453" s="71">
        <v>17751</v>
      </c>
      <c r="AQ3453" s="71" t="s">
        <v>29</v>
      </c>
    </row>
    <row r="3454" spans="13:43" x14ac:dyDescent="0.3">
      <c r="M3454" s="75">
        <v>18982</v>
      </c>
      <c r="N3454" s="72" t="s">
        <v>3869</v>
      </c>
      <c r="O3454" s="72" t="s">
        <v>3876</v>
      </c>
      <c r="P3454" s="73" t="s">
        <v>33</v>
      </c>
      <c r="Q3454" s="74">
        <v>2014</v>
      </c>
      <c r="R3454" s="73" t="s">
        <v>135</v>
      </c>
      <c r="S3454" s="72"/>
      <c r="T3454" s="77" t="s">
        <v>34</v>
      </c>
      <c r="U3454" s="76" t="s">
        <v>35</v>
      </c>
      <c r="V3454" s="77" t="s">
        <v>36</v>
      </c>
      <c r="W3454" s="77" t="s">
        <v>36</v>
      </c>
      <c r="X3454" s="77" t="s">
        <v>37</v>
      </c>
      <c r="Y3454" s="78" t="s">
        <v>38</v>
      </c>
      <c r="Z3454" s="72"/>
      <c r="AA3454" s="77">
        <v>400</v>
      </c>
      <c r="AB3454" s="76" t="s">
        <v>50</v>
      </c>
      <c r="AC3454" s="77" t="s">
        <v>36</v>
      </c>
      <c r="AD3454" s="77" t="s">
        <v>36</v>
      </c>
      <c r="AE3454" s="77">
        <v>12</v>
      </c>
      <c r="AF3454" s="78" t="s">
        <v>154</v>
      </c>
      <c r="AG3454" s="72"/>
      <c r="AH3454" s="77" t="s">
        <v>69</v>
      </c>
      <c r="AI3454" s="76" t="s">
        <v>52</v>
      </c>
      <c r="AJ3454" s="76" t="s">
        <v>36</v>
      </c>
      <c r="AK3454" t="str">
        <f>_xlfn.CONCAT(PlayerList[[#This Row],[First Name]]," ",PlayerList[[#This Row],[Surname]])</f>
        <v>Junshao (William) Wu</v>
      </c>
      <c r="AM3454" s="71">
        <f>PlayerList[[#This Row],[Code]]*1</f>
        <v>18982</v>
      </c>
      <c r="AN3454" s="71" t="str">
        <f>VLOOKUP(PlayerList[[#This Row],[NZCF ID]],$AP$2:$AQ$3850,2,FALSE)</f>
        <v>M</v>
      </c>
      <c r="AP3454" s="71">
        <v>18924</v>
      </c>
      <c r="AQ3454" s="71" t="s">
        <v>29</v>
      </c>
    </row>
    <row r="3455" spans="13:43" x14ac:dyDescent="0.3">
      <c r="M3455" s="75">
        <v>18183</v>
      </c>
      <c r="N3455" s="72" t="s">
        <v>3869</v>
      </c>
      <c r="O3455" s="72" t="s">
        <v>3877</v>
      </c>
      <c r="P3455" s="73" t="s">
        <v>33</v>
      </c>
      <c r="Q3455" s="74">
        <v>2012</v>
      </c>
      <c r="R3455" s="73" t="s">
        <v>135</v>
      </c>
      <c r="S3455" s="72"/>
      <c r="T3455" s="77" t="s">
        <v>34</v>
      </c>
      <c r="U3455" s="76" t="s">
        <v>35</v>
      </c>
      <c r="V3455" s="77" t="s">
        <v>36</v>
      </c>
      <c r="W3455" s="77" t="s">
        <v>36</v>
      </c>
      <c r="X3455" s="77" t="s">
        <v>37</v>
      </c>
      <c r="Y3455" s="78" t="s">
        <v>38</v>
      </c>
      <c r="Z3455" s="72"/>
      <c r="AA3455" s="77">
        <v>505</v>
      </c>
      <c r="AB3455" s="76" t="s">
        <v>35</v>
      </c>
      <c r="AC3455" s="77" t="s">
        <v>36</v>
      </c>
      <c r="AD3455" s="77" t="s">
        <v>36</v>
      </c>
      <c r="AE3455" s="77">
        <v>65</v>
      </c>
      <c r="AF3455" s="78" t="s">
        <v>61</v>
      </c>
      <c r="AG3455" s="72"/>
      <c r="AH3455" s="77">
        <v>4329406</v>
      </c>
      <c r="AI3455" s="76" t="s">
        <v>52</v>
      </c>
      <c r="AJ3455" s="76" t="s">
        <v>36</v>
      </c>
      <c r="AK3455" t="str">
        <f>_xlfn.CONCAT(PlayerList[[#This Row],[First Name]]," ",PlayerList[[#This Row],[Surname]])</f>
        <v>Kaesar Wu</v>
      </c>
      <c r="AM3455" s="71">
        <f>PlayerList[[#This Row],[Code]]*1</f>
        <v>18183</v>
      </c>
      <c r="AN3455" s="71" t="str">
        <f>VLOOKUP(PlayerList[[#This Row],[NZCF ID]],$AP$2:$AQ$3850,2,FALSE)</f>
        <v>F</v>
      </c>
      <c r="AP3455" s="71">
        <v>18762</v>
      </c>
      <c r="AQ3455" s="71" t="s">
        <v>45</v>
      </c>
    </row>
    <row r="3456" spans="13:43" x14ac:dyDescent="0.3">
      <c r="M3456" s="75">
        <v>18880</v>
      </c>
      <c r="N3456" s="72" t="s">
        <v>3869</v>
      </c>
      <c r="O3456" s="72" t="s">
        <v>2169</v>
      </c>
      <c r="P3456" s="73" t="s">
        <v>258</v>
      </c>
      <c r="Q3456" s="74">
        <v>2015</v>
      </c>
      <c r="R3456" s="73" t="s">
        <v>135</v>
      </c>
      <c r="S3456" s="72"/>
      <c r="T3456" s="77" t="s">
        <v>34</v>
      </c>
      <c r="U3456" s="76" t="s">
        <v>35</v>
      </c>
      <c r="V3456" s="77" t="s">
        <v>36</v>
      </c>
      <c r="W3456" s="77" t="s">
        <v>36</v>
      </c>
      <c r="X3456" s="77" t="s">
        <v>37</v>
      </c>
      <c r="Y3456" s="78" t="s">
        <v>38</v>
      </c>
      <c r="Z3456" s="72"/>
      <c r="AA3456" s="77">
        <v>400</v>
      </c>
      <c r="AB3456" s="76" t="s">
        <v>50</v>
      </c>
      <c r="AC3456" s="77" t="s">
        <v>36</v>
      </c>
      <c r="AD3456" s="77" t="s">
        <v>36</v>
      </c>
      <c r="AE3456" s="77">
        <v>6</v>
      </c>
      <c r="AF3456" s="78" t="s">
        <v>173</v>
      </c>
      <c r="AG3456" s="72"/>
      <c r="AH3456" s="77" t="s">
        <v>69</v>
      </c>
      <c r="AI3456" s="76" t="s">
        <v>52</v>
      </c>
      <c r="AJ3456" s="76" t="s">
        <v>36</v>
      </c>
      <c r="AK3456" t="str">
        <f>_xlfn.CONCAT(PlayerList[[#This Row],[First Name]]," ",PlayerList[[#This Row],[Surname]])</f>
        <v>Kenneth Wu</v>
      </c>
      <c r="AM3456" s="71">
        <f>PlayerList[[#This Row],[Code]]*1</f>
        <v>18880</v>
      </c>
      <c r="AN3456" s="71" t="str">
        <f>VLOOKUP(PlayerList[[#This Row],[NZCF ID]],$AP$2:$AQ$3850,2,FALSE)</f>
        <v>M</v>
      </c>
      <c r="AP3456" s="71">
        <v>18982</v>
      </c>
      <c r="AQ3456" s="71" t="s">
        <v>29</v>
      </c>
    </row>
    <row r="3457" spans="13:43" x14ac:dyDescent="0.3">
      <c r="M3457" s="75">
        <v>14997</v>
      </c>
      <c r="N3457" s="72" t="s">
        <v>3869</v>
      </c>
      <c r="O3457" s="72" t="s">
        <v>3878</v>
      </c>
      <c r="P3457" s="73" t="s">
        <v>354</v>
      </c>
      <c r="Q3457" s="74">
        <v>1983</v>
      </c>
      <c r="R3457" s="73" t="s">
        <v>35</v>
      </c>
      <c r="S3457" s="72"/>
      <c r="T3457" s="77">
        <v>1537</v>
      </c>
      <c r="U3457" s="76" t="s">
        <v>35</v>
      </c>
      <c r="V3457" s="77" t="s">
        <v>36</v>
      </c>
      <c r="W3457" s="77" t="s">
        <v>36</v>
      </c>
      <c r="X3457" s="77">
        <v>144</v>
      </c>
      <c r="Y3457" s="78" t="s">
        <v>51</v>
      </c>
      <c r="Z3457" s="72"/>
      <c r="AA3457" s="77">
        <v>1563</v>
      </c>
      <c r="AB3457" s="76" t="s">
        <v>35</v>
      </c>
      <c r="AC3457" s="77" t="s">
        <v>36</v>
      </c>
      <c r="AD3457" s="77" t="s">
        <v>36</v>
      </c>
      <c r="AE3457" s="77">
        <v>9</v>
      </c>
      <c r="AF3457" s="78" t="s">
        <v>68</v>
      </c>
      <c r="AG3457" s="72"/>
      <c r="AH3457" s="77">
        <v>4306902</v>
      </c>
      <c r="AI3457" s="76" t="s">
        <v>52</v>
      </c>
      <c r="AJ3457" s="76" t="s">
        <v>36</v>
      </c>
      <c r="AK3457" t="str">
        <f>_xlfn.CONCAT(PlayerList[[#This Row],[First Name]]," ",PlayerList[[#This Row],[Surname]])</f>
        <v>Kwok Leung Eric Wu</v>
      </c>
      <c r="AM3457" s="71">
        <f>PlayerList[[#This Row],[Code]]*1</f>
        <v>14997</v>
      </c>
      <c r="AN3457" s="71" t="str">
        <f>VLOOKUP(PlayerList[[#This Row],[NZCF ID]],$AP$2:$AQ$3850,2,FALSE)</f>
        <v>M</v>
      </c>
      <c r="AP3457" s="71">
        <v>18183</v>
      </c>
      <c r="AQ3457" s="71" t="s">
        <v>45</v>
      </c>
    </row>
    <row r="3458" spans="13:43" x14ac:dyDescent="0.3">
      <c r="M3458" s="75">
        <v>18276</v>
      </c>
      <c r="N3458" s="72" t="s">
        <v>3869</v>
      </c>
      <c r="O3458" s="72" t="s">
        <v>3879</v>
      </c>
      <c r="P3458" s="73" t="s">
        <v>33</v>
      </c>
      <c r="Q3458" s="74">
        <v>2013</v>
      </c>
      <c r="R3458" s="73" t="s">
        <v>135</v>
      </c>
      <c r="S3458" s="72"/>
      <c r="T3458" s="77">
        <v>400</v>
      </c>
      <c r="U3458" s="76" t="s">
        <v>50</v>
      </c>
      <c r="V3458" s="77" t="s">
        <v>36</v>
      </c>
      <c r="W3458" s="77" t="s">
        <v>36</v>
      </c>
      <c r="X3458" s="77">
        <v>6</v>
      </c>
      <c r="Y3458" s="78" t="s">
        <v>154</v>
      </c>
      <c r="Z3458" s="72"/>
      <c r="AA3458" s="77">
        <v>892</v>
      </c>
      <c r="AB3458" s="76" t="s">
        <v>35</v>
      </c>
      <c r="AC3458" s="77" t="s">
        <v>36</v>
      </c>
      <c r="AD3458" s="77" t="s">
        <v>36</v>
      </c>
      <c r="AE3458" s="77">
        <v>188</v>
      </c>
      <c r="AF3458" s="78" t="s">
        <v>84</v>
      </c>
      <c r="AG3458" s="72"/>
      <c r="AH3458" s="77">
        <v>4318366</v>
      </c>
      <c r="AI3458" s="76" t="s">
        <v>52</v>
      </c>
      <c r="AJ3458" s="76" t="s">
        <v>36</v>
      </c>
      <c r="AK3458" t="str">
        <f>_xlfn.CONCAT(PlayerList[[#This Row],[First Name]]," ",PlayerList[[#This Row],[Surname]])</f>
        <v>Lindsay Lingxi Wu</v>
      </c>
      <c r="AM3458" s="71">
        <f>PlayerList[[#This Row],[Code]]*1</f>
        <v>18276</v>
      </c>
      <c r="AN3458" s="71" t="str">
        <f>VLOOKUP(PlayerList[[#This Row],[NZCF ID]],$AP$2:$AQ$3850,2,FALSE)</f>
        <v>F</v>
      </c>
      <c r="AP3458" s="71">
        <v>18880</v>
      </c>
      <c r="AQ3458" s="71" t="s">
        <v>29</v>
      </c>
    </row>
    <row r="3459" spans="13:43" x14ac:dyDescent="0.3">
      <c r="M3459" s="75">
        <v>17780</v>
      </c>
      <c r="N3459" s="72" t="s">
        <v>3869</v>
      </c>
      <c r="O3459" s="72" t="s">
        <v>400</v>
      </c>
      <c r="P3459" s="73" t="s">
        <v>33</v>
      </c>
      <c r="Q3459" s="74">
        <v>2011</v>
      </c>
      <c r="R3459" s="73" t="s">
        <v>135</v>
      </c>
      <c r="S3459" s="72"/>
      <c r="T3459" s="77" t="s">
        <v>34</v>
      </c>
      <c r="U3459" s="76" t="s">
        <v>35</v>
      </c>
      <c r="V3459" s="77" t="s">
        <v>36</v>
      </c>
      <c r="W3459" s="77" t="s">
        <v>36</v>
      </c>
      <c r="X3459" s="77" t="s">
        <v>37</v>
      </c>
      <c r="Y3459" s="78" t="s">
        <v>38</v>
      </c>
      <c r="Z3459" s="72"/>
      <c r="AA3459" s="77">
        <v>400</v>
      </c>
      <c r="AB3459" s="76" t="s">
        <v>50</v>
      </c>
      <c r="AC3459" s="77" t="s">
        <v>36</v>
      </c>
      <c r="AD3459" s="77" t="s">
        <v>36</v>
      </c>
      <c r="AE3459" s="77">
        <v>5</v>
      </c>
      <c r="AF3459" s="78" t="s">
        <v>105</v>
      </c>
      <c r="AG3459" s="72"/>
      <c r="AH3459" s="77" t="s">
        <v>69</v>
      </c>
      <c r="AI3459" s="76" t="s">
        <v>52</v>
      </c>
      <c r="AJ3459" s="76" t="s">
        <v>36</v>
      </c>
      <c r="AK3459" t="str">
        <f>_xlfn.CONCAT(PlayerList[[#This Row],[First Name]]," ",PlayerList[[#This Row],[Surname]])</f>
        <v>Lucas Wu</v>
      </c>
      <c r="AM3459" s="71">
        <f>PlayerList[[#This Row],[Code]]*1</f>
        <v>17780</v>
      </c>
      <c r="AN3459" s="71" t="str">
        <f>VLOOKUP(PlayerList[[#This Row],[NZCF ID]],$AP$2:$AQ$3850,2,FALSE)</f>
        <v>M</v>
      </c>
      <c r="AP3459" s="71">
        <v>14997</v>
      </c>
      <c r="AQ3459" s="71" t="s">
        <v>29</v>
      </c>
    </row>
    <row r="3460" spans="13:43" x14ac:dyDescent="0.3">
      <c r="M3460" s="75">
        <v>19338</v>
      </c>
      <c r="N3460" s="72" t="s">
        <v>3869</v>
      </c>
      <c r="O3460" s="72" t="s">
        <v>3880</v>
      </c>
      <c r="P3460" s="73" t="s">
        <v>258</v>
      </c>
      <c r="Q3460" s="74">
        <v>2012</v>
      </c>
      <c r="R3460" s="73" t="s">
        <v>135</v>
      </c>
      <c r="S3460" s="72"/>
      <c r="T3460" s="77">
        <v>400</v>
      </c>
      <c r="U3460" s="76" t="s">
        <v>50</v>
      </c>
      <c r="V3460" s="77" t="s">
        <v>36</v>
      </c>
      <c r="W3460" s="77" t="s">
        <v>36</v>
      </c>
      <c r="X3460" s="77">
        <v>13</v>
      </c>
      <c r="Y3460" s="78" t="s">
        <v>281</v>
      </c>
      <c r="Z3460" s="72"/>
      <c r="AA3460" s="77">
        <v>514</v>
      </c>
      <c r="AB3460" s="76" t="s">
        <v>50</v>
      </c>
      <c r="AC3460" s="77" t="s">
        <v>36</v>
      </c>
      <c r="AD3460" s="77" t="s">
        <v>36</v>
      </c>
      <c r="AE3460" s="77">
        <v>6</v>
      </c>
      <c r="AF3460" s="78" t="s">
        <v>281</v>
      </c>
      <c r="AG3460" s="72"/>
      <c r="AH3460" s="77">
        <v>4327586</v>
      </c>
      <c r="AI3460" s="76" t="s">
        <v>52</v>
      </c>
      <c r="AJ3460" s="76" t="s">
        <v>36</v>
      </c>
      <c r="AK3460" t="str">
        <f>_xlfn.CONCAT(PlayerList[[#This Row],[First Name]]," ",PlayerList[[#This Row],[Surname]])</f>
        <v>Maisie Wu</v>
      </c>
      <c r="AM3460" s="71">
        <f>PlayerList[[#This Row],[Code]]*1</f>
        <v>19338</v>
      </c>
      <c r="AN3460" s="71" t="str">
        <f>VLOOKUP(PlayerList[[#This Row],[NZCF ID]],$AP$2:$AQ$3850,2,FALSE)</f>
        <v>F</v>
      </c>
      <c r="AP3460" s="71">
        <v>18276</v>
      </c>
      <c r="AQ3460" s="71" t="s">
        <v>45</v>
      </c>
    </row>
    <row r="3461" spans="13:43" x14ac:dyDescent="0.3">
      <c r="M3461" s="75">
        <v>18853</v>
      </c>
      <c r="N3461" s="72" t="s">
        <v>3869</v>
      </c>
      <c r="O3461" s="72" t="s">
        <v>3881</v>
      </c>
      <c r="P3461" s="73" t="s">
        <v>33</v>
      </c>
      <c r="Q3461" s="74">
        <v>2012</v>
      </c>
      <c r="R3461" s="73" t="s">
        <v>135</v>
      </c>
      <c r="S3461" s="72"/>
      <c r="T3461" s="77" t="s">
        <v>34</v>
      </c>
      <c r="U3461" s="76" t="s">
        <v>35</v>
      </c>
      <c r="V3461" s="77" t="s">
        <v>36</v>
      </c>
      <c r="W3461" s="77" t="s">
        <v>36</v>
      </c>
      <c r="X3461" s="77" t="s">
        <v>37</v>
      </c>
      <c r="Y3461" s="78" t="s">
        <v>38</v>
      </c>
      <c r="Z3461" s="72"/>
      <c r="AA3461" s="77">
        <v>400</v>
      </c>
      <c r="AB3461" s="76" t="s">
        <v>50</v>
      </c>
      <c r="AC3461" s="77" t="s">
        <v>36</v>
      </c>
      <c r="AD3461" s="77" t="s">
        <v>36</v>
      </c>
      <c r="AE3461" s="77">
        <v>11</v>
      </c>
      <c r="AF3461" s="78" t="s">
        <v>281</v>
      </c>
      <c r="AG3461" s="72"/>
      <c r="AH3461" s="77" t="s">
        <v>69</v>
      </c>
      <c r="AI3461" s="76" t="s">
        <v>52</v>
      </c>
      <c r="AJ3461" s="76" t="s">
        <v>36</v>
      </c>
      <c r="AK3461" t="str">
        <f>_xlfn.CONCAT(PlayerList[[#This Row],[First Name]]," ",PlayerList[[#This Row],[Surname]])</f>
        <v>Marcus Zongyu Wu</v>
      </c>
      <c r="AM3461" s="71">
        <f>PlayerList[[#This Row],[Code]]*1</f>
        <v>18853</v>
      </c>
      <c r="AN3461" s="71" t="str">
        <f>VLOOKUP(PlayerList[[#This Row],[NZCF ID]],$AP$2:$AQ$3850,2,FALSE)</f>
        <v>M</v>
      </c>
      <c r="AP3461" s="71">
        <v>17780</v>
      </c>
      <c r="AQ3461" s="71" t="s">
        <v>29</v>
      </c>
    </row>
    <row r="3462" spans="13:43" x14ac:dyDescent="0.3">
      <c r="M3462" s="75">
        <v>19414</v>
      </c>
      <c r="N3462" s="72" t="s">
        <v>3869</v>
      </c>
      <c r="O3462" s="72" t="s">
        <v>599</v>
      </c>
      <c r="P3462" s="73" t="s">
        <v>33</v>
      </c>
      <c r="Q3462" s="74">
        <v>2012</v>
      </c>
      <c r="R3462" s="73" t="s">
        <v>135</v>
      </c>
      <c r="S3462" s="72"/>
      <c r="T3462" s="77" t="s">
        <v>34</v>
      </c>
      <c r="U3462" s="76" t="s">
        <v>35</v>
      </c>
      <c r="V3462" s="77" t="s">
        <v>36</v>
      </c>
      <c r="W3462" s="77" t="s">
        <v>36</v>
      </c>
      <c r="X3462" s="77" t="s">
        <v>37</v>
      </c>
      <c r="Y3462" s="78" t="s">
        <v>38</v>
      </c>
      <c r="Z3462" s="72"/>
      <c r="AA3462" s="77">
        <v>773</v>
      </c>
      <c r="AB3462" s="76" t="s">
        <v>50</v>
      </c>
      <c r="AC3462" s="77" t="s">
        <v>36</v>
      </c>
      <c r="AD3462" s="77" t="s">
        <v>36</v>
      </c>
      <c r="AE3462" s="77">
        <v>7</v>
      </c>
      <c r="AF3462" s="78" t="s">
        <v>96</v>
      </c>
      <c r="AG3462" s="72"/>
      <c r="AH3462" s="77" t="s">
        <v>69</v>
      </c>
      <c r="AI3462" s="76" t="s">
        <v>52</v>
      </c>
      <c r="AJ3462" s="76" t="s">
        <v>36</v>
      </c>
      <c r="AK3462" t="str">
        <f>_xlfn.CONCAT(PlayerList[[#This Row],[First Name]]," ",PlayerList[[#This Row],[Surname]])</f>
        <v>Mark Wu</v>
      </c>
      <c r="AM3462" s="71">
        <f>PlayerList[[#This Row],[Code]]*1</f>
        <v>19414</v>
      </c>
      <c r="AN3462" s="71" t="str">
        <f>VLOOKUP(PlayerList[[#This Row],[NZCF ID]],$AP$2:$AQ$3850,2,FALSE)</f>
        <v>M</v>
      </c>
      <c r="AP3462" s="71">
        <v>19338</v>
      </c>
      <c r="AQ3462" s="71" t="s">
        <v>45</v>
      </c>
    </row>
    <row r="3463" spans="13:43" x14ac:dyDescent="0.3">
      <c r="M3463" s="75">
        <v>17754</v>
      </c>
      <c r="N3463" s="72" t="s">
        <v>3869</v>
      </c>
      <c r="O3463" s="72" t="s">
        <v>761</v>
      </c>
      <c r="P3463" s="73" t="s">
        <v>33</v>
      </c>
      <c r="Q3463" s="74">
        <v>2013</v>
      </c>
      <c r="R3463" s="73" t="s">
        <v>135</v>
      </c>
      <c r="S3463" s="72"/>
      <c r="T3463" s="77" t="s">
        <v>34</v>
      </c>
      <c r="U3463" s="76" t="s">
        <v>35</v>
      </c>
      <c r="V3463" s="77" t="s">
        <v>36</v>
      </c>
      <c r="W3463" s="77" t="s">
        <v>36</v>
      </c>
      <c r="X3463" s="77" t="s">
        <v>37</v>
      </c>
      <c r="Y3463" s="78" t="s">
        <v>38</v>
      </c>
      <c r="Z3463" s="72"/>
      <c r="AA3463" s="77">
        <v>477</v>
      </c>
      <c r="AB3463" s="76" t="s">
        <v>50</v>
      </c>
      <c r="AC3463" s="77" t="s">
        <v>36</v>
      </c>
      <c r="AD3463" s="77" t="s">
        <v>36</v>
      </c>
      <c r="AE3463" s="77">
        <v>6</v>
      </c>
      <c r="AF3463" s="78" t="s">
        <v>105</v>
      </c>
      <c r="AG3463" s="72"/>
      <c r="AH3463" s="77" t="s">
        <v>69</v>
      </c>
      <c r="AI3463" s="76" t="s">
        <v>52</v>
      </c>
      <c r="AJ3463" s="76" t="s">
        <v>36</v>
      </c>
      <c r="AK3463" t="str">
        <f>_xlfn.CONCAT(PlayerList[[#This Row],[First Name]]," ",PlayerList[[#This Row],[Surname]])</f>
        <v>Oscar Wu</v>
      </c>
      <c r="AM3463" s="71">
        <f>PlayerList[[#This Row],[Code]]*1</f>
        <v>17754</v>
      </c>
      <c r="AN3463" s="71" t="str">
        <f>VLOOKUP(PlayerList[[#This Row],[NZCF ID]],$AP$2:$AQ$3850,2,FALSE)</f>
        <v>M</v>
      </c>
      <c r="AP3463" s="71">
        <v>18853</v>
      </c>
      <c r="AQ3463" s="71" t="s">
        <v>29</v>
      </c>
    </row>
    <row r="3464" spans="13:43" x14ac:dyDescent="0.3">
      <c r="M3464" s="75">
        <v>21015</v>
      </c>
      <c r="N3464" s="72" t="s">
        <v>3869</v>
      </c>
      <c r="O3464" s="72" t="s">
        <v>2915</v>
      </c>
      <c r="P3464" s="73" t="s">
        <v>67</v>
      </c>
      <c r="Q3464" s="74">
        <v>2018</v>
      </c>
      <c r="R3464" s="73" t="s">
        <v>135</v>
      </c>
      <c r="S3464" s="72"/>
      <c r="T3464" s="77" t="s">
        <v>34</v>
      </c>
      <c r="U3464" s="76" t="s">
        <v>35</v>
      </c>
      <c r="V3464" s="77" t="s">
        <v>36</v>
      </c>
      <c r="W3464" s="77" t="s">
        <v>36</v>
      </c>
      <c r="X3464" s="77" t="s">
        <v>37</v>
      </c>
      <c r="Y3464" s="78" t="s">
        <v>38</v>
      </c>
      <c r="Z3464" s="72"/>
      <c r="AA3464" s="77">
        <v>553</v>
      </c>
      <c r="AB3464" s="76" t="s">
        <v>50</v>
      </c>
      <c r="AC3464" s="77" t="s">
        <v>36</v>
      </c>
      <c r="AD3464" s="77" t="s">
        <v>36</v>
      </c>
      <c r="AE3464" s="77">
        <v>6</v>
      </c>
      <c r="AF3464" s="78" t="s">
        <v>60</v>
      </c>
      <c r="AG3464" s="72"/>
      <c r="AH3464" s="77">
        <v>4331893</v>
      </c>
      <c r="AI3464" s="76" t="s">
        <v>52</v>
      </c>
      <c r="AJ3464" s="76" t="s">
        <v>36</v>
      </c>
      <c r="AK3464" t="str">
        <f>_xlfn.CONCAT(PlayerList[[#This Row],[First Name]]," ",PlayerList[[#This Row],[Surname]])</f>
        <v>Raphael Wu</v>
      </c>
      <c r="AM3464" s="71">
        <f>PlayerList[[#This Row],[Code]]*1</f>
        <v>21015</v>
      </c>
      <c r="AN3464" s="71" t="str">
        <f>VLOOKUP(PlayerList[[#This Row],[NZCF ID]],$AP$2:$AQ$3850,2,FALSE)</f>
        <v>M</v>
      </c>
      <c r="AP3464" s="71">
        <v>19414</v>
      </c>
      <c r="AQ3464" s="71" t="s">
        <v>29</v>
      </c>
    </row>
    <row r="3465" spans="13:43" x14ac:dyDescent="0.3">
      <c r="M3465" s="75">
        <v>18773</v>
      </c>
      <c r="N3465" s="72" t="s">
        <v>3869</v>
      </c>
      <c r="O3465" s="72" t="s">
        <v>532</v>
      </c>
      <c r="P3465" s="73" t="s">
        <v>167</v>
      </c>
      <c r="Q3465" s="74">
        <v>2015</v>
      </c>
      <c r="R3465" s="73" t="s">
        <v>135</v>
      </c>
      <c r="S3465" s="72"/>
      <c r="T3465" s="77" t="s">
        <v>34</v>
      </c>
      <c r="U3465" s="76" t="s">
        <v>35</v>
      </c>
      <c r="V3465" s="77" t="s">
        <v>36</v>
      </c>
      <c r="W3465" s="77" t="s">
        <v>36</v>
      </c>
      <c r="X3465" s="77" t="s">
        <v>37</v>
      </c>
      <c r="Y3465" s="78" t="s">
        <v>38</v>
      </c>
      <c r="Z3465" s="72"/>
      <c r="AA3465" s="77">
        <v>400</v>
      </c>
      <c r="AB3465" s="76" t="s">
        <v>50</v>
      </c>
      <c r="AC3465" s="77" t="s">
        <v>36</v>
      </c>
      <c r="AD3465" s="77" t="s">
        <v>36</v>
      </c>
      <c r="AE3465" s="77">
        <v>5</v>
      </c>
      <c r="AF3465" s="78" t="s">
        <v>51</v>
      </c>
      <c r="AG3465" s="72"/>
      <c r="AH3465" s="77" t="s">
        <v>69</v>
      </c>
      <c r="AI3465" s="76" t="s">
        <v>52</v>
      </c>
      <c r="AJ3465" s="76" t="s">
        <v>36</v>
      </c>
      <c r="AK3465" t="str">
        <f>_xlfn.CONCAT(PlayerList[[#This Row],[First Name]]," ",PlayerList[[#This Row],[Surname]])</f>
        <v>River Wu</v>
      </c>
      <c r="AM3465" s="71">
        <f>PlayerList[[#This Row],[Code]]*1</f>
        <v>18773</v>
      </c>
      <c r="AN3465" s="71" t="str">
        <f>VLOOKUP(PlayerList[[#This Row],[NZCF ID]],$AP$2:$AQ$3850,2,FALSE)</f>
        <v>F</v>
      </c>
      <c r="AP3465" s="71">
        <v>17754</v>
      </c>
      <c r="AQ3465" s="71" t="s">
        <v>29</v>
      </c>
    </row>
    <row r="3466" spans="13:43" x14ac:dyDescent="0.3">
      <c r="M3466" s="75">
        <v>17756</v>
      </c>
      <c r="N3466" s="72" t="s">
        <v>3869</v>
      </c>
      <c r="O3466" s="72" t="s">
        <v>3882</v>
      </c>
      <c r="P3466" s="73" t="s">
        <v>33</v>
      </c>
      <c r="Q3466" s="74">
        <v>2009</v>
      </c>
      <c r="R3466" s="73" t="s">
        <v>135</v>
      </c>
      <c r="S3466" s="72"/>
      <c r="T3466" s="77" t="s">
        <v>34</v>
      </c>
      <c r="U3466" s="76" t="s">
        <v>35</v>
      </c>
      <c r="V3466" s="77" t="s">
        <v>36</v>
      </c>
      <c r="W3466" s="77" t="s">
        <v>36</v>
      </c>
      <c r="X3466" s="77" t="s">
        <v>37</v>
      </c>
      <c r="Y3466" s="78" t="s">
        <v>38</v>
      </c>
      <c r="Z3466" s="72"/>
      <c r="AA3466" s="77">
        <v>400</v>
      </c>
      <c r="AB3466" s="76" t="s">
        <v>50</v>
      </c>
      <c r="AC3466" s="77" t="s">
        <v>36</v>
      </c>
      <c r="AD3466" s="77" t="s">
        <v>36</v>
      </c>
      <c r="AE3466" s="77">
        <v>5</v>
      </c>
      <c r="AF3466" s="78" t="s">
        <v>105</v>
      </c>
      <c r="AG3466" s="72"/>
      <c r="AH3466" s="77" t="s">
        <v>69</v>
      </c>
      <c r="AI3466" s="76" t="s">
        <v>52</v>
      </c>
      <c r="AJ3466" s="76" t="s">
        <v>36</v>
      </c>
      <c r="AK3466" t="str">
        <f>_xlfn.CONCAT(PlayerList[[#This Row],[First Name]]," ",PlayerList[[#This Row],[Surname]])</f>
        <v>Selina Wu</v>
      </c>
      <c r="AM3466" s="71">
        <f>PlayerList[[#This Row],[Code]]*1</f>
        <v>17756</v>
      </c>
      <c r="AN3466" s="71" t="str">
        <f>VLOOKUP(PlayerList[[#This Row],[NZCF ID]],$AP$2:$AQ$3850,2,FALSE)</f>
        <v>F</v>
      </c>
      <c r="AP3466" s="71">
        <v>21015</v>
      </c>
      <c r="AQ3466" s="71" t="s">
        <v>29</v>
      </c>
    </row>
    <row r="3467" spans="13:43" x14ac:dyDescent="0.3">
      <c r="M3467" s="75">
        <v>14179</v>
      </c>
      <c r="N3467" s="72" t="s">
        <v>3869</v>
      </c>
      <c r="O3467" s="72" t="s">
        <v>713</v>
      </c>
      <c r="P3467" s="73" t="s">
        <v>74</v>
      </c>
      <c r="Q3467" s="74">
        <v>2001</v>
      </c>
      <c r="R3467" s="73" t="s">
        <v>35</v>
      </c>
      <c r="S3467" s="72"/>
      <c r="T3467" s="77">
        <v>672</v>
      </c>
      <c r="U3467" s="76" t="s">
        <v>35</v>
      </c>
      <c r="V3467" s="77" t="s">
        <v>36</v>
      </c>
      <c r="W3467" s="77" t="s">
        <v>36</v>
      </c>
      <c r="X3467" s="77">
        <v>33</v>
      </c>
      <c r="Y3467" s="78" t="s">
        <v>212</v>
      </c>
      <c r="Z3467" s="72"/>
      <c r="AA3467" s="77">
        <v>660</v>
      </c>
      <c r="AB3467" s="76" t="s">
        <v>35</v>
      </c>
      <c r="AC3467" s="77" t="s">
        <v>36</v>
      </c>
      <c r="AD3467" s="77" t="s">
        <v>36</v>
      </c>
      <c r="AE3467" s="77">
        <v>26</v>
      </c>
      <c r="AF3467" s="78" t="s">
        <v>4544</v>
      </c>
      <c r="AG3467" s="72"/>
      <c r="AH3467" s="77" t="s">
        <v>69</v>
      </c>
      <c r="AI3467" s="76" t="s">
        <v>52</v>
      </c>
      <c r="AJ3467" s="76" t="s">
        <v>36</v>
      </c>
      <c r="AK3467" t="str">
        <f>_xlfn.CONCAT(PlayerList[[#This Row],[First Name]]," ",PlayerList[[#This Row],[Surname]])</f>
        <v>Simon Wu</v>
      </c>
      <c r="AM3467" s="71">
        <f>PlayerList[[#This Row],[Code]]*1</f>
        <v>14179</v>
      </c>
      <c r="AN3467" s="71" t="str">
        <f>VLOOKUP(PlayerList[[#This Row],[NZCF ID]],$AP$2:$AQ$3850,2,FALSE)</f>
        <v>M</v>
      </c>
      <c r="AP3467" s="71">
        <v>18773</v>
      </c>
      <c r="AQ3467" s="71" t="s">
        <v>45</v>
      </c>
    </row>
    <row r="3468" spans="13:43" x14ac:dyDescent="0.3">
      <c r="M3468" s="75">
        <v>17836</v>
      </c>
      <c r="N3468" s="72" t="s">
        <v>3869</v>
      </c>
      <c r="O3468" s="72" t="s">
        <v>3883</v>
      </c>
      <c r="P3468" s="73" t="s">
        <v>33</v>
      </c>
      <c r="Q3468" s="74">
        <v>2013</v>
      </c>
      <c r="R3468" s="73" t="s">
        <v>135</v>
      </c>
      <c r="S3468" s="72"/>
      <c r="T3468" s="77" t="s">
        <v>34</v>
      </c>
      <c r="U3468" s="76" t="s">
        <v>35</v>
      </c>
      <c r="V3468" s="77" t="s">
        <v>36</v>
      </c>
      <c r="W3468" s="77" t="s">
        <v>36</v>
      </c>
      <c r="X3468" s="77" t="s">
        <v>37</v>
      </c>
      <c r="Y3468" s="78" t="s">
        <v>38</v>
      </c>
      <c r="Z3468" s="72"/>
      <c r="AA3468" s="77">
        <v>400</v>
      </c>
      <c r="AB3468" s="76" t="s">
        <v>50</v>
      </c>
      <c r="AC3468" s="77" t="s">
        <v>36</v>
      </c>
      <c r="AD3468" s="77" t="s">
        <v>36</v>
      </c>
      <c r="AE3468" s="77">
        <v>5</v>
      </c>
      <c r="AF3468" s="78" t="s">
        <v>105</v>
      </c>
      <c r="AG3468" s="72"/>
      <c r="AH3468" s="77" t="s">
        <v>69</v>
      </c>
      <c r="AI3468" s="76" t="s">
        <v>52</v>
      </c>
      <c r="AJ3468" s="76" t="s">
        <v>36</v>
      </c>
      <c r="AK3468" t="str">
        <f>_xlfn.CONCAT(PlayerList[[#This Row],[First Name]]," ",PlayerList[[#This Row],[Surname]])</f>
        <v>Vikki Wu</v>
      </c>
      <c r="AM3468" s="71">
        <f>PlayerList[[#This Row],[Code]]*1</f>
        <v>17836</v>
      </c>
      <c r="AN3468" s="71" t="str">
        <f>VLOOKUP(PlayerList[[#This Row],[NZCF ID]],$AP$2:$AQ$3850,2,FALSE)</f>
        <v>M</v>
      </c>
      <c r="AP3468" s="71">
        <v>17756</v>
      </c>
      <c r="AQ3468" s="71" t="s">
        <v>45</v>
      </c>
    </row>
    <row r="3469" spans="13:43" x14ac:dyDescent="0.3">
      <c r="M3469" s="75">
        <v>20037</v>
      </c>
      <c r="N3469" s="72" t="s">
        <v>3869</v>
      </c>
      <c r="O3469" s="72" t="s">
        <v>3884</v>
      </c>
      <c r="P3469" s="73" t="s">
        <v>33</v>
      </c>
      <c r="Q3469" s="74">
        <v>2016</v>
      </c>
      <c r="R3469" s="73" t="s">
        <v>135</v>
      </c>
      <c r="S3469" s="72"/>
      <c r="T3469" s="77" t="s">
        <v>34</v>
      </c>
      <c r="U3469" s="76" t="s">
        <v>35</v>
      </c>
      <c r="V3469" s="77" t="s">
        <v>36</v>
      </c>
      <c r="W3469" s="77" t="s">
        <v>36</v>
      </c>
      <c r="X3469" s="77" t="s">
        <v>37</v>
      </c>
      <c r="Y3469" s="78" t="s">
        <v>38</v>
      </c>
      <c r="Z3469" s="72"/>
      <c r="AA3469" s="77">
        <v>729</v>
      </c>
      <c r="AB3469" s="76" t="s">
        <v>35</v>
      </c>
      <c r="AC3469" s="77">
        <v>1</v>
      </c>
      <c r="AD3469" s="77">
        <v>5</v>
      </c>
      <c r="AE3469" s="77">
        <v>104</v>
      </c>
      <c r="AF3469" s="78" t="s">
        <v>4167</v>
      </c>
      <c r="AG3469" s="72"/>
      <c r="AH3469" s="77">
        <v>4329554</v>
      </c>
      <c r="AI3469" s="76" t="s">
        <v>52</v>
      </c>
      <c r="AJ3469" s="76" t="s">
        <v>36</v>
      </c>
      <c r="AK3469" t="str">
        <f>_xlfn.CONCAT(PlayerList[[#This Row],[First Name]]," ",PlayerList[[#This Row],[Surname]])</f>
        <v>Ziyi (Sean) Wu</v>
      </c>
      <c r="AM3469" s="71">
        <f>PlayerList[[#This Row],[Code]]*1</f>
        <v>20037</v>
      </c>
      <c r="AN3469" s="71" t="str">
        <f>VLOOKUP(PlayerList[[#This Row],[NZCF ID]],$AP$2:$AQ$3850,2,FALSE)</f>
        <v>M</v>
      </c>
      <c r="AP3469" s="71">
        <v>14179</v>
      </c>
      <c r="AQ3469" s="71" t="s">
        <v>29</v>
      </c>
    </row>
    <row r="3470" spans="13:43" x14ac:dyDescent="0.3">
      <c r="M3470" s="75">
        <v>20504</v>
      </c>
      <c r="N3470" s="72" t="s">
        <v>3885</v>
      </c>
      <c r="O3470" s="72" t="s">
        <v>416</v>
      </c>
      <c r="P3470" s="73" t="s">
        <v>33</v>
      </c>
      <c r="Q3470" s="74">
        <v>2013</v>
      </c>
      <c r="R3470" s="73" t="s">
        <v>135</v>
      </c>
      <c r="S3470" s="72"/>
      <c r="T3470" s="77" t="s">
        <v>34</v>
      </c>
      <c r="U3470" s="76" t="s">
        <v>35</v>
      </c>
      <c r="V3470" s="77" t="s">
        <v>36</v>
      </c>
      <c r="W3470" s="77" t="s">
        <v>36</v>
      </c>
      <c r="X3470" s="77" t="s">
        <v>37</v>
      </c>
      <c r="Y3470" s="78" t="s">
        <v>38</v>
      </c>
      <c r="Z3470" s="72"/>
      <c r="AA3470" s="77">
        <v>510</v>
      </c>
      <c r="AB3470" s="76" t="s">
        <v>50</v>
      </c>
      <c r="AC3470" s="77" t="s">
        <v>36</v>
      </c>
      <c r="AD3470" s="77" t="s">
        <v>36</v>
      </c>
      <c r="AE3470" s="77">
        <v>7</v>
      </c>
      <c r="AF3470" s="78" t="s">
        <v>150</v>
      </c>
      <c r="AG3470" s="72"/>
      <c r="AH3470" s="77" t="s">
        <v>69</v>
      </c>
      <c r="AI3470" s="76" t="s">
        <v>52</v>
      </c>
      <c r="AJ3470" s="76" t="s">
        <v>36</v>
      </c>
      <c r="AK3470" t="str">
        <f>_xlfn.CONCAT(PlayerList[[#This Row],[First Name]]," ",PlayerList[[#This Row],[Surname]])</f>
        <v>Noah Wulf</v>
      </c>
      <c r="AM3470" s="71">
        <f>PlayerList[[#This Row],[Code]]*1</f>
        <v>20504</v>
      </c>
      <c r="AN3470" s="71" t="str">
        <f>VLOOKUP(PlayerList[[#This Row],[NZCF ID]],$AP$2:$AQ$3850,2,FALSE)</f>
        <v>M</v>
      </c>
      <c r="AP3470" s="71">
        <v>17836</v>
      </c>
      <c r="AQ3470" s="71" t="s">
        <v>29</v>
      </c>
    </row>
    <row r="3471" spans="13:43" x14ac:dyDescent="0.3">
      <c r="M3471" s="75">
        <v>17457</v>
      </c>
      <c r="N3471" s="72" t="s">
        <v>3886</v>
      </c>
      <c r="O3471" s="72" t="s">
        <v>388</v>
      </c>
      <c r="P3471" s="73" t="s">
        <v>258</v>
      </c>
      <c r="Q3471" s="74">
        <v>2012</v>
      </c>
      <c r="R3471" s="73" t="s">
        <v>135</v>
      </c>
      <c r="S3471" s="72"/>
      <c r="T3471" s="77">
        <v>1072</v>
      </c>
      <c r="U3471" s="76" t="s">
        <v>35</v>
      </c>
      <c r="V3471" s="77" t="s">
        <v>36</v>
      </c>
      <c r="W3471" s="77" t="s">
        <v>36</v>
      </c>
      <c r="X3471" s="77">
        <v>29</v>
      </c>
      <c r="Y3471" s="78" t="s">
        <v>60</v>
      </c>
      <c r="Z3471" s="72"/>
      <c r="AA3471" s="77">
        <v>1030</v>
      </c>
      <c r="AB3471" s="76" t="s">
        <v>35</v>
      </c>
      <c r="AC3471" s="77">
        <v>2</v>
      </c>
      <c r="AD3471" s="77">
        <v>10</v>
      </c>
      <c r="AE3471" s="77">
        <v>218</v>
      </c>
      <c r="AF3471" s="78" t="s">
        <v>4167</v>
      </c>
      <c r="AG3471" s="72"/>
      <c r="AH3471" s="77">
        <v>4313925</v>
      </c>
      <c r="AI3471" s="76" t="s">
        <v>52</v>
      </c>
      <c r="AJ3471" s="76" t="s">
        <v>36</v>
      </c>
      <c r="AK3471" t="str">
        <f>_xlfn.CONCAT(PlayerList[[#This Row],[First Name]]," ",PlayerList[[#This Row],[Surname]])</f>
        <v>Jonathan Xia</v>
      </c>
      <c r="AM3471" s="71">
        <f>PlayerList[[#This Row],[Code]]*1</f>
        <v>17457</v>
      </c>
      <c r="AN3471" s="71" t="str">
        <f>VLOOKUP(PlayerList[[#This Row],[NZCF ID]],$AP$2:$AQ$3850,2,FALSE)</f>
        <v>M</v>
      </c>
      <c r="AP3471" s="71">
        <v>20037</v>
      </c>
      <c r="AQ3471" s="71" t="s">
        <v>29</v>
      </c>
    </row>
    <row r="3472" spans="13:43" x14ac:dyDescent="0.3">
      <c r="M3472" s="75">
        <v>22891</v>
      </c>
      <c r="N3472" s="72" t="s">
        <v>3886</v>
      </c>
      <c r="O3472" s="72" t="s">
        <v>1748</v>
      </c>
      <c r="P3472" s="73" t="s">
        <v>33</v>
      </c>
      <c r="Q3472" s="74">
        <v>2015</v>
      </c>
      <c r="R3472" s="73" t="s">
        <v>135</v>
      </c>
      <c r="S3472" s="72"/>
      <c r="T3472" s="77" t="s">
        <v>34</v>
      </c>
      <c r="U3472" s="76" t="s">
        <v>35</v>
      </c>
      <c r="V3472" s="77" t="s">
        <v>36</v>
      </c>
      <c r="W3472" s="77" t="s">
        <v>36</v>
      </c>
      <c r="X3472" s="77" t="s">
        <v>37</v>
      </c>
      <c r="Y3472" s="78" t="s">
        <v>38</v>
      </c>
      <c r="Z3472" s="72"/>
      <c r="AA3472" s="77">
        <v>414</v>
      </c>
      <c r="AB3472" s="76" t="s">
        <v>50</v>
      </c>
      <c r="AC3472" s="77">
        <v>1</v>
      </c>
      <c r="AD3472" s="77">
        <v>4</v>
      </c>
      <c r="AE3472" s="77">
        <v>4</v>
      </c>
      <c r="AF3472" s="78" t="s">
        <v>4167</v>
      </c>
      <c r="AG3472" s="72"/>
      <c r="AH3472" s="77" t="s">
        <v>69</v>
      </c>
      <c r="AI3472" s="76" t="s">
        <v>52</v>
      </c>
      <c r="AJ3472" s="76" t="s">
        <v>36</v>
      </c>
      <c r="AK3472" t="str">
        <f>_xlfn.CONCAT(PlayerList[[#This Row],[First Name]]," ",PlayerList[[#This Row],[Surname]])</f>
        <v>Kevin Xia</v>
      </c>
      <c r="AM3472" s="71">
        <f>PlayerList[[#This Row],[Code]]*1</f>
        <v>22891</v>
      </c>
      <c r="AN3472" s="71" t="str">
        <f>VLOOKUP(PlayerList[[#This Row],[NZCF ID]],$AP$2:$AQ$3850,2,FALSE)</f>
        <v>M</v>
      </c>
      <c r="AP3472" s="71">
        <v>20504</v>
      </c>
      <c r="AQ3472" s="71" t="s">
        <v>29</v>
      </c>
    </row>
    <row r="3473" spans="13:43" x14ac:dyDescent="0.3">
      <c r="M3473" s="75">
        <v>19681</v>
      </c>
      <c r="N3473" s="72" t="s">
        <v>3886</v>
      </c>
      <c r="O3473" s="72" t="s">
        <v>2079</v>
      </c>
      <c r="P3473" s="73" t="s">
        <v>33</v>
      </c>
      <c r="Q3473" s="74">
        <v>2016</v>
      </c>
      <c r="R3473" s="73" t="s">
        <v>135</v>
      </c>
      <c r="S3473" s="72"/>
      <c r="T3473" s="77" t="s">
        <v>34</v>
      </c>
      <c r="U3473" s="76" t="s">
        <v>35</v>
      </c>
      <c r="V3473" s="77" t="s">
        <v>36</v>
      </c>
      <c r="W3473" s="77" t="s">
        <v>36</v>
      </c>
      <c r="X3473" s="77" t="s">
        <v>37</v>
      </c>
      <c r="Y3473" s="78" t="s">
        <v>38</v>
      </c>
      <c r="Z3473" s="72"/>
      <c r="AA3473" s="77">
        <v>601</v>
      </c>
      <c r="AB3473" s="76" t="s">
        <v>35</v>
      </c>
      <c r="AC3473" s="77">
        <v>1</v>
      </c>
      <c r="AD3473" s="77">
        <v>5</v>
      </c>
      <c r="AE3473" s="77">
        <v>77</v>
      </c>
      <c r="AF3473" s="78" t="s">
        <v>4167</v>
      </c>
      <c r="AG3473" s="72"/>
      <c r="AH3473" s="77">
        <v>4325230</v>
      </c>
      <c r="AI3473" s="76" t="s">
        <v>52</v>
      </c>
      <c r="AJ3473" s="76" t="s">
        <v>36</v>
      </c>
      <c r="AK3473" t="str">
        <f>_xlfn.CONCAT(PlayerList[[#This Row],[First Name]]," ",PlayerList[[#This Row],[Surname]])</f>
        <v>Quentin Xia</v>
      </c>
      <c r="AM3473" s="71">
        <f>PlayerList[[#This Row],[Code]]*1</f>
        <v>19681</v>
      </c>
      <c r="AN3473" s="71" t="str">
        <f>VLOOKUP(PlayerList[[#This Row],[NZCF ID]],$AP$2:$AQ$3850,2,FALSE)</f>
        <v>M</v>
      </c>
      <c r="AP3473" s="71">
        <v>17457</v>
      </c>
      <c r="AQ3473" s="71" t="s">
        <v>29</v>
      </c>
    </row>
    <row r="3474" spans="13:43" x14ac:dyDescent="0.3">
      <c r="M3474" s="75">
        <v>17205</v>
      </c>
      <c r="N3474" s="72" t="s">
        <v>3886</v>
      </c>
      <c r="O3474" s="72" t="s">
        <v>3887</v>
      </c>
      <c r="P3474" s="73" t="s">
        <v>258</v>
      </c>
      <c r="Q3474" s="74">
        <v>2008</v>
      </c>
      <c r="R3474" s="73" t="s">
        <v>135</v>
      </c>
      <c r="S3474" s="72"/>
      <c r="T3474" s="77" t="s">
        <v>34</v>
      </c>
      <c r="U3474" s="76" t="s">
        <v>35</v>
      </c>
      <c r="V3474" s="77" t="s">
        <v>36</v>
      </c>
      <c r="W3474" s="77" t="s">
        <v>36</v>
      </c>
      <c r="X3474" s="77" t="s">
        <v>37</v>
      </c>
      <c r="Y3474" s="78" t="s">
        <v>38</v>
      </c>
      <c r="Z3474" s="72"/>
      <c r="AA3474" s="77">
        <v>533</v>
      </c>
      <c r="AB3474" s="76" t="s">
        <v>35</v>
      </c>
      <c r="AC3474" s="77" t="s">
        <v>36</v>
      </c>
      <c r="AD3474" s="77" t="s">
        <v>36</v>
      </c>
      <c r="AE3474" s="77">
        <v>23</v>
      </c>
      <c r="AF3474" s="78" t="s">
        <v>209</v>
      </c>
      <c r="AG3474" s="72"/>
      <c r="AH3474" s="77">
        <v>4313933</v>
      </c>
      <c r="AI3474" s="76" t="s">
        <v>52</v>
      </c>
      <c r="AJ3474" s="76" t="s">
        <v>36</v>
      </c>
      <c r="AK3474" t="str">
        <f>_xlfn.CONCAT(PlayerList[[#This Row],[First Name]]," ",PlayerList[[#This Row],[Surname]])</f>
        <v>Sherlock Xia</v>
      </c>
      <c r="AM3474" s="71">
        <f>PlayerList[[#This Row],[Code]]*1</f>
        <v>17205</v>
      </c>
      <c r="AN3474" s="71" t="str">
        <f>VLOOKUP(PlayerList[[#This Row],[NZCF ID]],$AP$2:$AQ$3850,2,FALSE)</f>
        <v>M</v>
      </c>
      <c r="AP3474" s="71">
        <v>22891</v>
      </c>
      <c r="AQ3474" s="71" t="s">
        <v>29</v>
      </c>
    </row>
    <row r="3475" spans="13:43" x14ac:dyDescent="0.3">
      <c r="M3475" s="75">
        <v>20354</v>
      </c>
      <c r="N3475" s="72" t="s">
        <v>3886</v>
      </c>
      <c r="O3475" s="72" t="s">
        <v>3888</v>
      </c>
      <c r="P3475" s="73" t="s">
        <v>74</v>
      </c>
      <c r="Q3475" s="74">
        <v>2013</v>
      </c>
      <c r="R3475" s="73" t="s">
        <v>135</v>
      </c>
      <c r="S3475" s="72"/>
      <c r="T3475" s="77" t="s">
        <v>34</v>
      </c>
      <c r="U3475" s="76" t="s">
        <v>35</v>
      </c>
      <c r="V3475" s="77" t="s">
        <v>36</v>
      </c>
      <c r="W3475" s="77" t="s">
        <v>36</v>
      </c>
      <c r="X3475" s="77" t="s">
        <v>37</v>
      </c>
      <c r="Y3475" s="78" t="s">
        <v>38</v>
      </c>
      <c r="Z3475" s="72"/>
      <c r="AA3475" s="77">
        <v>472</v>
      </c>
      <c r="AB3475" s="76" t="s">
        <v>50</v>
      </c>
      <c r="AC3475" s="77" t="s">
        <v>36</v>
      </c>
      <c r="AD3475" s="77" t="s">
        <v>36</v>
      </c>
      <c r="AE3475" s="77">
        <v>6</v>
      </c>
      <c r="AF3475" s="78" t="s">
        <v>150</v>
      </c>
      <c r="AG3475" s="72"/>
      <c r="AH3475" s="77" t="s">
        <v>69</v>
      </c>
      <c r="AI3475" s="76" t="s">
        <v>52</v>
      </c>
      <c r="AJ3475" s="76" t="s">
        <v>36</v>
      </c>
      <c r="AK3475" t="str">
        <f>_xlfn.CONCAT(PlayerList[[#This Row],[First Name]]," ",PlayerList[[#This Row],[Surname]])</f>
        <v>York Xia</v>
      </c>
      <c r="AM3475" s="71">
        <f>PlayerList[[#This Row],[Code]]*1</f>
        <v>20354</v>
      </c>
      <c r="AN3475" s="71" t="str">
        <f>VLOOKUP(PlayerList[[#This Row],[NZCF ID]],$AP$2:$AQ$3850,2,FALSE)</f>
        <v>M</v>
      </c>
      <c r="AP3475" s="71">
        <v>19681</v>
      </c>
      <c r="AQ3475" s="71" t="s">
        <v>29</v>
      </c>
    </row>
    <row r="3476" spans="13:43" x14ac:dyDescent="0.3">
      <c r="M3476" s="75">
        <v>17037</v>
      </c>
      <c r="N3476" s="72" t="s">
        <v>3886</v>
      </c>
      <c r="O3476" s="72" t="s">
        <v>3889</v>
      </c>
      <c r="P3476" s="73" t="s">
        <v>258</v>
      </c>
      <c r="Q3476" s="74">
        <v>2012</v>
      </c>
      <c r="R3476" s="73" t="s">
        <v>135</v>
      </c>
      <c r="S3476" s="72"/>
      <c r="T3476" s="77">
        <v>1544</v>
      </c>
      <c r="U3476" s="76" t="s">
        <v>35</v>
      </c>
      <c r="V3476" s="77" t="s">
        <v>36</v>
      </c>
      <c r="W3476" s="77" t="s">
        <v>36</v>
      </c>
      <c r="X3476" s="77">
        <v>99</v>
      </c>
      <c r="Y3476" s="78" t="s">
        <v>39</v>
      </c>
      <c r="Z3476" s="72"/>
      <c r="AA3476" s="77">
        <v>1416</v>
      </c>
      <c r="AB3476" s="76" t="s">
        <v>35</v>
      </c>
      <c r="AC3476" s="77" t="s">
        <v>36</v>
      </c>
      <c r="AD3476" s="77" t="s">
        <v>36</v>
      </c>
      <c r="AE3476" s="77">
        <v>254</v>
      </c>
      <c r="AF3476" s="78" t="s">
        <v>84</v>
      </c>
      <c r="AG3476" s="72"/>
      <c r="AH3476" s="77">
        <v>4317351</v>
      </c>
      <c r="AI3476" s="76" t="s">
        <v>52</v>
      </c>
      <c r="AJ3476" s="76" t="s">
        <v>36</v>
      </c>
      <c r="AK3476" t="str">
        <f>_xlfn.CONCAT(PlayerList[[#This Row],[First Name]]," ",PlayerList[[#This Row],[Surname]])</f>
        <v>Yuehan (Max) Xia</v>
      </c>
      <c r="AM3476" s="71">
        <f>PlayerList[[#This Row],[Code]]*1</f>
        <v>17037</v>
      </c>
      <c r="AN3476" s="71" t="str">
        <f>VLOOKUP(PlayerList[[#This Row],[NZCF ID]],$AP$2:$AQ$3850,2,FALSE)</f>
        <v>M</v>
      </c>
      <c r="AP3476" s="71">
        <v>17205</v>
      </c>
      <c r="AQ3476" s="71" t="s">
        <v>29</v>
      </c>
    </row>
    <row r="3477" spans="13:43" x14ac:dyDescent="0.3">
      <c r="M3477" s="75">
        <v>20925</v>
      </c>
      <c r="N3477" s="72" t="s">
        <v>3890</v>
      </c>
      <c r="O3477" s="72" t="s">
        <v>1587</v>
      </c>
      <c r="P3477" s="73" t="s">
        <v>167</v>
      </c>
      <c r="Q3477" s="74">
        <v>2010</v>
      </c>
      <c r="R3477" s="73" t="s">
        <v>135</v>
      </c>
      <c r="S3477" s="72"/>
      <c r="T3477" s="77">
        <v>1328</v>
      </c>
      <c r="U3477" s="76" t="s">
        <v>50</v>
      </c>
      <c r="V3477" s="77">
        <v>1</v>
      </c>
      <c r="W3477" s="77">
        <v>1</v>
      </c>
      <c r="X3477" s="77">
        <v>14</v>
      </c>
      <c r="Y3477" s="78" t="s">
        <v>4167</v>
      </c>
      <c r="Z3477" s="72"/>
      <c r="AA3477" s="77">
        <v>1177</v>
      </c>
      <c r="AB3477" s="76" t="s">
        <v>50</v>
      </c>
      <c r="AC3477" s="77" t="s">
        <v>36</v>
      </c>
      <c r="AD3477" s="77" t="s">
        <v>36</v>
      </c>
      <c r="AE3477" s="77">
        <v>14</v>
      </c>
      <c r="AF3477" s="78" t="s">
        <v>84</v>
      </c>
      <c r="AG3477" s="72"/>
      <c r="AH3477" s="77">
        <v>4330943</v>
      </c>
      <c r="AI3477" s="76" t="s">
        <v>52</v>
      </c>
      <c r="AJ3477" s="76" t="s">
        <v>36</v>
      </c>
      <c r="AK3477" t="str">
        <f>_xlfn.CONCAT(PlayerList[[#This Row],[First Name]]," ",PlayerList[[#This Row],[Surname]])</f>
        <v>Christopher Xiang</v>
      </c>
      <c r="AM3477" s="71">
        <f>PlayerList[[#This Row],[Code]]*1</f>
        <v>20925</v>
      </c>
      <c r="AN3477" s="71" t="str">
        <f>VLOOKUP(PlayerList[[#This Row],[NZCF ID]],$AP$2:$AQ$3850,2,FALSE)</f>
        <v>M</v>
      </c>
      <c r="AP3477" s="71">
        <v>20354</v>
      </c>
      <c r="AQ3477" s="71" t="s">
        <v>29</v>
      </c>
    </row>
    <row r="3478" spans="13:43" x14ac:dyDescent="0.3">
      <c r="M3478" s="75">
        <v>16536</v>
      </c>
      <c r="N3478" s="72" t="s">
        <v>3891</v>
      </c>
      <c r="O3478" s="72" t="s">
        <v>3892</v>
      </c>
      <c r="P3478" s="73" t="s">
        <v>167</v>
      </c>
      <c r="Q3478" s="74">
        <v>2009</v>
      </c>
      <c r="R3478" s="73" t="s">
        <v>135</v>
      </c>
      <c r="S3478" s="72"/>
      <c r="T3478" s="77">
        <v>1019</v>
      </c>
      <c r="U3478" s="76" t="s">
        <v>35</v>
      </c>
      <c r="V3478" s="77" t="s">
        <v>36</v>
      </c>
      <c r="W3478" s="77" t="s">
        <v>36</v>
      </c>
      <c r="X3478" s="77">
        <v>26</v>
      </c>
      <c r="Y3478" s="78" t="s">
        <v>173</v>
      </c>
      <c r="Z3478" s="72"/>
      <c r="AA3478" s="77">
        <v>837</v>
      </c>
      <c r="AB3478" s="76" t="s">
        <v>35</v>
      </c>
      <c r="AC3478" s="77" t="s">
        <v>36</v>
      </c>
      <c r="AD3478" s="77" t="s">
        <v>36</v>
      </c>
      <c r="AE3478" s="77">
        <v>81</v>
      </c>
      <c r="AF3478" s="78" t="s">
        <v>173</v>
      </c>
      <c r="AG3478" s="72"/>
      <c r="AH3478" s="77">
        <v>4309200</v>
      </c>
      <c r="AI3478" s="76" t="s">
        <v>52</v>
      </c>
      <c r="AJ3478" s="76" t="s">
        <v>36</v>
      </c>
      <c r="AK3478" t="str">
        <f>_xlfn.CONCAT(PlayerList[[#This Row],[First Name]]," ",PlayerList[[#This Row],[Surname]])</f>
        <v>Harrison D Xiao</v>
      </c>
      <c r="AM3478" s="71">
        <f>PlayerList[[#This Row],[Code]]*1</f>
        <v>16536</v>
      </c>
      <c r="AN3478" s="71" t="str">
        <f>VLOOKUP(PlayerList[[#This Row],[NZCF ID]],$AP$2:$AQ$3850,2,FALSE)</f>
        <v>M</v>
      </c>
      <c r="AP3478" s="71">
        <v>17037</v>
      </c>
      <c r="AQ3478" s="71" t="s">
        <v>29</v>
      </c>
    </row>
    <row r="3479" spans="13:43" x14ac:dyDescent="0.3">
      <c r="M3479" s="75">
        <v>19155</v>
      </c>
      <c r="N3479" s="72" t="s">
        <v>3891</v>
      </c>
      <c r="O3479" s="72" t="s">
        <v>139</v>
      </c>
      <c r="P3479" s="73" t="s">
        <v>190</v>
      </c>
      <c r="Q3479" s="74">
        <v>2014</v>
      </c>
      <c r="R3479" s="73" t="s">
        <v>135</v>
      </c>
      <c r="S3479" s="72"/>
      <c r="T3479" s="77" t="s">
        <v>34</v>
      </c>
      <c r="U3479" s="76" t="s">
        <v>35</v>
      </c>
      <c r="V3479" s="77" t="s">
        <v>36</v>
      </c>
      <c r="W3479" s="77" t="s">
        <v>36</v>
      </c>
      <c r="X3479" s="77" t="s">
        <v>37</v>
      </c>
      <c r="Y3479" s="78" t="s">
        <v>38</v>
      </c>
      <c r="Z3479" s="72"/>
      <c r="AA3479" s="77">
        <v>757</v>
      </c>
      <c r="AB3479" s="76" t="s">
        <v>50</v>
      </c>
      <c r="AC3479" s="77" t="s">
        <v>36</v>
      </c>
      <c r="AD3479" s="77" t="s">
        <v>36</v>
      </c>
      <c r="AE3479" s="77">
        <v>3</v>
      </c>
      <c r="AF3479" s="78" t="s">
        <v>61</v>
      </c>
      <c r="AG3479" s="72"/>
      <c r="AH3479" s="77" t="s">
        <v>69</v>
      </c>
      <c r="AI3479" s="76" t="s">
        <v>52</v>
      </c>
      <c r="AJ3479" s="76" t="s">
        <v>36</v>
      </c>
      <c r="AK3479" t="str">
        <f>_xlfn.CONCAT(PlayerList[[#This Row],[First Name]]," ",PlayerList[[#This Row],[Surname]])</f>
        <v>James Xiao</v>
      </c>
      <c r="AM3479" s="71">
        <f>PlayerList[[#This Row],[Code]]*1</f>
        <v>19155</v>
      </c>
      <c r="AN3479" s="71" t="str">
        <f>VLOOKUP(PlayerList[[#This Row],[NZCF ID]],$AP$2:$AQ$3850,2,FALSE)</f>
        <v>M</v>
      </c>
      <c r="AP3479" s="71">
        <v>20925</v>
      </c>
      <c r="AQ3479" s="71" t="s">
        <v>29</v>
      </c>
    </row>
    <row r="3480" spans="13:43" x14ac:dyDescent="0.3">
      <c r="M3480" s="75">
        <v>17804</v>
      </c>
      <c r="N3480" s="72" t="s">
        <v>3891</v>
      </c>
      <c r="O3480" s="72" t="s">
        <v>853</v>
      </c>
      <c r="P3480" s="73" t="s">
        <v>74</v>
      </c>
      <c r="Q3480" s="74">
        <v>2012</v>
      </c>
      <c r="R3480" s="73" t="s">
        <v>135</v>
      </c>
      <c r="S3480" s="72"/>
      <c r="T3480" s="77">
        <v>804</v>
      </c>
      <c r="U3480" s="76" t="s">
        <v>50</v>
      </c>
      <c r="V3480" s="77" t="s">
        <v>36</v>
      </c>
      <c r="W3480" s="77" t="s">
        <v>36</v>
      </c>
      <c r="X3480" s="77">
        <v>17</v>
      </c>
      <c r="Y3480" s="78" t="s">
        <v>51</v>
      </c>
      <c r="Z3480" s="72"/>
      <c r="AA3480" s="77">
        <v>970</v>
      </c>
      <c r="AB3480" s="76" t="s">
        <v>35</v>
      </c>
      <c r="AC3480" s="77" t="s">
        <v>36</v>
      </c>
      <c r="AD3480" s="77" t="s">
        <v>36</v>
      </c>
      <c r="AE3480" s="77">
        <v>24</v>
      </c>
      <c r="AF3480" s="78" t="s">
        <v>68</v>
      </c>
      <c r="AG3480" s="72"/>
      <c r="AH3480" s="77">
        <v>4315324</v>
      </c>
      <c r="AI3480" s="76" t="s">
        <v>52</v>
      </c>
      <c r="AJ3480" s="76" t="s">
        <v>36</v>
      </c>
      <c r="AK3480" t="str">
        <f>_xlfn.CONCAT(PlayerList[[#This Row],[First Name]]," ",PlayerList[[#This Row],[Surname]])</f>
        <v>Julian Xiao</v>
      </c>
      <c r="AM3480" s="71">
        <f>PlayerList[[#This Row],[Code]]*1</f>
        <v>17804</v>
      </c>
      <c r="AN3480" s="71" t="str">
        <f>VLOOKUP(PlayerList[[#This Row],[NZCF ID]],$AP$2:$AQ$3850,2,FALSE)</f>
        <v>M</v>
      </c>
      <c r="AP3480" s="71">
        <v>16536</v>
      </c>
      <c r="AQ3480" s="71" t="s">
        <v>29</v>
      </c>
    </row>
    <row r="3481" spans="13:43" x14ac:dyDescent="0.3">
      <c r="M3481" s="75">
        <v>16081</v>
      </c>
      <c r="N3481" s="72" t="s">
        <v>3891</v>
      </c>
      <c r="O3481" s="72" t="s">
        <v>487</v>
      </c>
      <c r="P3481" s="73" t="s">
        <v>74</v>
      </c>
      <c r="Q3481" s="74">
        <v>2004</v>
      </c>
      <c r="R3481" s="73" t="s">
        <v>35</v>
      </c>
      <c r="S3481" s="72"/>
      <c r="T3481" s="77">
        <v>1294</v>
      </c>
      <c r="U3481" s="76" t="s">
        <v>35</v>
      </c>
      <c r="V3481" s="77" t="s">
        <v>36</v>
      </c>
      <c r="W3481" s="77" t="s">
        <v>36</v>
      </c>
      <c r="X3481" s="77">
        <v>158</v>
      </c>
      <c r="Y3481" s="78" t="s">
        <v>902</v>
      </c>
      <c r="Z3481" s="72"/>
      <c r="AA3481" s="77">
        <v>822</v>
      </c>
      <c r="AB3481" s="76" t="s">
        <v>35</v>
      </c>
      <c r="AC3481" s="77" t="s">
        <v>36</v>
      </c>
      <c r="AD3481" s="77" t="s">
        <v>36</v>
      </c>
      <c r="AE3481" s="77">
        <v>14</v>
      </c>
      <c r="AF3481" s="78" t="s">
        <v>2121</v>
      </c>
      <c r="AG3481" s="72"/>
      <c r="AH3481" s="77">
        <v>4309103</v>
      </c>
      <c r="AI3481" s="76" t="s">
        <v>52</v>
      </c>
      <c r="AJ3481" s="76" t="s">
        <v>36</v>
      </c>
      <c r="AK3481" t="str">
        <f>_xlfn.CONCAT(PlayerList[[#This Row],[First Name]]," ",PlayerList[[#This Row],[Surname]])</f>
        <v>Kelvin Xiao</v>
      </c>
      <c r="AM3481" s="71">
        <f>PlayerList[[#This Row],[Code]]*1</f>
        <v>16081</v>
      </c>
      <c r="AN3481" s="71" t="str">
        <f>VLOOKUP(PlayerList[[#This Row],[NZCF ID]],$AP$2:$AQ$3850,2,FALSE)</f>
        <v>M</v>
      </c>
      <c r="AP3481" s="71">
        <v>19155</v>
      </c>
      <c r="AQ3481" s="71" t="s">
        <v>29</v>
      </c>
    </row>
    <row r="3482" spans="13:43" x14ac:dyDescent="0.3">
      <c r="M3482" s="75">
        <v>17174</v>
      </c>
      <c r="N3482" s="72" t="s">
        <v>3891</v>
      </c>
      <c r="O3482" s="72" t="s">
        <v>3893</v>
      </c>
      <c r="P3482" s="73" t="s">
        <v>354</v>
      </c>
      <c r="Q3482" s="74">
        <v>2010</v>
      </c>
      <c r="R3482" s="73" t="s">
        <v>135</v>
      </c>
      <c r="S3482" s="72"/>
      <c r="T3482" s="77">
        <v>999</v>
      </c>
      <c r="U3482" s="76" t="s">
        <v>35</v>
      </c>
      <c r="V3482" s="77" t="s">
        <v>36</v>
      </c>
      <c r="W3482" s="77" t="s">
        <v>36</v>
      </c>
      <c r="X3482" s="77">
        <v>25</v>
      </c>
      <c r="Y3482" s="78" t="s">
        <v>154</v>
      </c>
      <c r="Z3482" s="72"/>
      <c r="AA3482" s="77">
        <v>1078</v>
      </c>
      <c r="AB3482" s="76" t="s">
        <v>35</v>
      </c>
      <c r="AC3482" s="77" t="s">
        <v>36</v>
      </c>
      <c r="AD3482" s="77" t="s">
        <v>36</v>
      </c>
      <c r="AE3482" s="77">
        <v>80</v>
      </c>
      <c r="AF3482" s="78" t="s">
        <v>96</v>
      </c>
      <c r="AG3482" s="72"/>
      <c r="AH3482" s="77">
        <v>4311779</v>
      </c>
      <c r="AI3482" s="76" t="s">
        <v>52</v>
      </c>
      <c r="AJ3482" s="76" t="s">
        <v>36</v>
      </c>
      <c r="AK3482" t="str">
        <f>_xlfn.CONCAT(PlayerList[[#This Row],[First Name]]," ",PlayerList[[#This Row],[Surname]])</f>
        <v>Leo Yi Xiao</v>
      </c>
      <c r="AM3482" s="71">
        <f>PlayerList[[#This Row],[Code]]*1</f>
        <v>17174</v>
      </c>
      <c r="AN3482" s="71" t="str">
        <f>VLOOKUP(PlayerList[[#This Row],[NZCF ID]],$AP$2:$AQ$3850,2,FALSE)</f>
        <v>M</v>
      </c>
      <c r="AP3482" s="71">
        <v>17804</v>
      </c>
      <c r="AQ3482" s="71" t="s">
        <v>29</v>
      </c>
    </row>
    <row r="3483" spans="13:43" x14ac:dyDescent="0.3">
      <c r="M3483" s="75">
        <v>16617</v>
      </c>
      <c r="N3483" s="72" t="s">
        <v>3891</v>
      </c>
      <c r="O3483" s="72" t="s">
        <v>400</v>
      </c>
      <c r="P3483" s="73" t="s">
        <v>74</v>
      </c>
      <c r="Q3483" s="74">
        <v>2008</v>
      </c>
      <c r="R3483" s="73" t="s">
        <v>135</v>
      </c>
      <c r="S3483" s="72"/>
      <c r="T3483" s="77">
        <v>1263</v>
      </c>
      <c r="U3483" s="76" t="s">
        <v>35</v>
      </c>
      <c r="V3483" s="77" t="s">
        <v>36</v>
      </c>
      <c r="W3483" s="77" t="s">
        <v>36</v>
      </c>
      <c r="X3483" s="77">
        <v>107</v>
      </c>
      <c r="Y3483" s="78" t="s">
        <v>90</v>
      </c>
      <c r="Z3483" s="72"/>
      <c r="AA3483" s="77">
        <v>1232</v>
      </c>
      <c r="AB3483" s="76" t="s">
        <v>35</v>
      </c>
      <c r="AC3483" s="77" t="s">
        <v>36</v>
      </c>
      <c r="AD3483" s="77" t="s">
        <v>36</v>
      </c>
      <c r="AE3483" s="77">
        <v>227</v>
      </c>
      <c r="AF3483" s="78" t="s">
        <v>150</v>
      </c>
      <c r="AG3483" s="72"/>
      <c r="AH3483" s="77">
        <v>4309502</v>
      </c>
      <c r="AI3483" s="76" t="s">
        <v>52</v>
      </c>
      <c r="AJ3483" s="76" t="s">
        <v>36</v>
      </c>
      <c r="AK3483" t="str">
        <f>_xlfn.CONCAT(PlayerList[[#This Row],[First Name]]," ",PlayerList[[#This Row],[Surname]])</f>
        <v>Lucas Xiao</v>
      </c>
      <c r="AM3483" s="71">
        <f>PlayerList[[#This Row],[Code]]*1</f>
        <v>16617</v>
      </c>
      <c r="AN3483" s="71" t="str">
        <f>VLOOKUP(PlayerList[[#This Row],[NZCF ID]],$AP$2:$AQ$3850,2,FALSE)</f>
        <v>M</v>
      </c>
      <c r="AP3483" s="71">
        <v>16081</v>
      </c>
      <c r="AQ3483" s="71" t="s">
        <v>29</v>
      </c>
    </row>
    <row r="3484" spans="13:43" x14ac:dyDescent="0.3">
      <c r="M3484" s="75">
        <v>16618</v>
      </c>
      <c r="N3484" s="72" t="s">
        <v>3891</v>
      </c>
      <c r="O3484" s="72" t="s">
        <v>255</v>
      </c>
      <c r="P3484" s="73" t="s">
        <v>74</v>
      </c>
      <c r="Q3484" s="74">
        <v>2009</v>
      </c>
      <c r="R3484" s="73" t="s">
        <v>135</v>
      </c>
      <c r="S3484" s="72"/>
      <c r="T3484" s="77">
        <v>899</v>
      </c>
      <c r="U3484" s="76" t="s">
        <v>35</v>
      </c>
      <c r="V3484" s="77" t="s">
        <v>36</v>
      </c>
      <c r="W3484" s="77" t="s">
        <v>36</v>
      </c>
      <c r="X3484" s="77">
        <v>50</v>
      </c>
      <c r="Y3484" s="78" t="s">
        <v>90</v>
      </c>
      <c r="Z3484" s="72"/>
      <c r="AA3484" s="77">
        <v>776</v>
      </c>
      <c r="AB3484" s="76" t="s">
        <v>35</v>
      </c>
      <c r="AC3484" s="77" t="s">
        <v>36</v>
      </c>
      <c r="AD3484" s="77" t="s">
        <v>36</v>
      </c>
      <c r="AE3484" s="77">
        <v>227</v>
      </c>
      <c r="AF3484" s="78" t="s">
        <v>68</v>
      </c>
      <c r="AG3484" s="72"/>
      <c r="AH3484" s="77">
        <v>4309510</v>
      </c>
      <c r="AI3484" s="76" t="s">
        <v>52</v>
      </c>
      <c r="AJ3484" s="76" t="s">
        <v>36</v>
      </c>
      <c r="AK3484" t="str">
        <f>_xlfn.CONCAT(PlayerList[[#This Row],[First Name]]," ",PlayerList[[#This Row],[Surname]])</f>
        <v>Maxwell Xiao</v>
      </c>
      <c r="AM3484" s="71">
        <f>PlayerList[[#This Row],[Code]]*1</f>
        <v>16618</v>
      </c>
      <c r="AN3484" s="71" t="str">
        <f>VLOOKUP(PlayerList[[#This Row],[NZCF ID]],$AP$2:$AQ$3850,2,FALSE)</f>
        <v>M</v>
      </c>
      <c r="AP3484" s="71">
        <v>17174</v>
      </c>
      <c r="AQ3484" s="71" t="s">
        <v>29</v>
      </c>
    </row>
    <row r="3485" spans="13:43" x14ac:dyDescent="0.3">
      <c r="M3485" s="75">
        <v>20372</v>
      </c>
      <c r="N3485" s="72" t="s">
        <v>3891</v>
      </c>
      <c r="O3485" s="72" t="s">
        <v>3894</v>
      </c>
      <c r="P3485" s="73" t="s">
        <v>74</v>
      </c>
      <c r="Q3485" s="74">
        <v>2016</v>
      </c>
      <c r="R3485" s="73" t="s">
        <v>135</v>
      </c>
      <c r="S3485" s="72"/>
      <c r="T3485" s="77">
        <v>1189</v>
      </c>
      <c r="U3485" s="76" t="s">
        <v>50</v>
      </c>
      <c r="V3485" s="77" t="s">
        <v>36</v>
      </c>
      <c r="W3485" s="77" t="s">
        <v>36</v>
      </c>
      <c r="X3485" s="77">
        <v>7</v>
      </c>
      <c r="Y3485" s="78" t="s">
        <v>39</v>
      </c>
      <c r="Z3485" s="72"/>
      <c r="AA3485" s="77">
        <v>940</v>
      </c>
      <c r="AB3485" s="76" t="s">
        <v>35</v>
      </c>
      <c r="AC3485" s="77">
        <v>3</v>
      </c>
      <c r="AD3485" s="77">
        <v>17</v>
      </c>
      <c r="AE3485" s="77">
        <v>78</v>
      </c>
      <c r="AF3485" s="78" t="s">
        <v>4167</v>
      </c>
      <c r="AG3485" s="72"/>
      <c r="AH3485" s="77">
        <v>4330170</v>
      </c>
      <c r="AI3485" s="76" t="s">
        <v>52</v>
      </c>
      <c r="AJ3485" s="76" t="s">
        <v>36</v>
      </c>
      <c r="AK3485" t="str">
        <f>_xlfn.CONCAT(PlayerList[[#This Row],[First Name]]," ",PlayerList[[#This Row],[Surname]])</f>
        <v>Oliver Junhao Xiao</v>
      </c>
      <c r="AM3485" s="71">
        <f>PlayerList[[#This Row],[Code]]*1</f>
        <v>20372</v>
      </c>
      <c r="AN3485" s="71" t="str">
        <f>VLOOKUP(PlayerList[[#This Row],[NZCF ID]],$AP$2:$AQ$3850,2,FALSE)</f>
        <v>M</v>
      </c>
      <c r="AP3485" s="71">
        <v>16617</v>
      </c>
      <c r="AQ3485" s="71" t="s">
        <v>29</v>
      </c>
    </row>
    <row r="3486" spans="13:43" x14ac:dyDescent="0.3">
      <c r="M3486" s="75">
        <v>20373</v>
      </c>
      <c r="N3486" s="72" t="s">
        <v>3891</v>
      </c>
      <c r="O3486" s="72" t="s">
        <v>3895</v>
      </c>
      <c r="P3486" s="73" t="s">
        <v>258</v>
      </c>
      <c r="Q3486" s="74">
        <v>2012</v>
      </c>
      <c r="R3486" s="73" t="s">
        <v>135</v>
      </c>
      <c r="S3486" s="72"/>
      <c r="T3486" s="77">
        <v>1045</v>
      </c>
      <c r="U3486" s="76" t="s">
        <v>50</v>
      </c>
      <c r="V3486" s="77" t="s">
        <v>36</v>
      </c>
      <c r="W3486" s="77" t="s">
        <v>36</v>
      </c>
      <c r="X3486" s="77">
        <v>7</v>
      </c>
      <c r="Y3486" s="78" t="s">
        <v>39</v>
      </c>
      <c r="Z3486" s="72"/>
      <c r="AA3486" s="77">
        <v>932</v>
      </c>
      <c r="AB3486" s="76" t="s">
        <v>35</v>
      </c>
      <c r="AC3486" s="77">
        <v>3</v>
      </c>
      <c r="AD3486" s="77">
        <v>17</v>
      </c>
      <c r="AE3486" s="77">
        <v>79</v>
      </c>
      <c r="AF3486" s="78" t="s">
        <v>4167</v>
      </c>
      <c r="AG3486" s="72"/>
      <c r="AH3486" s="77">
        <v>4330188</v>
      </c>
      <c r="AI3486" s="76" t="s">
        <v>52</v>
      </c>
      <c r="AJ3486" s="76" t="s">
        <v>36</v>
      </c>
      <c r="AK3486" t="str">
        <f>_xlfn.CONCAT(PlayerList[[#This Row],[First Name]]," ",PlayerList[[#This Row],[Surname]])</f>
        <v>Robin Junyi Xiao</v>
      </c>
      <c r="AM3486" s="71">
        <f>PlayerList[[#This Row],[Code]]*1</f>
        <v>20373</v>
      </c>
      <c r="AN3486" s="71" t="str">
        <f>VLOOKUP(PlayerList[[#This Row],[NZCF ID]],$AP$2:$AQ$3850,2,FALSE)</f>
        <v>M</v>
      </c>
      <c r="AP3486" s="71">
        <v>16618</v>
      </c>
      <c r="AQ3486" s="71" t="s">
        <v>29</v>
      </c>
    </row>
    <row r="3487" spans="13:43" x14ac:dyDescent="0.3">
      <c r="M3487" s="75">
        <v>18599</v>
      </c>
      <c r="N3487" s="72" t="s">
        <v>3891</v>
      </c>
      <c r="O3487" s="72" t="s">
        <v>3896</v>
      </c>
      <c r="P3487" s="73" t="s">
        <v>33</v>
      </c>
      <c r="Q3487" s="74">
        <v>2012</v>
      </c>
      <c r="R3487" s="73" t="s">
        <v>135</v>
      </c>
      <c r="S3487" s="72"/>
      <c r="T3487" s="77" t="s">
        <v>34</v>
      </c>
      <c r="U3487" s="76" t="s">
        <v>35</v>
      </c>
      <c r="V3487" s="77" t="s">
        <v>36</v>
      </c>
      <c r="W3487" s="77" t="s">
        <v>36</v>
      </c>
      <c r="X3487" s="77" t="s">
        <v>37</v>
      </c>
      <c r="Y3487" s="78" t="s">
        <v>38</v>
      </c>
      <c r="Z3487" s="72"/>
      <c r="AA3487" s="77">
        <v>400</v>
      </c>
      <c r="AB3487" s="76" t="s">
        <v>50</v>
      </c>
      <c r="AC3487" s="77" t="s">
        <v>36</v>
      </c>
      <c r="AD3487" s="77" t="s">
        <v>36</v>
      </c>
      <c r="AE3487" s="77">
        <v>7</v>
      </c>
      <c r="AF3487" s="78" t="s">
        <v>68</v>
      </c>
      <c r="AG3487" s="72"/>
      <c r="AH3487" s="77" t="s">
        <v>69</v>
      </c>
      <c r="AI3487" s="76" t="s">
        <v>52</v>
      </c>
      <c r="AJ3487" s="76" t="s">
        <v>36</v>
      </c>
      <c r="AK3487" t="str">
        <f>_xlfn.CONCAT(PlayerList[[#This Row],[First Name]]," ",PlayerList[[#This Row],[Surname]])</f>
        <v>Rongyu (Matthew) Xiao</v>
      </c>
      <c r="AM3487" s="71">
        <f>PlayerList[[#This Row],[Code]]*1</f>
        <v>18599</v>
      </c>
      <c r="AN3487" s="71" t="str">
        <f>VLOOKUP(PlayerList[[#This Row],[NZCF ID]],$AP$2:$AQ$3850,2,FALSE)</f>
        <v>M</v>
      </c>
      <c r="AP3487" s="71">
        <v>20372</v>
      </c>
      <c r="AQ3487" s="71" t="s">
        <v>29</v>
      </c>
    </row>
    <row r="3488" spans="13:43" x14ac:dyDescent="0.3">
      <c r="M3488" s="75">
        <v>17870</v>
      </c>
      <c r="N3488" s="72" t="s">
        <v>3891</v>
      </c>
      <c r="O3488" s="72" t="s">
        <v>357</v>
      </c>
      <c r="P3488" s="73" t="s">
        <v>258</v>
      </c>
      <c r="Q3488" s="74">
        <v>1970</v>
      </c>
      <c r="R3488" s="73" t="s">
        <v>124</v>
      </c>
      <c r="S3488" s="72"/>
      <c r="T3488" s="77">
        <v>1075</v>
      </c>
      <c r="U3488" s="76" t="s">
        <v>50</v>
      </c>
      <c r="V3488" s="77" t="s">
        <v>36</v>
      </c>
      <c r="W3488" s="77" t="s">
        <v>36</v>
      </c>
      <c r="X3488" s="77">
        <v>10</v>
      </c>
      <c r="Y3488" s="78" t="s">
        <v>68</v>
      </c>
      <c r="Z3488" s="72"/>
      <c r="AA3488" s="77" t="s">
        <v>37</v>
      </c>
      <c r="AB3488" s="76" t="s">
        <v>35</v>
      </c>
      <c r="AC3488" s="77" t="s">
        <v>36</v>
      </c>
      <c r="AD3488" s="77" t="s">
        <v>36</v>
      </c>
      <c r="AE3488" s="77" t="s">
        <v>37</v>
      </c>
      <c r="AF3488" s="78" t="s">
        <v>38</v>
      </c>
      <c r="AG3488" s="72"/>
      <c r="AH3488" s="77" t="s">
        <v>69</v>
      </c>
      <c r="AI3488" s="76" t="s">
        <v>52</v>
      </c>
      <c r="AJ3488" s="76" t="s">
        <v>36</v>
      </c>
      <c r="AK3488" t="str">
        <f>_xlfn.CONCAT(PlayerList[[#This Row],[First Name]]," ",PlayerList[[#This Row],[Surname]])</f>
        <v>Terry Xiao</v>
      </c>
      <c r="AM3488" s="71">
        <f>PlayerList[[#This Row],[Code]]*1</f>
        <v>17870</v>
      </c>
      <c r="AN3488" s="71" t="str">
        <f>VLOOKUP(PlayerList[[#This Row],[NZCF ID]],$AP$2:$AQ$3850,2,FALSE)</f>
        <v>M</v>
      </c>
      <c r="AP3488" s="71">
        <v>20373</v>
      </c>
      <c r="AQ3488" s="71" t="s">
        <v>29</v>
      </c>
    </row>
    <row r="3489" spans="13:43" x14ac:dyDescent="0.3">
      <c r="M3489" s="75">
        <v>20491</v>
      </c>
      <c r="N3489" s="72" t="s">
        <v>3897</v>
      </c>
      <c r="O3489" s="72" t="s">
        <v>1589</v>
      </c>
      <c r="P3489" s="73" t="s">
        <v>33</v>
      </c>
      <c r="Q3489" s="74">
        <v>2015</v>
      </c>
      <c r="R3489" s="73" t="s">
        <v>135</v>
      </c>
      <c r="S3489" s="72"/>
      <c r="T3489" s="77" t="s">
        <v>34</v>
      </c>
      <c r="U3489" s="76" t="s">
        <v>35</v>
      </c>
      <c r="V3489" s="77" t="s">
        <v>36</v>
      </c>
      <c r="W3489" s="77" t="s">
        <v>36</v>
      </c>
      <c r="X3489" s="77" t="s">
        <v>37</v>
      </c>
      <c r="Y3489" s="78" t="s">
        <v>38</v>
      </c>
      <c r="Z3489" s="72"/>
      <c r="AA3489" s="77">
        <v>1249</v>
      </c>
      <c r="AB3489" s="76" t="s">
        <v>50</v>
      </c>
      <c r="AC3489" s="77" t="s">
        <v>36</v>
      </c>
      <c r="AD3489" s="77" t="s">
        <v>36</v>
      </c>
      <c r="AE3489" s="77">
        <v>13</v>
      </c>
      <c r="AF3489" s="78" t="s">
        <v>84</v>
      </c>
      <c r="AG3489" s="72"/>
      <c r="AH3489" s="77" t="s">
        <v>69</v>
      </c>
      <c r="AI3489" s="76" t="s">
        <v>52</v>
      </c>
      <c r="AJ3489" s="76" t="s">
        <v>36</v>
      </c>
      <c r="AK3489" t="str">
        <f>_xlfn.CONCAT(PlayerList[[#This Row],[First Name]]," ",PlayerList[[#This Row],[Surname]])</f>
        <v>Andy Xie</v>
      </c>
      <c r="AM3489" s="71">
        <f>PlayerList[[#This Row],[Code]]*1</f>
        <v>20491</v>
      </c>
      <c r="AN3489" s="71" t="str">
        <f>VLOOKUP(PlayerList[[#This Row],[NZCF ID]],$AP$2:$AQ$3850,2,FALSE)</f>
        <v>M</v>
      </c>
      <c r="AP3489" s="71">
        <v>18599</v>
      </c>
      <c r="AQ3489" s="71" t="s">
        <v>29</v>
      </c>
    </row>
    <row r="3490" spans="13:43" x14ac:dyDescent="0.3">
      <c r="M3490" s="75">
        <v>20061</v>
      </c>
      <c r="N3490" s="72" t="s">
        <v>3897</v>
      </c>
      <c r="O3490" s="72" t="s">
        <v>3898</v>
      </c>
      <c r="P3490" s="73" t="s">
        <v>74</v>
      </c>
      <c r="Q3490" s="74">
        <v>2012</v>
      </c>
      <c r="R3490" s="73" t="s">
        <v>135</v>
      </c>
      <c r="S3490" s="72"/>
      <c r="T3490" s="77">
        <v>1266</v>
      </c>
      <c r="U3490" s="76" t="s">
        <v>50</v>
      </c>
      <c r="V3490" s="77" t="s">
        <v>36</v>
      </c>
      <c r="W3490" s="77" t="s">
        <v>36</v>
      </c>
      <c r="X3490" s="77">
        <v>4</v>
      </c>
      <c r="Y3490" s="78" t="s">
        <v>169</v>
      </c>
      <c r="Z3490" s="72"/>
      <c r="AA3490" s="77" t="s">
        <v>37</v>
      </c>
      <c r="AB3490" s="76" t="s">
        <v>35</v>
      </c>
      <c r="AC3490" s="77" t="s">
        <v>36</v>
      </c>
      <c r="AD3490" s="77" t="s">
        <v>36</v>
      </c>
      <c r="AE3490" s="77" t="s">
        <v>37</v>
      </c>
      <c r="AF3490" s="78" t="s">
        <v>38</v>
      </c>
      <c r="AG3490" s="72"/>
      <c r="AH3490" s="77">
        <v>4325796</v>
      </c>
      <c r="AI3490" s="76" t="s">
        <v>52</v>
      </c>
      <c r="AJ3490" s="76" t="s">
        <v>36</v>
      </c>
      <c r="AK3490" t="str">
        <f>_xlfn.CONCAT(PlayerList[[#This Row],[First Name]]," ",PlayerList[[#This Row],[Surname]])</f>
        <v>Daniel Mingen Xie</v>
      </c>
      <c r="AM3490" s="71">
        <f>PlayerList[[#This Row],[Code]]*1</f>
        <v>20061</v>
      </c>
      <c r="AN3490" s="71" t="str">
        <f>VLOOKUP(PlayerList[[#This Row],[NZCF ID]],$AP$2:$AQ$3850,2,FALSE)</f>
        <v>M</v>
      </c>
      <c r="AP3490" s="71">
        <v>17870</v>
      </c>
      <c r="AQ3490" s="71" t="s">
        <v>29</v>
      </c>
    </row>
    <row r="3491" spans="13:43" x14ac:dyDescent="0.3">
      <c r="M3491" s="75">
        <v>16267</v>
      </c>
      <c r="N3491" s="72" t="s">
        <v>3897</v>
      </c>
      <c r="O3491" s="72" t="s">
        <v>325</v>
      </c>
      <c r="P3491" s="73" t="s">
        <v>74</v>
      </c>
      <c r="Q3491" s="74">
        <v>2008</v>
      </c>
      <c r="R3491" s="73" t="s">
        <v>135</v>
      </c>
      <c r="S3491" s="72"/>
      <c r="T3491" s="77">
        <v>2318</v>
      </c>
      <c r="U3491" s="76" t="s">
        <v>35</v>
      </c>
      <c r="V3491" s="77" t="s">
        <v>36</v>
      </c>
      <c r="W3491" s="77" t="s">
        <v>36</v>
      </c>
      <c r="X3491" s="77">
        <v>416</v>
      </c>
      <c r="Y3491" s="78" t="s">
        <v>60</v>
      </c>
      <c r="Z3491" s="72"/>
      <c r="AA3491" s="77">
        <v>2266</v>
      </c>
      <c r="AB3491" s="76" t="s">
        <v>35</v>
      </c>
      <c r="AC3491" s="77">
        <v>3</v>
      </c>
      <c r="AD3491" s="77">
        <v>18</v>
      </c>
      <c r="AE3491" s="77">
        <v>413</v>
      </c>
      <c r="AF3491" s="78" t="s">
        <v>4167</v>
      </c>
      <c r="AG3491" s="72"/>
      <c r="AH3491" s="77">
        <v>4308174</v>
      </c>
      <c r="AI3491" s="76" t="s">
        <v>52</v>
      </c>
      <c r="AJ3491" s="76" t="s">
        <v>263</v>
      </c>
      <c r="AK3491" t="str">
        <f>_xlfn.CONCAT(PlayerList[[#This Row],[First Name]]," ",PlayerList[[#This Row],[Surname]])</f>
        <v>Felix Xie</v>
      </c>
      <c r="AM3491" s="71">
        <f>PlayerList[[#This Row],[Code]]*1</f>
        <v>16267</v>
      </c>
      <c r="AN3491" s="71" t="str">
        <f>VLOOKUP(PlayerList[[#This Row],[NZCF ID]],$AP$2:$AQ$3850,2,FALSE)</f>
        <v>M</v>
      </c>
      <c r="AP3491" s="71">
        <v>20491</v>
      </c>
      <c r="AQ3491" s="71" t="s">
        <v>29</v>
      </c>
    </row>
    <row r="3492" spans="13:43" x14ac:dyDescent="0.3">
      <c r="M3492" s="75">
        <v>18843</v>
      </c>
      <c r="N3492" s="72" t="s">
        <v>3897</v>
      </c>
      <c r="O3492" s="72" t="s">
        <v>3899</v>
      </c>
      <c r="P3492" s="73" t="s">
        <v>258</v>
      </c>
      <c r="Q3492" s="74">
        <v>2007</v>
      </c>
      <c r="R3492" s="73" t="s">
        <v>135</v>
      </c>
      <c r="S3492" s="72"/>
      <c r="T3492" s="77">
        <v>400</v>
      </c>
      <c r="U3492" s="76" t="s">
        <v>50</v>
      </c>
      <c r="V3492" s="77" t="s">
        <v>36</v>
      </c>
      <c r="W3492" s="77" t="s">
        <v>36</v>
      </c>
      <c r="X3492" s="77">
        <v>6</v>
      </c>
      <c r="Y3492" s="78" t="s">
        <v>96</v>
      </c>
      <c r="Z3492" s="72"/>
      <c r="AA3492" s="77">
        <v>400</v>
      </c>
      <c r="AB3492" s="76" t="s">
        <v>50</v>
      </c>
      <c r="AC3492" s="77" t="s">
        <v>36</v>
      </c>
      <c r="AD3492" s="77" t="s">
        <v>36</v>
      </c>
      <c r="AE3492" s="77">
        <v>17</v>
      </c>
      <c r="AF3492" s="78" t="s">
        <v>154</v>
      </c>
      <c r="AG3492" s="72"/>
      <c r="AH3492" s="77" t="s">
        <v>69</v>
      </c>
      <c r="AI3492" s="76" t="s">
        <v>52</v>
      </c>
      <c r="AJ3492" s="76" t="s">
        <v>36</v>
      </c>
      <c r="AK3492" t="str">
        <f>_xlfn.CONCAT(PlayerList[[#This Row],[First Name]]," ",PlayerList[[#This Row],[Surname]])</f>
        <v>Janessa Zhuoxi Xie</v>
      </c>
      <c r="AM3492" s="71">
        <f>PlayerList[[#This Row],[Code]]*1</f>
        <v>18843</v>
      </c>
      <c r="AN3492" s="71" t="str">
        <f>VLOOKUP(PlayerList[[#This Row],[NZCF ID]],$AP$2:$AQ$3850,2,FALSE)</f>
        <v>F</v>
      </c>
      <c r="AP3492" s="71">
        <v>20061</v>
      </c>
      <c r="AQ3492" s="71" t="s">
        <v>29</v>
      </c>
    </row>
    <row r="3493" spans="13:43" x14ac:dyDescent="0.3">
      <c r="M3493" s="75">
        <v>17472</v>
      </c>
      <c r="N3493" s="72" t="s">
        <v>3897</v>
      </c>
      <c r="O3493" s="72" t="s">
        <v>3900</v>
      </c>
      <c r="P3493" s="73" t="s">
        <v>167</v>
      </c>
      <c r="Q3493" s="74">
        <v>2013</v>
      </c>
      <c r="R3493" s="73" t="s">
        <v>135</v>
      </c>
      <c r="S3493" s="72"/>
      <c r="T3493" s="77">
        <v>976</v>
      </c>
      <c r="U3493" s="76" t="s">
        <v>50</v>
      </c>
      <c r="V3493" s="77" t="s">
        <v>36</v>
      </c>
      <c r="W3493" s="77" t="s">
        <v>36</v>
      </c>
      <c r="X3493" s="77">
        <v>18</v>
      </c>
      <c r="Y3493" s="78" t="s">
        <v>51</v>
      </c>
      <c r="Z3493" s="72"/>
      <c r="AA3493" s="77">
        <v>780</v>
      </c>
      <c r="AB3493" s="76" t="s">
        <v>35</v>
      </c>
      <c r="AC3493" s="77" t="s">
        <v>36</v>
      </c>
      <c r="AD3493" s="77" t="s">
        <v>36</v>
      </c>
      <c r="AE3493" s="77">
        <v>96</v>
      </c>
      <c r="AF3493" s="78" t="s">
        <v>51</v>
      </c>
      <c r="AG3493" s="72"/>
      <c r="AH3493" s="77">
        <v>4316924</v>
      </c>
      <c r="AI3493" s="76" t="s">
        <v>52</v>
      </c>
      <c r="AJ3493" s="76" t="s">
        <v>36</v>
      </c>
      <c r="AK3493" t="str">
        <f>_xlfn.CONCAT(PlayerList[[#This Row],[First Name]]," ",PlayerList[[#This Row],[Surname]])</f>
        <v>Jason Zihan Xie</v>
      </c>
      <c r="AM3493" s="71">
        <f>PlayerList[[#This Row],[Code]]*1</f>
        <v>17472</v>
      </c>
      <c r="AN3493" s="71" t="str">
        <f>VLOOKUP(PlayerList[[#This Row],[NZCF ID]],$AP$2:$AQ$3850,2,FALSE)</f>
        <v>M</v>
      </c>
      <c r="AP3493" s="71">
        <v>16267</v>
      </c>
      <c r="AQ3493" s="71" t="s">
        <v>29</v>
      </c>
    </row>
    <row r="3494" spans="13:43" x14ac:dyDescent="0.3">
      <c r="M3494" s="75">
        <v>17473</v>
      </c>
      <c r="N3494" s="72" t="s">
        <v>3897</v>
      </c>
      <c r="O3494" s="72" t="s">
        <v>3901</v>
      </c>
      <c r="P3494" s="73" t="s">
        <v>167</v>
      </c>
      <c r="Q3494" s="74">
        <v>2013</v>
      </c>
      <c r="R3494" s="73" t="s">
        <v>135</v>
      </c>
      <c r="S3494" s="72"/>
      <c r="T3494" s="77">
        <v>834</v>
      </c>
      <c r="U3494" s="76" t="s">
        <v>50</v>
      </c>
      <c r="V3494" s="77" t="s">
        <v>36</v>
      </c>
      <c r="W3494" s="77" t="s">
        <v>36</v>
      </c>
      <c r="X3494" s="77">
        <v>17</v>
      </c>
      <c r="Y3494" s="78" t="s">
        <v>51</v>
      </c>
      <c r="Z3494" s="72"/>
      <c r="AA3494" s="77">
        <v>869</v>
      </c>
      <c r="AB3494" s="76" t="s">
        <v>35</v>
      </c>
      <c r="AC3494" s="77" t="s">
        <v>36</v>
      </c>
      <c r="AD3494" s="77" t="s">
        <v>36</v>
      </c>
      <c r="AE3494" s="77">
        <v>96</v>
      </c>
      <c r="AF3494" s="78" t="s">
        <v>51</v>
      </c>
      <c r="AG3494" s="72"/>
      <c r="AH3494" s="77">
        <v>4316932</v>
      </c>
      <c r="AI3494" s="76" t="s">
        <v>52</v>
      </c>
      <c r="AJ3494" s="76" t="s">
        <v>36</v>
      </c>
      <c r="AK3494" t="str">
        <f>_xlfn.CONCAT(PlayerList[[#This Row],[First Name]]," ",PlayerList[[#This Row],[Surname]])</f>
        <v>Mason Zixuan Xie</v>
      </c>
      <c r="AM3494" s="71">
        <f>PlayerList[[#This Row],[Code]]*1</f>
        <v>17473</v>
      </c>
      <c r="AN3494" s="71" t="str">
        <f>VLOOKUP(PlayerList[[#This Row],[NZCF ID]],$AP$2:$AQ$3850,2,FALSE)</f>
        <v>M</v>
      </c>
      <c r="AP3494" s="71">
        <v>18843</v>
      </c>
      <c r="AQ3494" s="71" t="s">
        <v>45</v>
      </c>
    </row>
    <row r="3495" spans="13:43" x14ac:dyDescent="0.3">
      <c r="M3495" s="75">
        <v>18911</v>
      </c>
      <c r="N3495" s="72" t="s">
        <v>3897</v>
      </c>
      <c r="O3495" s="72" t="s">
        <v>257</v>
      </c>
      <c r="P3495" s="73" t="s">
        <v>33</v>
      </c>
      <c r="Q3495" s="74">
        <v>2015</v>
      </c>
      <c r="R3495" s="73" t="s">
        <v>135</v>
      </c>
      <c r="S3495" s="72"/>
      <c r="T3495" s="77" t="s">
        <v>34</v>
      </c>
      <c r="U3495" s="76" t="s">
        <v>35</v>
      </c>
      <c r="V3495" s="77" t="s">
        <v>36</v>
      </c>
      <c r="W3495" s="77" t="s">
        <v>36</v>
      </c>
      <c r="X3495" s="77" t="s">
        <v>37</v>
      </c>
      <c r="Y3495" s="78" t="s">
        <v>38</v>
      </c>
      <c r="Z3495" s="72"/>
      <c r="AA3495" s="77">
        <v>400</v>
      </c>
      <c r="AB3495" s="76" t="s">
        <v>50</v>
      </c>
      <c r="AC3495" s="77" t="s">
        <v>36</v>
      </c>
      <c r="AD3495" s="77" t="s">
        <v>36</v>
      </c>
      <c r="AE3495" s="77">
        <v>7</v>
      </c>
      <c r="AF3495" s="78" t="s">
        <v>173</v>
      </c>
      <c r="AG3495" s="72"/>
      <c r="AH3495" s="77" t="s">
        <v>69</v>
      </c>
      <c r="AI3495" s="76" t="s">
        <v>52</v>
      </c>
      <c r="AJ3495" s="76" t="s">
        <v>36</v>
      </c>
      <c r="AK3495" t="str">
        <f>_xlfn.CONCAT(PlayerList[[#This Row],[First Name]]," ",PlayerList[[#This Row],[Surname]])</f>
        <v>Vincent Xie</v>
      </c>
      <c r="AM3495" s="71">
        <f>PlayerList[[#This Row],[Code]]*1</f>
        <v>18911</v>
      </c>
      <c r="AN3495" s="71" t="str">
        <f>VLOOKUP(PlayerList[[#This Row],[NZCF ID]],$AP$2:$AQ$3850,2,FALSE)</f>
        <v>M</v>
      </c>
      <c r="AP3495" s="71">
        <v>17472</v>
      </c>
      <c r="AQ3495" s="71" t="s">
        <v>29</v>
      </c>
    </row>
    <row r="3496" spans="13:43" x14ac:dyDescent="0.3">
      <c r="M3496" s="75">
        <v>18972</v>
      </c>
      <c r="N3496" s="72" t="s">
        <v>3897</v>
      </c>
      <c r="O3496" s="72" t="s">
        <v>89</v>
      </c>
      <c r="P3496" s="73" t="s">
        <v>33</v>
      </c>
      <c r="Q3496" s="74">
        <v>2012</v>
      </c>
      <c r="R3496" s="73" t="s">
        <v>135</v>
      </c>
      <c r="S3496" s="72"/>
      <c r="T3496" s="77" t="s">
        <v>34</v>
      </c>
      <c r="U3496" s="76" t="s">
        <v>35</v>
      </c>
      <c r="V3496" s="77" t="s">
        <v>36</v>
      </c>
      <c r="W3496" s="77" t="s">
        <v>36</v>
      </c>
      <c r="X3496" s="77" t="s">
        <v>37</v>
      </c>
      <c r="Y3496" s="78" t="s">
        <v>38</v>
      </c>
      <c r="Z3496" s="72"/>
      <c r="AA3496" s="77">
        <v>656</v>
      </c>
      <c r="AB3496" s="76" t="s">
        <v>50</v>
      </c>
      <c r="AC3496" s="77" t="s">
        <v>36</v>
      </c>
      <c r="AD3496" s="77" t="s">
        <v>36</v>
      </c>
      <c r="AE3496" s="77">
        <v>19</v>
      </c>
      <c r="AF3496" s="78" t="s">
        <v>150</v>
      </c>
      <c r="AG3496" s="72"/>
      <c r="AH3496" s="77">
        <v>4327594</v>
      </c>
      <c r="AI3496" s="76" t="s">
        <v>52</v>
      </c>
      <c r="AJ3496" s="76" t="s">
        <v>36</v>
      </c>
      <c r="AK3496" t="str">
        <f>_xlfn.CONCAT(PlayerList[[#This Row],[First Name]]," ",PlayerList[[#This Row],[Surname]])</f>
        <v>William Xie</v>
      </c>
      <c r="AM3496" s="71">
        <f>PlayerList[[#This Row],[Code]]*1</f>
        <v>18972</v>
      </c>
      <c r="AN3496" s="71" t="str">
        <f>VLOOKUP(PlayerList[[#This Row],[NZCF ID]],$AP$2:$AQ$3850,2,FALSE)</f>
        <v>M</v>
      </c>
      <c r="AP3496" s="71">
        <v>17473</v>
      </c>
      <c r="AQ3496" s="71" t="s">
        <v>29</v>
      </c>
    </row>
    <row r="3497" spans="13:43" x14ac:dyDescent="0.3">
      <c r="M3497" s="75">
        <v>16882</v>
      </c>
      <c r="N3497" s="72" t="s">
        <v>3903</v>
      </c>
      <c r="O3497" s="72" t="s">
        <v>674</v>
      </c>
      <c r="P3497" s="73" t="s">
        <v>33</v>
      </c>
      <c r="Q3497" s="74">
        <v>2011</v>
      </c>
      <c r="R3497" s="73" t="s">
        <v>135</v>
      </c>
      <c r="S3497" s="72"/>
      <c r="T3497" s="77" t="s">
        <v>34</v>
      </c>
      <c r="U3497" s="76" t="s">
        <v>35</v>
      </c>
      <c r="V3497" s="77" t="s">
        <v>36</v>
      </c>
      <c r="W3497" s="77" t="s">
        <v>36</v>
      </c>
      <c r="X3497" s="77" t="s">
        <v>37</v>
      </c>
      <c r="Y3497" s="78" t="s">
        <v>38</v>
      </c>
      <c r="Z3497" s="72"/>
      <c r="AA3497" s="77">
        <v>800</v>
      </c>
      <c r="AB3497" s="76" t="s">
        <v>35</v>
      </c>
      <c r="AC3497" s="77" t="s">
        <v>36</v>
      </c>
      <c r="AD3497" s="77" t="s">
        <v>36</v>
      </c>
      <c r="AE3497" s="77">
        <v>33</v>
      </c>
      <c r="AF3497" s="78" t="s">
        <v>281</v>
      </c>
      <c r="AG3497" s="72"/>
      <c r="AH3497" s="77">
        <v>4310756</v>
      </c>
      <c r="AI3497" s="76" t="s">
        <v>52</v>
      </c>
      <c r="AJ3497" s="76" t="s">
        <v>36</v>
      </c>
      <c r="AK3497" t="str">
        <f>_xlfn.CONCAT(PlayerList[[#This Row],[First Name]]," ",PlayerList[[#This Row],[Surname]])</f>
        <v>Jayden Xin</v>
      </c>
      <c r="AM3497" s="71">
        <f>PlayerList[[#This Row],[Code]]*1</f>
        <v>16882</v>
      </c>
      <c r="AN3497" s="71" t="str">
        <f>VLOOKUP(PlayerList[[#This Row],[NZCF ID]],$AP$2:$AQ$3850,2,FALSE)</f>
        <v>M</v>
      </c>
      <c r="AP3497" s="71">
        <v>18911</v>
      </c>
      <c r="AQ3497" s="71" t="s">
        <v>29</v>
      </c>
    </row>
    <row r="3498" spans="13:43" x14ac:dyDescent="0.3">
      <c r="M3498" s="75">
        <v>16669</v>
      </c>
      <c r="N3498" s="72" t="s">
        <v>3903</v>
      </c>
      <c r="O3498" s="72" t="s">
        <v>573</v>
      </c>
      <c r="P3498" s="73" t="s">
        <v>74</v>
      </c>
      <c r="Q3498" s="74">
        <v>2009</v>
      </c>
      <c r="R3498" s="73" t="s">
        <v>135</v>
      </c>
      <c r="S3498" s="72"/>
      <c r="T3498" s="77">
        <v>949</v>
      </c>
      <c r="U3498" s="76" t="s">
        <v>35</v>
      </c>
      <c r="V3498" s="77" t="s">
        <v>36</v>
      </c>
      <c r="W3498" s="77" t="s">
        <v>36</v>
      </c>
      <c r="X3498" s="77">
        <v>37</v>
      </c>
      <c r="Y3498" s="78" t="s">
        <v>673</v>
      </c>
      <c r="Z3498" s="72"/>
      <c r="AA3498" s="77">
        <v>953</v>
      </c>
      <c r="AB3498" s="76" t="s">
        <v>35</v>
      </c>
      <c r="AC3498" s="77" t="s">
        <v>36</v>
      </c>
      <c r="AD3498" s="77" t="s">
        <v>36</v>
      </c>
      <c r="AE3498" s="77">
        <v>121</v>
      </c>
      <c r="AF3498" s="78" t="s">
        <v>673</v>
      </c>
      <c r="AG3498" s="72"/>
      <c r="AH3498" s="77">
        <v>4311043</v>
      </c>
      <c r="AI3498" s="76" t="s">
        <v>52</v>
      </c>
      <c r="AJ3498" s="76" t="s">
        <v>36</v>
      </c>
      <c r="AK3498" t="str">
        <f>_xlfn.CONCAT(PlayerList[[#This Row],[First Name]]," ",PlayerList[[#This Row],[Surname]])</f>
        <v>Joseph Xin</v>
      </c>
      <c r="AM3498" s="71">
        <f>PlayerList[[#This Row],[Code]]*1</f>
        <v>16669</v>
      </c>
      <c r="AN3498" s="71" t="str">
        <f>VLOOKUP(PlayerList[[#This Row],[NZCF ID]],$AP$2:$AQ$3850,2,FALSE)</f>
        <v>M</v>
      </c>
      <c r="AP3498" s="71">
        <v>18972</v>
      </c>
      <c r="AQ3498" s="71" t="s">
        <v>29</v>
      </c>
    </row>
    <row r="3499" spans="13:43" x14ac:dyDescent="0.3">
      <c r="M3499" s="75">
        <v>20062</v>
      </c>
      <c r="N3499" s="72" t="s">
        <v>3903</v>
      </c>
      <c r="O3499" s="72" t="s">
        <v>3904</v>
      </c>
      <c r="P3499" s="73" t="s">
        <v>74</v>
      </c>
      <c r="Q3499" s="74">
        <v>2010</v>
      </c>
      <c r="R3499" s="73" t="s">
        <v>135</v>
      </c>
      <c r="S3499" s="72"/>
      <c r="T3499" s="77">
        <v>938</v>
      </c>
      <c r="U3499" s="76" t="s">
        <v>50</v>
      </c>
      <c r="V3499" s="77" t="s">
        <v>36</v>
      </c>
      <c r="W3499" s="77" t="s">
        <v>36</v>
      </c>
      <c r="X3499" s="77">
        <v>5</v>
      </c>
      <c r="Y3499" s="78" t="s">
        <v>169</v>
      </c>
      <c r="Z3499" s="72"/>
      <c r="AA3499" s="77" t="s">
        <v>37</v>
      </c>
      <c r="AB3499" s="76" t="s">
        <v>35</v>
      </c>
      <c r="AC3499" s="77" t="s">
        <v>36</v>
      </c>
      <c r="AD3499" s="77" t="s">
        <v>36</v>
      </c>
      <c r="AE3499" s="77" t="s">
        <v>37</v>
      </c>
      <c r="AF3499" s="78" t="s">
        <v>38</v>
      </c>
      <c r="AG3499" s="72"/>
      <c r="AH3499" s="77">
        <v>4325800</v>
      </c>
      <c r="AI3499" s="76" t="s">
        <v>52</v>
      </c>
      <c r="AJ3499" s="76" t="s">
        <v>36</v>
      </c>
      <c r="AK3499" t="str">
        <f>_xlfn.CONCAT(PlayerList[[#This Row],[First Name]]," ",PlayerList[[#This Row],[Surname]])</f>
        <v>Yun Hao Gavin Xin</v>
      </c>
      <c r="AM3499" s="71">
        <f>PlayerList[[#This Row],[Code]]*1</f>
        <v>20062</v>
      </c>
      <c r="AN3499" s="71" t="str">
        <f>VLOOKUP(PlayerList[[#This Row],[NZCF ID]],$AP$2:$AQ$3850,2,FALSE)</f>
        <v>M</v>
      </c>
      <c r="AP3499" s="71">
        <v>16882</v>
      </c>
      <c r="AQ3499" s="71" t="s">
        <v>29</v>
      </c>
    </row>
    <row r="3500" spans="13:43" x14ac:dyDescent="0.3">
      <c r="M3500" s="75">
        <v>18897</v>
      </c>
      <c r="N3500" s="72" t="s">
        <v>3905</v>
      </c>
      <c r="O3500" s="72" t="s">
        <v>1031</v>
      </c>
      <c r="P3500" s="73" t="s">
        <v>33</v>
      </c>
      <c r="Q3500" s="74">
        <v>2009</v>
      </c>
      <c r="R3500" s="73" t="s">
        <v>135</v>
      </c>
      <c r="S3500" s="72"/>
      <c r="T3500" s="77" t="s">
        <v>34</v>
      </c>
      <c r="U3500" s="76" t="s">
        <v>35</v>
      </c>
      <c r="V3500" s="77" t="s">
        <v>36</v>
      </c>
      <c r="W3500" s="77" t="s">
        <v>36</v>
      </c>
      <c r="X3500" s="77" t="s">
        <v>37</v>
      </c>
      <c r="Y3500" s="78" t="s">
        <v>38</v>
      </c>
      <c r="Z3500" s="72"/>
      <c r="AA3500" s="77">
        <v>800</v>
      </c>
      <c r="AB3500" s="76" t="s">
        <v>50</v>
      </c>
      <c r="AC3500" s="77" t="s">
        <v>36</v>
      </c>
      <c r="AD3500" s="77" t="s">
        <v>36</v>
      </c>
      <c r="AE3500" s="77">
        <v>5</v>
      </c>
      <c r="AF3500" s="78" t="s">
        <v>173</v>
      </c>
      <c r="AG3500" s="72"/>
      <c r="AH3500" s="77" t="s">
        <v>69</v>
      </c>
      <c r="AI3500" s="76" t="s">
        <v>52</v>
      </c>
      <c r="AJ3500" s="76" t="s">
        <v>36</v>
      </c>
      <c r="AK3500" t="str">
        <f>_xlfn.CONCAT(PlayerList[[#This Row],[First Name]]," ",PlayerList[[#This Row],[Surname]])</f>
        <v>Toby Xiong</v>
      </c>
      <c r="AM3500" s="71">
        <f>PlayerList[[#This Row],[Code]]*1</f>
        <v>18897</v>
      </c>
      <c r="AN3500" s="71" t="str">
        <f>VLOOKUP(PlayerList[[#This Row],[NZCF ID]],$AP$2:$AQ$3850,2,FALSE)</f>
        <v>M</v>
      </c>
      <c r="AP3500" s="71">
        <v>16669</v>
      </c>
      <c r="AQ3500" s="71" t="s">
        <v>29</v>
      </c>
    </row>
    <row r="3501" spans="13:43" x14ac:dyDescent="0.3">
      <c r="M3501" s="75">
        <v>12592</v>
      </c>
      <c r="N3501" s="72" t="s">
        <v>3906</v>
      </c>
      <c r="O3501" s="72" t="s">
        <v>739</v>
      </c>
      <c r="P3501" s="73" t="s">
        <v>74</v>
      </c>
      <c r="Q3501" s="74">
        <v>1991</v>
      </c>
      <c r="R3501" s="73" t="s">
        <v>35</v>
      </c>
      <c r="S3501" s="72"/>
      <c r="T3501" s="77">
        <v>1826</v>
      </c>
      <c r="U3501" s="76" t="s">
        <v>35</v>
      </c>
      <c r="V3501" s="77" t="s">
        <v>36</v>
      </c>
      <c r="W3501" s="77" t="s">
        <v>36</v>
      </c>
      <c r="X3501" s="77">
        <v>99</v>
      </c>
      <c r="Y3501" s="78" t="s">
        <v>896</v>
      </c>
      <c r="Z3501" s="72"/>
      <c r="AA3501" s="77">
        <v>1862</v>
      </c>
      <c r="AB3501" s="76" t="s">
        <v>35</v>
      </c>
      <c r="AC3501" s="77" t="s">
        <v>36</v>
      </c>
      <c r="AD3501" s="77" t="s">
        <v>36</v>
      </c>
      <c r="AE3501" s="77">
        <v>62</v>
      </c>
      <c r="AF3501" s="78" t="s">
        <v>832</v>
      </c>
      <c r="AG3501" s="72"/>
      <c r="AH3501" s="77">
        <v>4300955</v>
      </c>
      <c r="AI3501" s="76" t="s">
        <v>52</v>
      </c>
      <c r="AJ3501" s="76" t="s">
        <v>36</v>
      </c>
      <c r="AK3501" t="str">
        <f>_xlfn.CONCAT(PlayerList[[#This Row],[First Name]]," ",PlayerList[[#This Row],[Surname]])</f>
        <v>David Xu</v>
      </c>
      <c r="AM3501" s="71">
        <f>PlayerList[[#This Row],[Code]]*1</f>
        <v>12592</v>
      </c>
      <c r="AN3501" s="71" t="str">
        <f>VLOOKUP(PlayerList[[#This Row],[NZCF ID]],$AP$2:$AQ$3850,2,FALSE)</f>
        <v>M</v>
      </c>
      <c r="AP3501" s="71">
        <v>20062</v>
      </c>
      <c r="AQ3501" s="71" t="s">
        <v>29</v>
      </c>
    </row>
    <row r="3502" spans="13:43" x14ac:dyDescent="0.3">
      <c r="M3502" s="75">
        <v>15687</v>
      </c>
      <c r="N3502" s="72" t="s">
        <v>3906</v>
      </c>
      <c r="O3502" s="72" t="s">
        <v>739</v>
      </c>
      <c r="P3502" s="73" t="s">
        <v>74</v>
      </c>
      <c r="Q3502" s="74">
        <v>2001</v>
      </c>
      <c r="R3502" s="73" t="s">
        <v>35</v>
      </c>
      <c r="S3502" s="72"/>
      <c r="T3502" s="77">
        <v>1347</v>
      </c>
      <c r="U3502" s="76" t="s">
        <v>35</v>
      </c>
      <c r="V3502" s="77" t="s">
        <v>36</v>
      </c>
      <c r="W3502" s="77" t="s">
        <v>36</v>
      </c>
      <c r="X3502" s="77">
        <v>124</v>
      </c>
      <c r="Y3502" s="78" t="s">
        <v>530</v>
      </c>
      <c r="Z3502" s="72"/>
      <c r="AA3502" s="77">
        <v>1278</v>
      </c>
      <c r="AB3502" s="76" t="s">
        <v>35</v>
      </c>
      <c r="AC3502" s="77" t="s">
        <v>36</v>
      </c>
      <c r="AD3502" s="77" t="s">
        <v>36</v>
      </c>
      <c r="AE3502" s="77">
        <v>73</v>
      </c>
      <c r="AF3502" s="78" t="s">
        <v>583</v>
      </c>
      <c r="AG3502" s="72"/>
      <c r="AH3502" s="77">
        <v>4305094</v>
      </c>
      <c r="AI3502" s="76" t="s">
        <v>52</v>
      </c>
      <c r="AJ3502" s="76" t="s">
        <v>36</v>
      </c>
      <c r="AK3502" t="str">
        <f>_xlfn.CONCAT(PlayerList[[#This Row],[First Name]]," ",PlayerList[[#This Row],[Surname]])</f>
        <v>David Xu</v>
      </c>
      <c r="AM3502" s="71">
        <f>PlayerList[[#This Row],[Code]]*1</f>
        <v>15687</v>
      </c>
      <c r="AN3502" s="71" t="str">
        <f>VLOOKUP(PlayerList[[#This Row],[NZCF ID]],$AP$2:$AQ$3850,2,FALSE)</f>
        <v>M</v>
      </c>
      <c r="AP3502" s="71">
        <v>18897</v>
      </c>
      <c r="AQ3502" s="71" t="s">
        <v>29</v>
      </c>
    </row>
    <row r="3503" spans="13:43" x14ac:dyDescent="0.3">
      <c r="M3503" s="75">
        <v>20346</v>
      </c>
      <c r="N3503" s="72" t="s">
        <v>3906</v>
      </c>
      <c r="O3503" s="72" t="s">
        <v>298</v>
      </c>
      <c r="P3503" s="73" t="s">
        <v>74</v>
      </c>
      <c r="Q3503" s="74">
        <v>2011</v>
      </c>
      <c r="R3503" s="73" t="s">
        <v>135</v>
      </c>
      <c r="S3503" s="72"/>
      <c r="T3503" s="77" t="s">
        <v>34</v>
      </c>
      <c r="U3503" s="76" t="s">
        <v>35</v>
      </c>
      <c r="V3503" s="77" t="s">
        <v>36</v>
      </c>
      <c r="W3503" s="77" t="s">
        <v>36</v>
      </c>
      <c r="X3503" s="77" t="s">
        <v>37</v>
      </c>
      <c r="Y3503" s="78" t="s">
        <v>38</v>
      </c>
      <c r="Z3503" s="72"/>
      <c r="AA3503" s="77">
        <v>867</v>
      </c>
      <c r="AB3503" s="76" t="s">
        <v>50</v>
      </c>
      <c r="AC3503" s="77" t="s">
        <v>36</v>
      </c>
      <c r="AD3503" s="77" t="s">
        <v>36</v>
      </c>
      <c r="AE3503" s="77">
        <v>6</v>
      </c>
      <c r="AF3503" s="78" t="s">
        <v>150</v>
      </c>
      <c r="AG3503" s="72"/>
      <c r="AH3503" s="77" t="s">
        <v>69</v>
      </c>
      <c r="AI3503" s="76" t="s">
        <v>52</v>
      </c>
      <c r="AJ3503" s="76" t="s">
        <v>36</v>
      </c>
      <c r="AK3503" t="str">
        <f>_xlfn.CONCAT(PlayerList[[#This Row],[First Name]]," ",PlayerList[[#This Row],[Surname]])</f>
        <v>Edward Xu</v>
      </c>
      <c r="AM3503" s="71">
        <f>PlayerList[[#This Row],[Code]]*1</f>
        <v>20346</v>
      </c>
      <c r="AN3503" s="71" t="str">
        <f>VLOOKUP(PlayerList[[#This Row],[NZCF ID]],$AP$2:$AQ$3850,2,FALSE)</f>
        <v>M</v>
      </c>
      <c r="AP3503" s="71">
        <v>12592</v>
      </c>
      <c r="AQ3503" s="71" t="s">
        <v>29</v>
      </c>
    </row>
    <row r="3504" spans="13:43" x14ac:dyDescent="0.3">
      <c r="M3504" s="75">
        <v>18977</v>
      </c>
      <c r="N3504" s="72" t="s">
        <v>3906</v>
      </c>
      <c r="O3504" s="72" t="s">
        <v>95</v>
      </c>
      <c r="P3504" s="73" t="s">
        <v>33</v>
      </c>
      <c r="Q3504" s="74">
        <v>2015</v>
      </c>
      <c r="R3504" s="73" t="s">
        <v>135</v>
      </c>
      <c r="S3504" s="72"/>
      <c r="T3504" s="77" t="s">
        <v>34</v>
      </c>
      <c r="U3504" s="76" t="s">
        <v>35</v>
      </c>
      <c r="V3504" s="77" t="s">
        <v>36</v>
      </c>
      <c r="W3504" s="77" t="s">
        <v>36</v>
      </c>
      <c r="X3504" s="77" t="s">
        <v>37</v>
      </c>
      <c r="Y3504" s="78" t="s">
        <v>38</v>
      </c>
      <c r="Z3504" s="72"/>
      <c r="AA3504" s="77">
        <v>400</v>
      </c>
      <c r="AB3504" s="76" t="s">
        <v>50</v>
      </c>
      <c r="AC3504" s="77" t="s">
        <v>36</v>
      </c>
      <c r="AD3504" s="77" t="s">
        <v>36</v>
      </c>
      <c r="AE3504" s="77">
        <v>7</v>
      </c>
      <c r="AF3504" s="78" t="s">
        <v>154</v>
      </c>
      <c r="AG3504" s="72"/>
      <c r="AH3504" s="77" t="s">
        <v>69</v>
      </c>
      <c r="AI3504" s="76" t="s">
        <v>52</v>
      </c>
      <c r="AJ3504" s="76" t="s">
        <v>36</v>
      </c>
      <c r="AK3504" t="str">
        <f>_xlfn.CONCAT(PlayerList[[#This Row],[First Name]]," ",PlayerList[[#This Row],[Surname]])</f>
        <v>Henry Xu</v>
      </c>
      <c r="AM3504" s="71">
        <f>PlayerList[[#This Row],[Code]]*1</f>
        <v>18977</v>
      </c>
      <c r="AN3504" s="71" t="str">
        <f>VLOOKUP(PlayerList[[#This Row],[NZCF ID]],$AP$2:$AQ$3850,2,FALSE)</f>
        <v>M</v>
      </c>
      <c r="AP3504" s="71">
        <v>15687</v>
      </c>
      <c r="AQ3504" s="71" t="s">
        <v>29</v>
      </c>
    </row>
    <row r="3505" spans="13:43" x14ac:dyDescent="0.3">
      <c r="M3505" s="75">
        <v>18175</v>
      </c>
      <c r="N3505" s="72" t="s">
        <v>3906</v>
      </c>
      <c r="O3505" s="72" t="s">
        <v>3907</v>
      </c>
      <c r="P3505" s="73" t="s">
        <v>335</v>
      </c>
      <c r="Q3505" s="74">
        <v>2015</v>
      </c>
      <c r="R3505" s="73" t="s">
        <v>135</v>
      </c>
      <c r="S3505" s="72"/>
      <c r="T3505" s="77">
        <v>1675</v>
      </c>
      <c r="U3505" s="76" t="s">
        <v>35</v>
      </c>
      <c r="V3505" s="77">
        <v>5</v>
      </c>
      <c r="W3505" s="77">
        <v>32</v>
      </c>
      <c r="X3505" s="77">
        <v>215</v>
      </c>
      <c r="Y3505" s="78" t="s">
        <v>4167</v>
      </c>
      <c r="Z3505" s="72"/>
      <c r="AA3505" s="77">
        <v>1622</v>
      </c>
      <c r="AB3505" s="76" t="s">
        <v>35</v>
      </c>
      <c r="AC3505" s="77">
        <v>4</v>
      </c>
      <c r="AD3505" s="77">
        <v>23</v>
      </c>
      <c r="AE3505" s="77">
        <v>321</v>
      </c>
      <c r="AF3505" s="78" t="s">
        <v>4167</v>
      </c>
      <c r="AG3505" s="72"/>
      <c r="AH3505" s="77">
        <v>4320310</v>
      </c>
      <c r="AI3505" s="76" t="s">
        <v>52</v>
      </c>
      <c r="AJ3505" s="76" t="s">
        <v>36</v>
      </c>
      <c r="AK3505" t="str">
        <f>_xlfn.CONCAT(PlayerList[[#This Row],[First Name]]," ",PlayerList[[#This Row],[Surname]])</f>
        <v>Huankai (Eden) Xu</v>
      </c>
      <c r="AM3505" s="71">
        <f>PlayerList[[#This Row],[Code]]*1</f>
        <v>18175</v>
      </c>
      <c r="AN3505" s="71" t="str">
        <f>VLOOKUP(PlayerList[[#This Row],[NZCF ID]],$AP$2:$AQ$3850,2,FALSE)</f>
        <v>M</v>
      </c>
      <c r="AP3505" s="71">
        <v>20346</v>
      </c>
      <c r="AQ3505" s="71" t="s">
        <v>29</v>
      </c>
    </row>
    <row r="3506" spans="13:43" x14ac:dyDescent="0.3">
      <c r="M3506" s="75">
        <v>18064</v>
      </c>
      <c r="N3506" s="72" t="s">
        <v>3906</v>
      </c>
      <c r="O3506" s="72" t="s">
        <v>3908</v>
      </c>
      <c r="P3506" s="73" t="s">
        <v>258</v>
      </c>
      <c r="Q3506" s="74">
        <v>2010</v>
      </c>
      <c r="R3506" s="73" t="s">
        <v>135</v>
      </c>
      <c r="S3506" s="72"/>
      <c r="T3506" s="77">
        <v>1688</v>
      </c>
      <c r="U3506" s="76" t="s">
        <v>35</v>
      </c>
      <c r="V3506" s="77">
        <v>4</v>
      </c>
      <c r="W3506" s="77">
        <v>16</v>
      </c>
      <c r="X3506" s="77">
        <v>322</v>
      </c>
      <c r="Y3506" s="78" t="s">
        <v>4167</v>
      </c>
      <c r="Z3506" s="72"/>
      <c r="AA3506" s="77">
        <v>1474</v>
      </c>
      <c r="AB3506" s="76" t="s">
        <v>35</v>
      </c>
      <c r="AC3506" s="77">
        <v>2</v>
      </c>
      <c r="AD3506" s="77">
        <v>11</v>
      </c>
      <c r="AE3506" s="77">
        <v>340</v>
      </c>
      <c r="AF3506" s="78" t="s">
        <v>4167</v>
      </c>
      <c r="AG3506" s="72"/>
      <c r="AH3506" s="77">
        <v>4319877</v>
      </c>
      <c r="AI3506" s="76" t="s">
        <v>52</v>
      </c>
      <c r="AJ3506" s="76" t="s">
        <v>36</v>
      </c>
      <c r="AK3506" t="str">
        <f>_xlfn.CONCAT(PlayerList[[#This Row],[First Name]]," ",PlayerList[[#This Row],[Surname]])</f>
        <v>Jeremy Xi Xu</v>
      </c>
      <c r="AM3506" s="71">
        <f>PlayerList[[#This Row],[Code]]*1</f>
        <v>18064</v>
      </c>
      <c r="AN3506" s="71" t="str">
        <f>VLOOKUP(PlayerList[[#This Row],[NZCF ID]],$AP$2:$AQ$3850,2,FALSE)</f>
        <v>M</v>
      </c>
      <c r="AP3506" s="71">
        <v>18977</v>
      </c>
      <c r="AQ3506" s="71" t="s">
        <v>29</v>
      </c>
    </row>
    <row r="3507" spans="13:43" x14ac:dyDescent="0.3">
      <c r="M3507" s="75">
        <v>20935</v>
      </c>
      <c r="N3507" s="72" t="s">
        <v>3906</v>
      </c>
      <c r="O3507" s="72" t="s">
        <v>3909</v>
      </c>
      <c r="P3507" s="73" t="s">
        <v>426</v>
      </c>
      <c r="Q3507" s="74">
        <v>2015</v>
      </c>
      <c r="R3507" s="73" t="s">
        <v>135</v>
      </c>
      <c r="S3507" s="72"/>
      <c r="T3507" s="77" t="s">
        <v>34</v>
      </c>
      <c r="U3507" s="76" t="s">
        <v>35</v>
      </c>
      <c r="V3507" s="77" t="s">
        <v>36</v>
      </c>
      <c r="W3507" s="77" t="s">
        <v>36</v>
      </c>
      <c r="X3507" s="77" t="s">
        <v>37</v>
      </c>
      <c r="Y3507" s="78" t="s">
        <v>38</v>
      </c>
      <c r="Z3507" s="72"/>
      <c r="AA3507" s="77">
        <v>1200</v>
      </c>
      <c r="AB3507" s="76" t="s">
        <v>50</v>
      </c>
      <c r="AC3507" s="77" t="s">
        <v>36</v>
      </c>
      <c r="AD3507" s="77" t="s">
        <v>36</v>
      </c>
      <c r="AE3507" s="77">
        <v>18</v>
      </c>
      <c r="AF3507" s="78" t="s">
        <v>84</v>
      </c>
      <c r="AG3507" s="72"/>
      <c r="AH3507" s="77">
        <v>4331389</v>
      </c>
      <c r="AI3507" s="76" t="s">
        <v>52</v>
      </c>
      <c r="AJ3507" s="76" t="s">
        <v>36</v>
      </c>
      <c r="AK3507" t="str">
        <f>_xlfn.CONCAT(PlayerList[[#This Row],[First Name]]," ",PlayerList[[#This Row],[Surname]])</f>
        <v>Jingwei Xu</v>
      </c>
      <c r="AM3507" s="71">
        <f>PlayerList[[#This Row],[Code]]*1</f>
        <v>20935</v>
      </c>
      <c r="AN3507" s="71" t="str">
        <f>VLOOKUP(PlayerList[[#This Row],[NZCF ID]],$AP$2:$AQ$3850,2,FALSE)</f>
        <v>M</v>
      </c>
      <c r="AP3507" s="71">
        <v>18175</v>
      </c>
      <c r="AQ3507" s="71" t="s">
        <v>29</v>
      </c>
    </row>
    <row r="3508" spans="13:43" x14ac:dyDescent="0.3">
      <c r="M3508" s="75">
        <v>16804</v>
      </c>
      <c r="N3508" s="72" t="s">
        <v>3906</v>
      </c>
      <c r="O3508" s="72" t="s">
        <v>3910</v>
      </c>
      <c r="P3508" s="73" t="s">
        <v>167</v>
      </c>
      <c r="Q3508" s="74">
        <v>2011</v>
      </c>
      <c r="R3508" s="73" t="s">
        <v>135</v>
      </c>
      <c r="S3508" s="72"/>
      <c r="T3508" s="77" t="s">
        <v>34</v>
      </c>
      <c r="U3508" s="76" t="s">
        <v>35</v>
      </c>
      <c r="V3508" s="77" t="s">
        <v>36</v>
      </c>
      <c r="W3508" s="77" t="s">
        <v>36</v>
      </c>
      <c r="X3508" s="77" t="s">
        <v>37</v>
      </c>
      <c r="Y3508" s="78" t="s">
        <v>38</v>
      </c>
      <c r="Z3508" s="72"/>
      <c r="AA3508" s="77">
        <v>646</v>
      </c>
      <c r="AB3508" s="76" t="s">
        <v>35</v>
      </c>
      <c r="AC3508" s="77">
        <v>1</v>
      </c>
      <c r="AD3508" s="77">
        <v>6</v>
      </c>
      <c r="AE3508" s="77">
        <v>23</v>
      </c>
      <c r="AF3508" s="78" t="s">
        <v>4167</v>
      </c>
      <c r="AG3508" s="72"/>
      <c r="AH3508" s="77" t="s">
        <v>69</v>
      </c>
      <c r="AI3508" s="76" t="s">
        <v>52</v>
      </c>
      <c r="AJ3508" s="76" t="s">
        <v>36</v>
      </c>
      <c r="AK3508" t="str">
        <f>_xlfn.CONCAT(PlayerList[[#This Row],[First Name]]," ",PlayerList[[#This Row],[Surname]])</f>
        <v>Kerui (Corey) Xu</v>
      </c>
      <c r="AM3508" s="71">
        <f>PlayerList[[#This Row],[Code]]*1</f>
        <v>16804</v>
      </c>
      <c r="AN3508" s="71" t="str">
        <f>VLOOKUP(PlayerList[[#This Row],[NZCF ID]],$AP$2:$AQ$3850,2,FALSE)</f>
        <v>M</v>
      </c>
      <c r="AP3508" s="71">
        <v>18064</v>
      </c>
      <c r="AQ3508" s="71" t="s">
        <v>29</v>
      </c>
    </row>
    <row r="3509" spans="13:43" x14ac:dyDescent="0.3">
      <c r="M3509" s="75">
        <v>18390</v>
      </c>
      <c r="N3509" s="72" t="s">
        <v>3906</v>
      </c>
      <c r="O3509" s="72" t="s">
        <v>3911</v>
      </c>
      <c r="P3509" s="73" t="s">
        <v>33</v>
      </c>
      <c r="Q3509" s="74">
        <v>2012</v>
      </c>
      <c r="R3509" s="73" t="s">
        <v>135</v>
      </c>
      <c r="S3509" s="72"/>
      <c r="T3509" s="77" t="s">
        <v>34</v>
      </c>
      <c r="U3509" s="76" t="s">
        <v>35</v>
      </c>
      <c r="V3509" s="77" t="s">
        <v>36</v>
      </c>
      <c r="W3509" s="77" t="s">
        <v>36</v>
      </c>
      <c r="X3509" s="77" t="s">
        <v>37</v>
      </c>
      <c r="Y3509" s="78" t="s">
        <v>38</v>
      </c>
      <c r="Z3509" s="72"/>
      <c r="AA3509" s="77">
        <v>1011</v>
      </c>
      <c r="AB3509" s="76" t="s">
        <v>35</v>
      </c>
      <c r="AC3509" s="77">
        <v>1</v>
      </c>
      <c r="AD3509" s="77">
        <v>5</v>
      </c>
      <c r="AE3509" s="77">
        <v>103</v>
      </c>
      <c r="AF3509" s="78" t="s">
        <v>4167</v>
      </c>
      <c r="AG3509" s="72"/>
      <c r="AH3509" s="77">
        <v>4320654</v>
      </c>
      <c r="AI3509" s="76" t="s">
        <v>52</v>
      </c>
      <c r="AJ3509" s="76" t="s">
        <v>36</v>
      </c>
      <c r="AK3509" t="str">
        <f>_xlfn.CONCAT(PlayerList[[#This Row],[First Name]]," ",PlayerList[[#This Row],[Surname]])</f>
        <v>Knox Xu</v>
      </c>
      <c r="AM3509" s="71">
        <f>PlayerList[[#This Row],[Code]]*1</f>
        <v>18390</v>
      </c>
      <c r="AN3509" s="71" t="str">
        <f>VLOOKUP(PlayerList[[#This Row],[NZCF ID]],$AP$2:$AQ$3850,2,FALSE)</f>
        <v>M</v>
      </c>
      <c r="AP3509" s="71">
        <v>20935</v>
      </c>
      <c r="AQ3509" s="71" t="s">
        <v>29</v>
      </c>
    </row>
    <row r="3510" spans="13:43" x14ac:dyDescent="0.3">
      <c r="M3510" s="75">
        <v>20184</v>
      </c>
      <c r="N3510" s="72" t="s">
        <v>3906</v>
      </c>
      <c r="O3510" s="72" t="s">
        <v>3912</v>
      </c>
      <c r="P3510" s="73" t="s">
        <v>83</v>
      </c>
      <c r="Q3510" s="74">
        <v>2009</v>
      </c>
      <c r="R3510" s="73" t="s">
        <v>135</v>
      </c>
      <c r="S3510" s="72"/>
      <c r="T3510" s="77">
        <v>1559</v>
      </c>
      <c r="U3510" s="76" t="s">
        <v>35</v>
      </c>
      <c r="V3510" s="77">
        <v>3</v>
      </c>
      <c r="W3510" s="77">
        <v>13</v>
      </c>
      <c r="X3510" s="77">
        <v>56</v>
      </c>
      <c r="Y3510" s="78" t="s">
        <v>4167</v>
      </c>
      <c r="Z3510" s="72"/>
      <c r="AA3510" s="77">
        <v>1535</v>
      </c>
      <c r="AB3510" s="76" t="s">
        <v>50</v>
      </c>
      <c r="AC3510" s="77" t="s">
        <v>36</v>
      </c>
      <c r="AD3510" s="77" t="s">
        <v>36</v>
      </c>
      <c r="AE3510" s="77">
        <v>14</v>
      </c>
      <c r="AF3510" s="78" t="s">
        <v>60</v>
      </c>
      <c r="AG3510" s="72"/>
      <c r="AH3510" s="77">
        <v>4328213</v>
      </c>
      <c r="AI3510" s="76" t="s">
        <v>52</v>
      </c>
      <c r="AJ3510" s="76" t="s">
        <v>36</v>
      </c>
      <c r="AK3510" t="str">
        <f>_xlfn.CONCAT(PlayerList[[#This Row],[First Name]]," ",PlayerList[[#This Row],[Surname]])</f>
        <v>Laura Xu</v>
      </c>
      <c r="AM3510" s="71">
        <f>PlayerList[[#This Row],[Code]]*1</f>
        <v>20184</v>
      </c>
      <c r="AN3510" s="71" t="str">
        <f>VLOOKUP(PlayerList[[#This Row],[NZCF ID]],$AP$2:$AQ$3850,2,FALSE)</f>
        <v>F</v>
      </c>
      <c r="AP3510" s="71">
        <v>16804</v>
      </c>
      <c r="AQ3510" s="71" t="s">
        <v>29</v>
      </c>
    </row>
    <row r="3511" spans="13:43" x14ac:dyDescent="0.3">
      <c r="M3511" s="75">
        <v>19099</v>
      </c>
      <c r="N3511" s="72" t="s">
        <v>3906</v>
      </c>
      <c r="O3511" s="72" t="s">
        <v>712</v>
      </c>
      <c r="P3511" s="73" t="s">
        <v>74</v>
      </c>
      <c r="Q3511" s="74">
        <v>2015</v>
      </c>
      <c r="R3511" s="73" t="s">
        <v>135</v>
      </c>
      <c r="S3511" s="72"/>
      <c r="T3511" s="77">
        <v>920</v>
      </c>
      <c r="U3511" s="76" t="s">
        <v>35</v>
      </c>
      <c r="V3511" s="77">
        <v>1</v>
      </c>
      <c r="W3511" s="77">
        <v>5</v>
      </c>
      <c r="X3511" s="77">
        <v>30</v>
      </c>
      <c r="Y3511" s="78" t="s">
        <v>4167</v>
      </c>
      <c r="Z3511" s="72"/>
      <c r="AA3511" s="77">
        <v>988</v>
      </c>
      <c r="AB3511" s="76" t="s">
        <v>35</v>
      </c>
      <c r="AC3511" s="77">
        <v>3</v>
      </c>
      <c r="AD3511" s="77">
        <v>16</v>
      </c>
      <c r="AE3511" s="77">
        <v>110</v>
      </c>
      <c r="AF3511" s="78" t="s">
        <v>4167</v>
      </c>
      <c r="AG3511" s="72"/>
      <c r="AH3511" s="77">
        <v>4322355</v>
      </c>
      <c r="AI3511" s="76" t="s">
        <v>52</v>
      </c>
      <c r="AJ3511" s="76" t="s">
        <v>36</v>
      </c>
      <c r="AK3511" t="str">
        <f>_xlfn.CONCAT(PlayerList[[#This Row],[First Name]]," ",PlayerList[[#This Row],[Surname]])</f>
        <v>Lincoln Xu</v>
      </c>
      <c r="AM3511" s="71">
        <f>PlayerList[[#This Row],[Code]]*1</f>
        <v>19099</v>
      </c>
      <c r="AN3511" s="71" t="str">
        <f>VLOOKUP(PlayerList[[#This Row],[NZCF ID]],$AP$2:$AQ$3850,2,FALSE)</f>
        <v>M</v>
      </c>
      <c r="AP3511" s="71">
        <v>18390</v>
      </c>
      <c r="AQ3511" s="71" t="s">
        <v>29</v>
      </c>
    </row>
    <row r="3512" spans="13:43" x14ac:dyDescent="0.3">
      <c r="M3512" s="75">
        <v>21161</v>
      </c>
      <c r="N3512" s="72" t="s">
        <v>3906</v>
      </c>
      <c r="O3512" s="72" t="s">
        <v>400</v>
      </c>
      <c r="P3512" s="73" t="s">
        <v>161</v>
      </c>
      <c r="Q3512" s="74">
        <v>2014</v>
      </c>
      <c r="R3512" s="73" t="s">
        <v>135</v>
      </c>
      <c r="S3512" s="72"/>
      <c r="T3512" s="77">
        <v>1040</v>
      </c>
      <c r="U3512" s="76" t="s">
        <v>50</v>
      </c>
      <c r="V3512" s="77" t="s">
        <v>36</v>
      </c>
      <c r="W3512" s="77" t="s">
        <v>36</v>
      </c>
      <c r="X3512" s="77">
        <v>4</v>
      </c>
      <c r="Y3512" s="78" t="s">
        <v>84</v>
      </c>
      <c r="Z3512" s="72"/>
      <c r="AA3512" s="77">
        <v>581</v>
      </c>
      <c r="AB3512" s="76" t="s">
        <v>50</v>
      </c>
      <c r="AC3512" s="77" t="s">
        <v>36</v>
      </c>
      <c r="AD3512" s="77" t="s">
        <v>36</v>
      </c>
      <c r="AE3512" s="77">
        <v>6</v>
      </c>
      <c r="AF3512" s="78" t="s">
        <v>84</v>
      </c>
      <c r="AG3512" s="72"/>
      <c r="AH3512" s="77" t="s">
        <v>69</v>
      </c>
      <c r="AI3512" s="76" t="s">
        <v>52</v>
      </c>
      <c r="AJ3512" s="76" t="s">
        <v>36</v>
      </c>
      <c r="AK3512" t="str">
        <f>_xlfn.CONCAT(PlayerList[[#This Row],[First Name]]," ",PlayerList[[#This Row],[Surname]])</f>
        <v>Lucas Xu</v>
      </c>
      <c r="AM3512" s="71">
        <f>PlayerList[[#This Row],[Code]]*1</f>
        <v>21161</v>
      </c>
      <c r="AN3512" s="71" t="str">
        <f>VLOOKUP(PlayerList[[#This Row],[NZCF ID]],$AP$2:$AQ$3850,2,FALSE)</f>
        <v>M</v>
      </c>
      <c r="AP3512" s="71">
        <v>20184</v>
      </c>
      <c r="AQ3512" s="71" t="s">
        <v>45</v>
      </c>
    </row>
    <row r="3513" spans="13:43" x14ac:dyDescent="0.3">
      <c r="M3513" s="75">
        <v>18065</v>
      </c>
      <c r="N3513" s="72" t="s">
        <v>3906</v>
      </c>
      <c r="O3513" s="72" t="s">
        <v>3913</v>
      </c>
      <c r="P3513" s="73" t="s">
        <v>74</v>
      </c>
      <c r="Q3513" s="74">
        <v>2013</v>
      </c>
      <c r="R3513" s="73" t="s">
        <v>135</v>
      </c>
      <c r="S3513" s="72"/>
      <c r="T3513" s="77">
        <v>1758</v>
      </c>
      <c r="U3513" s="76" t="s">
        <v>35</v>
      </c>
      <c r="V3513" s="77">
        <v>2</v>
      </c>
      <c r="W3513" s="77">
        <v>9</v>
      </c>
      <c r="X3513" s="77">
        <v>407</v>
      </c>
      <c r="Y3513" s="78" t="s">
        <v>4167</v>
      </c>
      <c r="Z3513" s="72"/>
      <c r="AA3513" s="77">
        <v>1729</v>
      </c>
      <c r="AB3513" s="76" t="s">
        <v>35</v>
      </c>
      <c r="AC3513" s="77">
        <v>4</v>
      </c>
      <c r="AD3513" s="77">
        <v>23</v>
      </c>
      <c r="AE3513" s="77">
        <v>317</v>
      </c>
      <c r="AF3513" s="78" t="s">
        <v>4167</v>
      </c>
      <c r="AG3513" s="72"/>
      <c r="AH3513" s="77">
        <v>4317360</v>
      </c>
      <c r="AI3513" s="76" t="s">
        <v>52</v>
      </c>
      <c r="AJ3513" s="76" t="s">
        <v>1199</v>
      </c>
      <c r="AK3513" t="str">
        <f>_xlfn.CONCAT(PlayerList[[#This Row],[First Name]]," ",PlayerList[[#This Row],[Surname]])</f>
        <v>Luna Yuexiu Xu</v>
      </c>
      <c r="AM3513" s="71">
        <f>PlayerList[[#This Row],[Code]]*1</f>
        <v>18065</v>
      </c>
      <c r="AN3513" s="71" t="str">
        <f>VLOOKUP(PlayerList[[#This Row],[NZCF ID]],$AP$2:$AQ$3850,2,FALSE)</f>
        <v>F</v>
      </c>
      <c r="AP3513" s="71">
        <v>19099</v>
      </c>
      <c r="AQ3513" s="71" t="s">
        <v>29</v>
      </c>
    </row>
    <row r="3514" spans="13:43" x14ac:dyDescent="0.3">
      <c r="M3514" s="75">
        <v>17551</v>
      </c>
      <c r="N3514" s="72" t="s">
        <v>3906</v>
      </c>
      <c r="O3514" s="72" t="s">
        <v>141</v>
      </c>
      <c r="P3514" s="73" t="s">
        <v>33</v>
      </c>
      <c r="Q3514" s="74">
        <v>2013</v>
      </c>
      <c r="R3514" s="73" t="s">
        <v>135</v>
      </c>
      <c r="S3514" s="72"/>
      <c r="T3514" s="77" t="s">
        <v>34</v>
      </c>
      <c r="U3514" s="76" t="s">
        <v>35</v>
      </c>
      <c r="V3514" s="77" t="s">
        <v>36</v>
      </c>
      <c r="W3514" s="77" t="s">
        <v>36</v>
      </c>
      <c r="X3514" s="77" t="s">
        <v>37</v>
      </c>
      <c r="Y3514" s="78" t="s">
        <v>38</v>
      </c>
      <c r="Z3514" s="72"/>
      <c r="AA3514" s="77">
        <v>400</v>
      </c>
      <c r="AB3514" s="76" t="s">
        <v>50</v>
      </c>
      <c r="AC3514" s="77" t="s">
        <v>36</v>
      </c>
      <c r="AD3514" s="77" t="s">
        <v>36</v>
      </c>
      <c r="AE3514" s="77">
        <v>6</v>
      </c>
      <c r="AF3514" s="78" t="s">
        <v>209</v>
      </c>
      <c r="AG3514" s="72"/>
      <c r="AH3514" s="77">
        <v>4314484</v>
      </c>
      <c r="AI3514" s="76" t="s">
        <v>52</v>
      </c>
      <c r="AJ3514" s="76" t="s">
        <v>36</v>
      </c>
      <c r="AK3514" t="str">
        <f>_xlfn.CONCAT(PlayerList[[#This Row],[First Name]]," ",PlayerList[[#This Row],[Surname]])</f>
        <v>Michael Xu</v>
      </c>
      <c r="AM3514" s="71">
        <f>PlayerList[[#This Row],[Code]]*1</f>
        <v>17551</v>
      </c>
      <c r="AN3514" s="71" t="str">
        <f>VLOOKUP(PlayerList[[#This Row],[NZCF ID]],$AP$2:$AQ$3850,2,FALSE)</f>
        <v>M</v>
      </c>
      <c r="AP3514" s="71">
        <v>21161</v>
      </c>
      <c r="AQ3514" s="71" t="s">
        <v>29</v>
      </c>
    </row>
    <row r="3515" spans="13:43" x14ac:dyDescent="0.3">
      <c r="M3515" s="75">
        <v>16826</v>
      </c>
      <c r="N3515" s="72" t="s">
        <v>3906</v>
      </c>
      <c r="O3515" s="72" t="s">
        <v>403</v>
      </c>
      <c r="P3515" s="73" t="s">
        <v>33</v>
      </c>
      <c r="Q3515" s="74">
        <v>2010</v>
      </c>
      <c r="R3515" s="73" t="s">
        <v>135</v>
      </c>
      <c r="S3515" s="72"/>
      <c r="T3515" s="77" t="s">
        <v>34</v>
      </c>
      <c r="U3515" s="76" t="s">
        <v>35</v>
      </c>
      <c r="V3515" s="77" t="s">
        <v>36</v>
      </c>
      <c r="W3515" s="77" t="s">
        <v>36</v>
      </c>
      <c r="X3515" s="77" t="s">
        <v>37</v>
      </c>
      <c r="Y3515" s="78" t="s">
        <v>38</v>
      </c>
      <c r="Z3515" s="72"/>
      <c r="AA3515" s="77">
        <v>1081</v>
      </c>
      <c r="AB3515" s="76" t="s">
        <v>35</v>
      </c>
      <c r="AC3515" s="77" t="s">
        <v>36</v>
      </c>
      <c r="AD3515" s="77" t="s">
        <v>36</v>
      </c>
      <c r="AE3515" s="77">
        <v>84</v>
      </c>
      <c r="AF3515" s="78" t="s">
        <v>51</v>
      </c>
      <c r="AG3515" s="72"/>
      <c r="AH3515" s="77">
        <v>4311582</v>
      </c>
      <c r="AI3515" s="76" t="s">
        <v>52</v>
      </c>
      <c r="AJ3515" s="76" t="s">
        <v>36</v>
      </c>
      <c r="AK3515" t="str">
        <f>_xlfn.CONCAT(PlayerList[[#This Row],[First Name]]," ",PlayerList[[#This Row],[Surname]])</f>
        <v>Nicholas Xu</v>
      </c>
      <c r="AM3515" s="71">
        <f>PlayerList[[#This Row],[Code]]*1</f>
        <v>16826</v>
      </c>
      <c r="AN3515" s="71" t="str">
        <f>VLOOKUP(PlayerList[[#This Row],[NZCF ID]],$AP$2:$AQ$3850,2,FALSE)</f>
        <v>M</v>
      </c>
      <c r="AP3515" s="71">
        <v>18065</v>
      </c>
      <c r="AQ3515" s="71" t="s">
        <v>45</v>
      </c>
    </row>
    <row r="3516" spans="13:43" x14ac:dyDescent="0.3">
      <c r="M3516" s="75">
        <v>18907</v>
      </c>
      <c r="N3516" s="72" t="s">
        <v>3906</v>
      </c>
      <c r="O3516" s="72" t="s">
        <v>3914</v>
      </c>
      <c r="P3516" s="73" t="s">
        <v>33</v>
      </c>
      <c r="Q3516" s="74">
        <v>2010</v>
      </c>
      <c r="R3516" s="73" t="s">
        <v>135</v>
      </c>
      <c r="S3516" s="72"/>
      <c r="T3516" s="77" t="s">
        <v>34</v>
      </c>
      <c r="U3516" s="76" t="s">
        <v>35</v>
      </c>
      <c r="V3516" s="77" t="s">
        <v>36</v>
      </c>
      <c r="W3516" s="77" t="s">
        <v>36</v>
      </c>
      <c r="X3516" s="77" t="s">
        <v>37</v>
      </c>
      <c r="Y3516" s="78" t="s">
        <v>38</v>
      </c>
      <c r="Z3516" s="72"/>
      <c r="AA3516" s="77">
        <v>726</v>
      </c>
      <c r="AB3516" s="76" t="s">
        <v>50</v>
      </c>
      <c r="AC3516" s="77" t="s">
        <v>36</v>
      </c>
      <c r="AD3516" s="77" t="s">
        <v>36</v>
      </c>
      <c r="AE3516" s="77">
        <v>14</v>
      </c>
      <c r="AF3516" s="78" t="s">
        <v>154</v>
      </c>
      <c r="AG3516" s="72"/>
      <c r="AH3516" s="77" t="s">
        <v>69</v>
      </c>
      <c r="AI3516" s="76" t="s">
        <v>52</v>
      </c>
      <c r="AJ3516" s="76" t="s">
        <v>36</v>
      </c>
      <c r="AK3516" t="str">
        <f>_xlfn.CONCAT(PlayerList[[#This Row],[First Name]]," ",PlayerList[[#This Row],[Surname]])</f>
        <v>Rongfeng (Bruce) Xu</v>
      </c>
      <c r="AM3516" s="71">
        <f>PlayerList[[#This Row],[Code]]*1</f>
        <v>18907</v>
      </c>
      <c r="AN3516" s="71" t="str">
        <f>VLOOKUP(PlayerList[[#This Row],[NZCF ID]],$AP$2:$AQ$3850,2,FALSE)</f>
        <v>M</v>
      </c>
      <c r="AP3516" s="71">
        <v>17551</v>
      </c>
      <c r="AQ3516" s="71" t="s">
        <v>29</v>
      </c>
    </row>
    <row r="3517" spans="13:43" x14ac:dyDescent="0.3">
      <c r="M3517" s="75">
        <v>17555</v>
      </c>
      <c r="N3517" s="72" t="s">
        <v>3906</v>
      </c>
      <c r="O3517" s="72" t="s">
        <v>3915</v>
      </c>
      <c r="P3517" s="73" t="s">
        <v>74</v>
      </c>
      <c r="Q3517" s="74">
        <v>2014</v>
      </c>
      <c r="R3517" s="73" t="s">
        <v>135</v>
      </c>
      <c r="S3517" s="72"/>
      <c r="T3517" s="77">
        <v>1044</v>
      </c>
      <c r="U3517" s="76" t="s">
        <v>35</v>
      </c>
      <c r="V3517" s="77" t="s">
        <v>36</v>
      </c>
      <c r="W3517" s="77" t="s">
        <v>36</v>
      </c>
      <c r="X3517" s="77">
        <v>79</v>
      </c>
      <c r="Y3517" s="78" t="s">
        <v>39</v>
      </c>
      <c r="Z3517" s="72"/>
      <c r="AA3517" s="77">
        <v>940</v>
      </c>
      <c r="AB3517" s="76" t="s">
        <v>35</v>
      </c>
      <c r="AC3517" s="77" t="s">
        <v>36</v>
      </c>
      <c r="AD3517" s="77" t="s">
        <v>36</v>
      </c>
      <c r="AE3517" s="77">
        <v>98</v>
      </c>
      <c r="AF3517" s="78" t="s">
        <v>61</v>
      </c>
      <c r="AG3517" s="72"/>
      <c r="AH3517" s="77">
        <v>4314492</v>
      </c>
      <c r="AI3517" s="76" t="s">
        <v>52</v>
      </c>
      <c r="AJ3517" s="76" t="s">
        <v>36</v>
      </c>
      <c r="AK3517" t="str">
        <f>_xlfn.CONCAT(PlayerList[[#This Row],[First Name]]," ",PlayerList[[#This Row],[Surname]])</f>
        <v>Rory Haoxuan Xu</v>
      </c>
      <c r="AM3517" s="71">
        <f>PlayerList[[#This Row],[Code]]*1</f>
        <v>17555</v>
      </c>
      <c r="AN3517" s="71" t="str">
        <f>VLOOKUP(PlayerList[[#This Row],[NZCF ID]],$AP$2:$AQ$3850,2,FALSE)</f>
        <v>M</v>
      </c>
      <c r="AP3517" s="71">
        <v>16826</v>
      </c>
      <c r="AQ3517" s="71" t="s">
        <v>29</v>
      </c>
    </row>
    <row r="3518" spans="13:43" x14ac:dyDescent="0.3">
      <c r="M3518" s="75">
        <v>22852</v>
      </c>
      <c r="N3518" s="72" t="s">
        <v>3906</v>
      </c>
      <c r="O3518" s="72" t="s">
        <v>4545</v>
      </c>
      <c r="P3518" s="73" t="s">
        <v>33</v>
      </c>
      <c r="Q3518" s="74">
        <v>2014</v>
      </c>
      <c r="R3518" s="73" t="s">
        <v>135</v>
      </c>
      <c r="S3518" s="72"/>
      <c r="T3518" s="77" t="s">
        <v>34</v>
      </c>
      <c r="U3518" s="76" t="s">
        <v>35</v>
      </c>
      <c r="V3518" s="77" t="s">
        <v>36</v>
      </c>
      <c r="W3518" s="77" t="s">
        <v>36</v>
      </c>
      <c r="X3518" s="77" t="s">
        <v>37</v>
      </c>
      <c r="Y3518" s="78" t="s">
        <v>38</v>
      </c>
      <c r="Z3518" s="72"/>
      <c r="AA3518" s="77">
        <v>598</v>
      </c>
      <c r="AB3518" s="76" t="s">
        <v>50</v>
      </c>
      <c r="AC3518" s="77">
        <v>1</v>
      </c>
      <c r="AD3518" s="77">
        <v>6</v>
      </c>
      <c r="AE3518" s="77">
        <v>12</v>
      </c>
      <c r="AF3518" s="78" t="s">
        <v>4167</v>
      </c>
      <c r="AG3518" s="72"/>
      <c r="AH3518" s="77" t="s">
        <v>69</v>
      </c>
      <c r="AI3518" s="76" t="s">
        <v>52</v>
      </c>
      <c r="AJ3518" s="76" t="s">
        <v>36</v>
      </c>
      <c r="AK3518" t="str">
        <f>_xlfn.CONCAT(PlayerList[[#This Row],[First Name]]," ",PlayerList[[#This Row],[Surname]])</f>
        <v>Song (Bayan) Xu</v>
      </c>
      <c r="AM3518" s="71">
        <f>PlayerList[[#This Row],[Code]]*1</f>
        <v>22852</v>
      </c>
      <c r="AN3518" s="71" t="str">
        <f>VLOOKUP(PlayerList[[#This Row],[NZCF ID]],$AP$2:$AQ$3850,2,FALSE)</f>
        <v>M</v>
      </c>
      <c r="AP3518" s="71">
        <v>18907</v>
      </c>
      <c r="AQ3518" s="71" t="s">
        <v>29</v>
      </c>
    </row>
    <row r="3519" spans="13:43" x14ac:dyDescent="0.3">
      <c r="M3519" s="75">
        <v>19939</v>
      </c>
      <c r="N3519" s="72" t="s">
        <v>3906</v>
      </c>
      <c r="O3519" s="72" t="s">
        <v>3916</v>
      </c>
      <c r="P3519" s="73" t="s">
        <v>74</v>
      </c>
      <c r="Q3519" s="74">
        <v>2018</v>
      </c>
      <c r="R3519" s="73" t="s">
        <v>135</v>
      </c>
      <c r="S3519" s="72"/>
      <c r="T3519" s="77">
        <v>1062</v>
      </c>
      <c r="U3519" s="76" t="s">
        <v>35</v>
      </c>
      <c r="V3519" s="77">
        <v>2</v>
      </c>
      <c r="W3519" s="77">
        <v>11</v>
      </c>
      <c r="X3519" s="77">
        <v>182</v>
      </c>
      <c r="Y3519" s="78" t="s">
        <v>4167</v>
      </c>
      <c r="Z3519" s="72"/>
      <c r="AA3519" s="77">
        <v>1102</v>
      </c>
      <c r="AB3519" s="76" t="s">
        <v>35</v>
      </c>
      <c r="AC3519" s="77">
        <v>3</v>
      </c>
      <c r="AD3519" s="77">
        <v>16</v>
      </c>
      <c r="AE3519" s="77">
        <v>194</v>
      </c>
      <c r="AF3519" s="78" t="s">
        <v>4167</v>
      </c>
      <c r="AG3519" s="72"/>
      <c r="AH3519" s="77">
        <v>4325460</v>
      </c>
      <c r="AI3519" s="76" t="s">
        <v>52</v>
      </c>
      <c r="AJ3519" s="76" t="s">
        <v>36</v>
      </c>
      <c r="AK3519" t="str">
        <f>_xlfn.CONCAT(PlayerList[[#This Row],[First Name]]," ",PlayerList[[#This Row],[Surname]])</f>
        <v>Vera Jintian Xu</v>
      </c>
      <c r="AM3519" s="71">
        <f>PlayerList[[#This Row],[Code]]*1</f>
        <v>19939</v>
      </c>
      <c r="AN3519" s="71" t="str">
        <f>VLOOKUP(PlayerList[[#This Row],[NZCF ID]],$AP$2:$AQ$3850,2,FALSE)</f>
        <v>F</v>
      </c>
      <c r="AP3519" s="71">
        <v>17555</v>
      </c>
      <c r="AQ3519" s="71" t="s">
        <v>29</v>
      </c>
    </row>
    <row r="3520" spans="13:43" x14ac:dyDescent="0.3">
      <c r="M3520" s="75">
        <v>18322</v>
      </c>
      <c r="N3520" s="72" t="s">
        <v>3906</v>
      </c>
      <c r="O3520" s="72" t="s">
        <v>257</v>
      </c>
      <c r="P3520" s="73" t="s">
        <v>33</v>
      </c>
      <c r="Q3520" s="74">
        <v>2011</v>
      </c>
      <c r="R3520" s="73" t="s">
        <v>135</v>
      </c>
      <c r="S3520" s="72"/>
      <c r="T3520" s="77" t="s">
        <v>34</v>
      </c>
      <c r="U3520" s="76" t="s">
        <v>35</v>
      </c>
      <c r="V3520" s="77" t="s">
        <v>36</v>
      </c>
      <c r="W3520" s="77" t="s">
        <v>36</v>
      </c>
      <c r="X3520" s="77" t="s">
        <v>37</v>
      </c>
      <c r="Y3520" s="78" t="s">
        <v>38</v>
      </c>
      <c r="Z3520" s="72"/>
      <c r="AA3520" s="77">
        <v>976</v>
      </c>
      <c r="AB3520" s="76" t="s">
        <v>50</v>
      </c>
      <c r="AC3520" s="77" t="s">
        <v>36</v>
      </c>
      <c r="AD3520" s="77" t="s">
        <v>36</v>
      </c>
      <c r="AE3520" s="77">
        <v>13</v>
      </c>
      <c r="AF3520" s="78" t="s">
        <v>96</v>
      </c>
      <c r="AG3520" s="72"/>
      <c r="AH3520" s="77">
        <v>4318935</v>
      </c>
      <c r="AI3520" s="76" t="s">
        <v>52</v>
      </c>
      <c r="AJ3520" s="76" t="s">
        <v>36</v>
      </c>
      <c r="AK3520" t="str">
        <f>_xlfn.CONCAT(PlayerList[[#This Row],[First Name]]," ",PlayerList[[#This Row],[Surname]])</f>
        <v>Vincent Xu</v>
      </c>
      <c r="AM3520" s="71">
        <f>PlayerList[[#This Row],[Code]]*1</f>
        <v>18322</v>
      </c>
      <c r="AN3520" s="71" t="str">
        <f>VLOOKUP(PlayerList[[#This Row],[NZCF ID]],$AP$2:$AQ$3850,2,FALSE)</f>
        <v>M</v>
      </c>
      <c r="AP3520" s="71">
        <v>22852</v>
      </c>
      <c r="AQ3520" s="71" t="s">
        <v>29</v>
      </c>
    </row>
    <row r="3521" spans="13:43" x14ac:dyDescent="0.3">
      <c r="M3521" s="75">
        <v>18075</v>
      </c>
      <c r="N3521" s="72" t="s">
        <v>3906</v>
      </c>
      <c r="O3521" s="72" t="s">
        <v>3917</v>
      </c>
      <c r="P3521" s="73" t="s">
        <v>335</v>
      </c>
      <c r="Q3521" s="74">
        <v>2013</v>
      </c>
      <c r="R3521" s="73" t="s">
        <v>135</v>
      </c>
      <c r="S3521" s="72"/>
      <c r="T3521" s="77">
        <v>754</v>
      </c>
      <c r="U3521" s="76" t="s">
        <v>50</v>
      </c>
      <c r="V3521" s="77" t="s">
        <v>36</v>
      </c>
      <c r="W3521" s="77" t="s">
        <v>36</v>
      </c>
      <c r="X3521" s="77">
        <v>17</v>
      </c>
      <c r="Y3521" s="78" t="s">
        <v>84</v>
      </c>
      <c r="Z3521" s="72"/>
      <c r="AA3521" s="77">
        <v>797</v>
      </c>
      <c r="AB3521" s="76" t="s">
        <v>35</v>
      </c>
      <c r="AC3521" s="77" t="s">
        <v>36</v>
      </c>
      <c r="AD3521" s="77" t="s">
        <v>36</v>
      </c>
      <c r="AE3521" s="77">
        <v>98</v>
      </c>
      <c r="AF3521" s="78" t="s">
        <v>60</v>
      </c>
      <c r="AG3521" s="72"/>
      <c r="AH3521" s="77">
        <v>4325249</v>
      </c>
      <c r="AI3521" s="76" t="s">
        <v>52</v>
      </c>
      <c r="AJ3521" s="76" t="s">
        <v>36</v>
      </c>
      <c r="AK3521" t="str">
        <f>_xlfn.CONCAT(PlayerList[[#This Row],[First Name]]," ",PlayerList[[#This Row],[Surname]])</f>
        <v>Xinyi Xu</v>
      </c>
      <c r="AM3521" s="71">
        <f>PlayerList[[#This Row],[Code]]*1</f>
        <v>18075</v>
      </c>
      <c r="AN3521" s="71" t="str">
        <f>VLOOKUP(PlayerList[[#This Row],[NZCF ID]],$AP$2:$AQ$3850,2,FALSE)</f>
        <v>F</v>
      </c>
      <c r="AP3521" s="71">
        <v>19939</v>
      </c>
      <c r="AQ3521" s="71" t="s">
        <v>45</v>
      </c>
    </row>
    <row r="3522" spans="13:43" x14ac:dyDescent="0.3">
      <c r="M3522" s="75">
        <v>17604</v>
      </c>
      <c r="N3522" s="72" t="s">
        <v>3918</v>
      </c>
      <c r="O3522" s="72" t="s">
        <v>3919</v>
      </c>
      <c r="P3522" s="73" t="s">
        <v>161</v>
      </c>
      <c r="Q3522" s="74">
        <v>2010</v>
      </c>
      <c r="R3522" s="73" t="s">
        <v>135</v>
      </c>
      <c r="S3522" s="72"/>
      <c r="T3522" s="77">
        <v>1631</v>
      </c>
      <c r="U3522" s="76" t="s">
        <v>35</v>
      </c>
      <c r="V3522" s="77">
        <v>1</v>
      </c>
      <c r="W3522" s="77">
        <v>1</v>
      </c>
      <c r="X3522" s="77">
        <v>109</v>
      </c>
      <c r="Y3522" s="78" t="s">
        <v>4167</v>
      </c>
      <c r="Z3522" s="72"/>
      <c r="AA3522" s="77">
        <v>1613</v>
      </c>
      <c r="AB3522" s="76" t="s">
        <v>35</v>
      </c>
      <c r="AC3522" s="77">
        <v>1</v>
      </c>
      <c r="AD3522" s="77">
        <v>6</v>
      </c>
      <c r="AE3522" s="77">
        <v>226</v>
      </c>
      <c r="AF3522" s="78" t="s">
        <v>4167</v>
      </c>
      <c r="AG3522" s="72"/>
      <c r="AH3522" s="77">
        <v>4317246</v>
      </c>
      <c r="AI3522" s="76" t="s">
        <v>52</v>
      </c>
      <c r="AJ3522" s="76" t="s">
        <v>36</v>
      </c>
      <c r="AK3522" t="str">
        <f>_xlfn.CONCAT(PlayerList[[#This Row],[First Name]]," ",PlayerList[[#This Row],[Surname]])</f>
        <v>Didi Xue</v>
      </c>
      <c r="AM3522" s="71">
        <f>PlayerList[[#This Row],[Code]]*1</f>
        <v>17604</v>
      </c>
      <c r="AN3522" s="71" t="str">
        <f>VLOOKUP(PlayerList[[#This Row],[NZCF ID]],$AP$2:$AQ$3850,2,FALSE)</f>
        <v>M</v>
      </c>
      <c r="AP3522" s="71">
        <v>18322</v>
      </c>
      <c r="AQ3522" s="71" t="s">
        <v>29</v>
      </c>
    </row>
    <row r="3523" spans="13:43" x14ac:dyDescent="0.3">
      <c r="M3523" s="75">
        <v>21000</v>
      </c>
      <c r="N3523" s="72" t="s">
        <v>3918</v>
      </c>
      <c r="O3523" s="72" t="s">
        <v>1860</v>
      </c>
      <c r="P3523" s="73" t="s">
        <v>33</v>
      </c>
      <c r="Q3523" s="74">
        <v>2014</v>
      </c>
      <c r="R3523" s="73" t="s">
        <v>135</v>
      </c>
      <c r="S3523" s="72"/>
      <c r="T3523" s="77" t="s">
        <v>34</v>
      </c>
      <c r="U3523" s="76" t="s">
        <v>35</v>
      </c>
      <c r="V3523" s="77" t="s">
        <v>36</v>
      </c>
      <c r="W3523" s="77" t="s">
        <v>36</v>
      </c>
      <c r="X3523" s="77" t="s">
        <v>37</v>
      </c>
      <c r="Y3523" s="78" t="s">
        <v>38</v>
      </c>
      <c r="Z3523" s="72"/>
      <c r="AA3523" s="77">
        <v>488</v>
      </c>
      <c r="AB3523" s="76" t="s">
        <v>50</v>
      </c>
      <c r="AC3523" s="77">
        <v>1</v>
      </c>
      <c r="AD3523" s="77">
        <v>6</v>
      </c>
      <c r="AE3523" s="77">
        <v>18</v>
      </c>
      <c r="AF3523" s="78" t="s">
        <v>4167</v>
      </c>
      <c r="AG3523" s="72"/>
      <c r="AH3523" s="77" t="s">
        <v>69</v>
      </c>
      <c r="AI3523" s="76" t="s">
        <v>52</v>
      </c>
      <c r="AJ3523" s="76" t="s">
        <v>36</v>
      </c>
      <c r="AK3523" t="str">
        <f>_xlfn.CONCAT(PlayerList[[#This Row],[First Name]]," ",PlayerList[[#This Row],[Surname]])</f>
        <v>Dominic Xue</v>
      </c>
      <c r="AM3523" s="71">
        <f>PlayerList[[#This Row],[Code]]*1</f>
        <v>21000</v>
      </c>
      <c r="AN3523" s="71" t="str">
        <f>VLOOKUP(PlayerList[[#This Row],[NZCF ID]],$AP$2:$AQ$3850,2,FALSE)</f>
        <v>M</v>
      </c>
      <c r="AP3523" s="71">
        <v>18075</v>
      </c>
      <c r="AQ3523" s="71" t="s">
        <v>45</v>
      </c>
    </row>
    <row r="3524" spans="13:43" x14ac:dyDescent="0.3">
      <c r="M3524" s="75">
        <v>17753</v>
      </c>
      <c r="N3524" s="72" t="s">
        <v>3918</v>
      </c>
      <c r="O3524" s="72" t="s">
        <v>689</v>
      </c>
      <c r="P3524" s="73" t="s">
        <v>258</v>
      </c>
      <c r="Q3524" s="74">
        <v>2013</v>
      </c>
      <c r="R3524" s="73" t="s">
        <v>135</v>
      </c>
      <c r="S3524" s="72"/>
      <c r="T3524" s="77" t="s">
        <v>34</v>
      </c>
      <c r="U3524" s="76" t="s">
        <v>35</v>
      </c>
      <c r="V3524" s="77" t="s">
        <v>36</v>
      </c>
      <c r="W3524" s="77" t="s">
        <v>36</v>
      </c>
      <c r="X3524" s="77" t="s">
        <v>37</v>
      </c>
      <c r="Y3524" s="78" t="s">
        <v>38</v>
      </c>
      <c r="Z3524" s="72"/>
      <c r="AA3524" s="77">
        <v>1052</v>
      </c>
      <c r="AB3524" s="76" t="s">
        <v>35</v>
      </c>
      <c r="AC3524" s="77">
        <v>3</v>
      </c>
      <c r="AD3524" s="77">
        <v>17</v>
      </c>
      <c r="AE3524" s="77">
        <v>116</v>
      </c>
      <c r="AF3524" s="78" t="s">
        <v>4167</v>
      </c>
      <c r="AG3524" s="72"/>
      <c r="AH3524" s="77">
        <v>4319702</v>
      </c>
      <c r="AI3524" s="76" t="s">
        <v>52</v>
      </c>
      <c r="AJ3524" s="76" t="s">
        <v>36</v>
      </c>
      <c r="AK3524" t="str">
        <f>_xlfn.CONCAT(PlayerList[[#This Row],[First Name]]," ",PlayerList[[#This Row],[Surname]])</f>
        <v>Eric Xue</v>
      </c>
      <c r="AM3524" s="71">
        <f>PlayerList[[#This Row],[Code]]*1</f>
        <v>17753</v>
      </c>
      <c r="AN3524" s="71" t="str">
        <f>VLOOKUP(PlayerList[[#This Row],[NZCF ID]],$AP$2:$AQ$3850,2,FALSE)</f>
        <v>M</v>
      </c>
      <c r="AP3524" s="71">
        <v>17604</v>
      </c>
      <c r="AQ3524" s="71" t="s">
        <v>29</v>
      </c>
    </row>
    <row r="3525" spans="13:43" x14ac:dyDescent="0.3">
      <c r="M3525" s="75">
        <v>20994</v>
      </c>
      <c r="N3525" s="72" t="s">
        <v>3918</v>
      </c>
      <c r="O3525" s="72" t="s">
        <v>675</v>
      </c>
      <c r="P3525" s="73" t="s">
        <v>33</v>
      </c>
      <c r="Q3525" s="74">
        <v>2016</v>
      </c>
      <c r="R3525" s="73" t="s">
        <v>135</v>
      </c>
      <c r="S3525" s="72"/>
      <c r="T3525" s="77" t="s">
        <v>34</v>
      </c>
      <c r="U3525" s="76" t="s">
        <v>35</v>
      </c>
      <c r="V3525" s="77" t="s">
        <v>36</v>
      </c>
      <c r="W3525" s="77" t="s">
        <v>36</v>
      </c>
      <c r="X3525" s="77" t="s">
        <v>37</v>
      </c>
      <c r="Y3525" s="78" t="s">
        <v>38</v>
      </c>
      <c r="Z3525" s="72"/>
      <c r="AA3525" s="77">
        <v>588</v>
      </c>
      <c r="AB3525" s="76" t="s">
        <v>50</v>
      </c>
      <c r="AC3525" s="77">
        <v>1</v>
      </c>
      <c r="AD3525" s="77">
        <v>6</v>
      </c>
      <c r="AE3525" s="77">
        <v>18</v>
      </c>
      <c r="AF3525" s="78" t="s">
        <v>4167</v>
      </c>
      <c r="AG3525" s="72"/>
      <c r="AH3525" s="77" t="s">
        <v>69</v>
      </c>
      <c r="AI3525" s="76" t="s">
        <v>52</v>
      </c>
      <c r="AJ3525" s="76" t="s">
        <v>36</v>
      </c>
      <c r="AK3525" t="str">
        <f>_xlfn.CONCAT(PlayerList[[#This Row],[First Name]]," ",PlayerList[[#This Row],[Surname]])</f>
        <v>Jeremy Xue</v>
      </c>
      <c r="AM3525" s="71">
        <f>PlayerList[[#This Row],[Code]]*1</f>
        <v>20994</v>
      </c>
      <c r="AN3525" s="71" t="str">
        <f>VLOOKUP(PlayerList[[#This Row],[NZCF ID]],$AP$2:$AQ$3850,2,FALSE)</f>
        <v>M</v>
      </c>
      <c r="AP3525" s="71">
        <v>21000</v>
      </c>
      <c r="AQ3525" s="71" t="s">
        <v>29</v>
      </c>
    </row>
    <row r="3526" spans="13:43" x14ac:dyDescent="0.3">
      <c r="M3526" s="75">
        <v>20397</v>
      </c>
      <c r="N3526" s="72" t="s">
        <v>3918</v>
      </c>
      <c r="O3526" s="72" t="s">
        <v>120</v>
      </c>
      <c r="P3526" s="73" t="s">
        <v>33</v>
      </c>
      <c r="Q3526" s="74">
        <v>2014</v>
      </c>
      <c r="R3526" s="73" t="s">
        <v>135</v>
      </c>
      <c r="S3526" s="72"/>
      <c r="T3526" s="77" t="s">
        <v>34</v>
      </c>
      <c r="U3526" s="76" t="s">
        <v>35</v>
      </c>
      <c r="V3526" s="77" t="s">
        <v>36</v>
      </c>
      <c r="W3526" s="77" t="s">
        <v>36</v>
      </c>
      <c r="X3526" s="77" t="s">
        <v>37</v>
      </c>
      <c r="Y3526" s="78" t="s">
        <v>38</v>
      </c>
      <c r="Z3526" s="72"/>
      <c r="AA3526" s="77">
        <v>431</v>
      </c>
      <c r="AB3526" s="76" t="s">
        <v>50</v>
      </c>
      <c r="AC3526" s="77" t="s">
        <v>36</v>
      </c>
      <c r="AD3526" s="77" t="s">
        <v>36</v>
      </c>
      <c r="AE3526" s="77">
        <v>11</v>
      </c>
      <c r="AF3526" s="78" t="s">
        <v>61</v>
      </c>
      <c r="AG3526" s="72"/>
      <c r="AH3526" s="77" t="s">
        <v>69</v>
      </c>
      <c r="AI3526" s="76" t="s">
        <v>52</v>
      </c>
      <c r="AJ3526" s="76" t="s">
        <v>36</v>
      </c>
      <c r="AK3526" t="str">
        <f>_xlfn.CONCAT(PlayerList[[#This Row],[First Name]]," ",PlayerList[[#This Row],[Surname]])</f>
        <v>Ryan Xue</v>
      </c>
      <c r="AM3526" s="71">
        <f>PlayerList[[#This Row],[Code]]*1</f>
        <v>20397</v>
      </c>
      <c r="AN3526" s="71" t="str">
        <f>VLOOKUP(PlayerList[[#This Row],[NZCF ID]],$AP$2:$AQ$3850,2,FALSE)</f>
        <v>M</v>
      </c>
      <c r="AP3526" s="71">
        <v>17753</v>
      </c>
      <c r="AQ3526" s="71" t="s">
        <v>29</v>
      </c>
    </row>
    <row r="3527" spans="13:43" x14ac:dyDescent="0.3">
      <c r="M3527" s="75">
        <v>18095</v>
      </c>
      <c r="N3527" s="72" t="s">
        <v>3920</v>
      </c>
      <c r="O3527" s="72" t="s">
        <v>257</v>
      </c>
      <c r="P3527" s="73" t="s">
        <v>258</v>
      </c>
      <c r="Q3527" s="74">
        <v>2014</v>
      </c>
      <c r="R3527" s="73" t="s">
        <v>135</v>
      </c>
      <c r="S3527" s="72"/>
      <c r="T3527" s="77" t="s">
        <v>34</v>
      </c>
      <c r="U3527" s="76" t="s">
        <v>35</v>
      </c>
      <c r="V3527" s="77" t="s">
        <v>36</v>
      </c>
      <c r="W3527" s="77" t="s">
        <v>36</v>
      </c>
      <c r="X3527" s="77" t="s">
        <v>37</v>
      </c>
      <c r="Y3527" s="78" t="s">
        <v>38</v>
      </c>
      <c r="Z3527" s="72"/>
      <c r="AA3527" s="77">
        <v>964</v>
      </c>
      <c r="AB3527" s="76" t="s">
        <v>35</v>
      </c>
      <c r="AC3527" s="77">
        <v>3</v>
      </c>
      <c r="AD3527" s="77">
        <v>17</v>
      </c>
      <c r="AE3527" s="77">
        <v>161</v>
      </c>
      <c r="AF3527" s="78" t="s">
        <v>4167</v>
      </c>
      <c r="AG3527" s="72"/>
      <c r="AH3527" s="77">
        <v>4325257</v>
      </c>
      <c r="AI3527" s="76" t="s">
        <v>52</v>
      </c>
      <c r="AJ3527" s="76" t="s">
        <v>36</v>
      </c>
      <c r="AK3527" t="str">
        <f>_xlfn.CONCAT(PlayerList[[#This Row],[First Name]]," ",PlayerList[[#This Row],[Surname]])</f>
        <v>Vincent Yam</v>
      </c>
      <c r="AM3527" s="71">
        <f>PlayerList[[#This Row],[Code]]*1</f>
        <v>18095</v>
      </c>
      <c r="AN3527" s="71" t="str">
        <f>VLOOKUP(PlayerList[[#This Row],[NZCF ID]],$AP$2:$AQ$3850,2,FALSE)</f>
        <v>M</v>
      </c>
      <c r="AP3527" s="71">
        <v>20994</v>
      </c>
      <c r="AQ3527" s="71" t="s">
        <v>29</v>
      </c>
    </row>
    <row r="3528" spans="13:43" x14ac:dyDescent="0.3">
      <c r="M3528" s="75">
        <v>18576</v>
      </c>
      <c r="N3528" s="72" t="s">
        <v>3921</v>
      </c>
      <c r="O3528" s="72" t="s">
        <v>1052</v>
      </c>
      <c r="P3528" s="73" t="s">
        <v>33</v>
      </c>
      <c r="Q3528" s="74">
        <v>2008</v>
      </c>
      <c r="R3528" s="73" t="s">
        <v>135</v>
      </c>
      <c r="S3528" s="72"/>
      <c r="T3528" s="77" t="s">
        <v>34</v>
      </c>
      <c r="U3528" s="76" t="s">
        <v>35</v>
      </c>
      <c r="V3528" s="77" t="s">
        <v>36</v>
      </c>
      <c r="W3528" s="77" t="s">
        <v>36</v>
      </c>
      <c r="X3528" s="77" t="s">
        <v>37</v>
      </c>
      <c r="Y3528" s="78" t="s">
        <v>38</v>
      </c>
      <c r="Z3528" s="72"/>
      <c r="AA3528" s="77">
        <v>660</v>
      </c>
      <c r="AB3528" s="76" t="s">
        <v>50</v>
      </c>
      <c r="AC3528" s="77" t="s">
        <v>36</v>
      </c>
      <c r="AD3528" s="77" t="s">
        <v>36</v>
      </c>
      <c r="AE3528" s="77">
        <v>5</v>
      </c>
      <c r="AF3528" s="78" t="s">
        <v>51</v>
      </c>
      <c r="AG3528" s="72"/>
      <c r="AH3528" s="77">
        <v>4319710</v>
      </c>
      <c r="AI3528" s="76" t="s">
        <v>52</v>
      </c>
      <c r="AJ3528" s="76" t="s">
        <v>36</v>
      </c>
      <c r="AK3528" t="str">
        <f>_xlfn.CONCAT(PlayerList[[#This Row],[First Name]]," ",PlayerList[[#This Row],[Surname]])</f>
        <v>Austin Yan</v>
      </c>
      <c r="AM3528" s="71">
        <f>PlayerList[[#This Row],[Code]]*1</f>
        <v>18576</v>
      </c>
      <c r="AN3528" s="71" t="str">
        <f>VLOOKUP(PlayerList[[#This Row],[NZCF ID]],$AP$2:$AQ$3850,2,FALSE)</f>
        <v>M</v>
      </c>
      <c r="AP3528" s="71">
        <v>20397</v>
      </c>
      <c r="AQ3528" s="71" t="s">
        <v>29</v>
      </c>
    </row>
    <row r="3529" spans="13:43" x14ac:dyDescent="0.3">
      <c r="M3529" s="75">
        <v>15219</v>
      </c>
      <c r="N3529" s="72" t="s">
        <v>3921</v>
      </c>
      <c r="O3529" s="72" t="s">
        <v>4546</v>
      </c>
      <c r="P3529" s="73" t="s">
        <v>74</v>
      </c>
      <c r="Q3529" s="74">
        <v>2002</v>
      </c>
      <c r="R3529" s="73" t="s">
        <v>35</v>
      </c>
      <c r="S3529" s="72"/>
      <c r="T3529" s="77">
        <v>1730</v>
      </c>
      <c r="U3529" s="76" t="s">
        <v>35</v>
      </c>
      <c r="V3529" s="77" t="s">
        <v>36</v>
      </c>
      <c r="W3529" s="77" t="s">
        <v>36</v>
      </c>
      <c r="X3529" s="77">
        <v>360</v>
      </c>
      <c r="Y3529" s="78" t="s">
        <v>673</v>
      </c>
      <c r="Z3529" s="72"/>
      <c r="AA3529" s="77">
        <v>1572</v>
      </c>
      <c r="AB3529" s="76" t="s">
        <v>35</v>
      </c>
      <c r="AC3529" s="77" t="s">
        <v>36</v>
      </c>
      <c r="AD3529" s="77" t="s">
        <v>36</v>
      </c>
      <c r="AE3529" s="77">
        <v>130</v>
      </c>
      <c r="AF3529" s="78" t="s">
        <v>560</v>
      </c>
      <c r="AG3529" s="72"/>
      <c r="AH3529" s="77">
        <v>4304616</v>
      </c>
      <c r="AI3529" s="76" t="s">
        <v>52</v>
      </c>
      <c r="AJ3529" s="76" t="s">
        <v>36</v>
      </c>
      <c r="AK3529" t="str">
        <f>_xlfn.CONCAT(PlayerList[[#This Row],[First Name]]," ",PlayerList[[#This Row],[Surname]])</f>
        <v>Caroline Yan</v>
      </c>
      <c r="AM3529" s="71">
        <f>PlayerList[[#This Row],[Code]]*1</f>
        <v>15219</v>
      </c>
      <c r="AN3529" s="71" t="str">
        <f>VLOOKUP(PlayerList[[#This Row],[NZCF ID]],$AP$2:$AQ$3850,2,FALSE)</f>
        <v>F</v>
      </c>
      <c r="AP3529" s="71">
        <v>18095</v>
      </c>
      <c r="AQ3529" s="71" t="s">
        <v>29</v>
      </c>
    </row>
    <row r="3530" spans="13:43" x14ac:dyDescent="0.3">
      <c r="M3530" s="75">
        <v>18981</v>
      </c>
      <c r="N3530" s="72" t="s">
        <v>3921</v>
      </c>
      <c r="O3530" s="72" t="s">
        <v>2086</v>
      </c>
      <c r="P3530" s="73" t="s">
        <v>33</v>
      </c>
      <c r="Q3530" s="74">
        <v>2015</v>
      </c>
      <c r="R3530" s="73" t="s">
        <v>135</v>
      </c>
      <c r="S3530" s="72"/>
      <c r="T3530" s="77" t="s">
        <v>34</v>
      </c>
      <c r="U3530" s="76" t="s">
        <v>35</v>
      </c>
      <c r="V3530" s="77" t="s">
        <v>36</v>
      </c>
      <c r="W3530" s="77" t="s">
        <v>36</v>
      </c>
      <c r="X3530" s="77" t="s">
        <v>37</v>
      </c>
      <c r="Y3530" s="78" t="s">
        <v>38</v>
      </c>
      <c r="Z3530" s="72"/>
      <c r="AA3530" s="77">
        <v>400</v>
      </c>
      <c r="AB3530" s="76" t="s">
        <v>50</v>
      </c>
      <c r="AC3530" s="77" t="s">
        <v>36</v>
      </c>
      <c r="AD3530" s="77" t="s">
        <v>36</v>
      </c>
      <c r="AE3530" s="77">
        <v>14</v>
      </c>
      <c r="AF3530" s="78" t="s">
        <v>96</v>
      </c>
      <c r="AG3530" s="72"/>
      <c r="AH3530" s="77" t="s">
        <v>69</v>
      </c>
      <c r="AI3530" s="76" t="s">
        <v>52</v>
      </c>
      <c r="AJ3530" s="76" t="s">
        <v>36</v>
      </c>
      <c r="AK3530" t="str">
        <f>_xlfn.CONCAT(PlayerList[[#This Row],[First Name]]," ",PlayerList[[#This Row],[Surname]])</f>
        <v>Leslie Yan</v>
      </c>
      <c r="AM3530" s="71">
        <f>PlayerList[[#This Row],[Code]]*1</f>
        <v>18981</v>
      </c>
      <c r="AN3530" s="71" t="str">
        <f>VLOOKUP(PlayerList[[#This Row],[NZCF ID]],$AP$2:$AQ$3850,2,FALSE)</f>
        <v>M</v>
      </c>
      <c r="AP3530" s="71">
        <v>18576</v>
      </c>
      <c r="AQ3530" s="71" t="s">
        <v>29</v>
      </c>
    </row>
    <row r="3531" spans="13:43" x14ac:dyDescent="0.3">
      <c r="M3531" s="75">
        <v>20564</v>
      </c>
      <c r="N3531" s="72" t="s">
        <v>3921</v>
      </c>
      <c r="O3531" s="72" t="s">
        <v>400</v>
      </c>
      <c r="P3531" s="73" t="s">
        <v>74</v>
      </c>
      <c r="Q3531" s="74">
        <v>2014</v>
      </c>
      <c r="R3531" s="73" t="s">
        <v>135</v>
      </c>
      <c r="S3531" s="72"/>
      <c r="T3531" s="77" t="s">
        <v>34</v>
      </c>
      <c r="U3531" s="76" t="s">
        <v>35</v>
      </c>
      <c r="V3531" s="77" t="s">
        <v>36</v>
      </c>
      <c r="W3531" s="77" t="s">
        <v>36</v>
      </c>
      <c r="X3531" s="77" t="s">
        <v>37</v>
      </c>
      <c r="Y3531" s="78" t="s">
        <v>38</v>
      </c>
      <c r="Z3531" s="72"/>
      <c r="AA3531" s="77">
        <v>570</v>
      </c>
      <c r="AB3531" s="76" t="s">
        <v>50</v>
      </c>
      <c r="AC3531" s="77" t="s">
        <v>36</v>
      </c>
      <c r="AD3531" s="77" t="s">
        <v>36</v>
      </c>
      <c r="AE3531" s="77">
        <v>6</v>
      </c>
      <c r="AF3531" s="78" t="s">
        <v>61</v>
      </c>
      <c r="AG3531" s="72"/>
      <c r="AH3531" s="77" t="s">
        <v>69</v>
      </c>
      <c r="AI3531" s="76" t="s">
        <v>52</v>
      </c>
      <c r="AJ3531" s="76" t="s">
        <v>36</v>
      </c>
      <c r="AK3531" t="str">
        <f>_xlfn.CONCAT(PlayerList[[#This Row],[First Name]]," ",PlayerList[[#This Row],[Surname]])</f>
        <v>Lucas Yan</v>
      </c>
      <c r="AM3531" s="71">
        <f>PlayerList[[#This Row],[Code]]*1</f>
        <v>20564</v>
      </c>
      <c r="AN3531" s="71" t="str">
        <f>VLOOKUP(PlayerList[[#This Row],[NZCF ID]],$AP$2:$AQ$3850,2,FALSE)</f>
        <v>M</v>
      </c>
      <c r="AP3531" s="71">
        <v>15219</v>
      </c>
      <c r="AQ3531" s="71" t="s">
        <v>45</v>
      </c>
    </row>
    <row r="3532" spans="13:43" x14ac:dyDescent="0.3">
      <c r="M3532" s="75">
        <v>18302</v>
      </c>
      <c r="N3532" s="72" t="s">
        <v>3921</v>
      </c>
      <c r="O3532" s="72" t="s">
        <v>3922</v>
      </c>
      <c r="P3532" s="73" t="s">
        <v>354</v>
      </c>
      <c r="Q3532" s="74">
        <v>2013</v>
      </c>
      <c r="R3532" s="73" t="s">
        <v>135</v>
      </c>
      <c r="S3532" s="72"/>
      <c r="T3532" s="77" t="s">
        <v>34</v>
      </c>
      <c r="U3532" s="76" t="s">
        <v>35</v>
      </c>
      <c r="V3532" s="77" t="s">
        <v>36</v>
      </c>
      <c r="W3532" s="77" t="s">
        <v>36</v>
      </c>
      <c r="X3532" s="77" t="s">
        <v>37</v>
      </c>
      <c r="Y3532" s="78" t="s">
        <v>38</v>
      </c>
      <c r="Z3532" s="72"/>
      <c r="AA3532" s="77">
        <v>422</v>
      </c>
      <c r="AB3532" s="76" t="s">
        <v>35</v>
      </c>
      <c r="AC3532" s="77" t="s">
        <v>36</v>
      </c>
      <c r="AD3532" s="77" t="s">
        <v>36</v>
      </c>
      <c r="AE3532" s="77">
        <v>20</v>
      </c>
      <c r="AF3532" s="78" t="s">
        <v>173</v>
      </c>
      <c r="AG3532" s="72"/>
      <c r="AH3532" s="77">
        <v>4318374</v>
      </c>
      <c r="AI3532" s="76" t="s">
        <v>52</v>
      </c>
      <c r="AJ3532" s="76" t="s">
        <v>36</v>
      </c>
      <c r="AK3532" t="str">
        <f>_xlfn.CONCAT(PlayerList[[#This Row],[First Name]]," ",PlayerList[[#This Row],[Surname]])</f>
        <v>Oliver Aotong Yan</v>
      </c>
      <c r="AM3532" s="71">
        <f>PlayerList[[#This Row],[Code]]*1</f>
        <v>18302</v>
      </c>
      <c r="AN3532" s="71" t="str">
        <f>VLOOKUP(PlayerList[[#This Row],[NZCF ID]],$AP$2:$AQ$3850,2,FALSE)</f>
        <v>M</v>
      </c>
      <c r="AP3532" s="71">
        <v>18981</v>
      </c>
      <c r="AQ3532" s="71" t="s">
        <v>29</v>
      </c>
    </row>
    <row r="3533" spans="13:43" x14ac:dyDescent="0.3">
      <c r="M3533" s="75">
        <v>18308</v>
      </c>
      <c r="N3533" s="72" t="s">
        <v>3921</v>
      </c>
      <c r="O3533" s="72" t="s">
        <v>761</v>
      </c>
      <c r="P3533" s="73" t="s">
        <v>354</v>
      </c>
      <c r="Q3533" s="74">
        <v>2015</v>
      </c>
      <c r="R3533" s="73" t="s">
        <v>135</v>
      </c>
      <c r="S3533" s="72"/>
      <c r="T3533" s="77" t="s">
        <v>34</v>
      </c>
      <c r="U3533" s="76" t="s">
        <v>35</v>
      </c>
      <c r="V3533" s="77" t="s">
        <v>36</v>
      </c>
      <c r="W3533" s="77" t="s">
        <v>36</v>
      </c>
      <c r="X3533" s="77" t="s">
        <v>37</v>
      </c>
      <c r="Y3533" s="78" t="s">
        <v>38</v>
      </c>
      <c r="Z3533" s="72"/>
      <c r="AA3533" s="77">
        <v>400</v>
      </c>
      <c r="AB3533" s="76" t="s">
        <v>50</v>
      </c>
      <c r="AC3533" s="77" t="s">
        <v>36</v>
      </c>
      <c r="AD3533" s="77" t="s">
        <v>36</v>
      </c>
      <c r="AE3533" s="77">
        <v>5</v>
      </c>
      <c r="AF3533" s="78" t="s">
        <v>68</v>
      </c>
      <c r="AG3533" s="72"/>
      <c r="AH3533" s="77">
        <v>4318382</v>
      </c>
      <c r="AI3533" s="76" t="s">
        <v>52</v>
      </c>
      <c r="AJ3533" s="76" t="s">
        <v>36</v>
      </c>
      <c r="AK3533" t="str">
        <f>_xlfn.CONCAT(PlayerList[[#This Row],[First Name]]," ",PlayerList[[#This Row],[Surname]])</f>
        <v>Oscar Yan</v>
      </c>
      <c r="AM3533" s="71">
        <f>PlayerList[[#This Row],[Code]]*1</f>
        <v>18308</v>
      </c>
      <c r="AN3533" s="71" t="str">
        <f>VLOOKUP(PlayerList[[#This Row],[NZCF ID]],$AP$2:$AQ$3850,2,FALSE)</f>
        <v>M</v>
      </c>
      <c r="AP3533" s="71">
        <v>20564</v>
      </c>
      <c r="AQ3533" s="71" t="s">
        <v>29</v>
      </c>
    </row>
    <row r="3534" spans="13:43" x14ac:dyDescent="0.3">
      <c r="M3534" s="75">
        <v>17553</v>
      </c>
      <c r="N3534" s="72" t="s">
        <v>3921</v>
      </c>
      <c r="O3534" s="72" t="s">
        <v>3923</v>
      </c>
      <c r="P3534" s="73" t="s">
        <v>354</v>
      </c>
      <c r="Q3534" s="74">
        <v>2013</v>
      </c>
      <c r="R3534" s="73" t="s">
        <v>135</v>
      </c>
      <c r="S3534" s="72"/>
      <c r="T3534" s="77" t="s">
        <v>34</v>
      </c>
      <c r="U3534" s="76" t="s">
        <v>35</v>
      </c>
      <c r="V3534" s="77" t="s">
        <v>36</v>
      </c>
      <c r="W3534" s="77" t="s">
        <v>36</v>
      </c>
      <c r="X3534" s="77" t="s">
        <v>37</v>
      </c>
      <c r="Y3534" s="78" t="s">
        <v>38</v>
      </c>
      <c r="Z3534" s="72"/>
      <c r="AA3534" s="77">
        <v>694</v>
      </c>
      <c r="AB3534" s="76" t="s">
        <v>50</v>
      </c>
      <c r="AC3534" s="77" t="s">
        <v>36</v>
      </c>
      <c r="AD3534" s="77" t="s">
        <v>36</v>
      </c>
      <c r="AE3534" s="77">
        <v>14</v>
      </c>
      <c r="AF3534" s="78" t="s">
        <v>96</v>
      </c>
      <c r="AG3534" s="72"/>
      <c r="AH3534" s="77">
        <v>4314506</v>
      </c>
      <c r="AI3534" s="76" t="s">
        <v>52</v>
      </c>
      <c r="AJ3534" s="76" t="s">
        <v>36</v>
      </c>
      <c r="AK3534" t="str">
        <f>_xlfn.CONCAT(PlayerList[[#This Row],[First Name]]," ",PlayerList[[#This Row],[Surname]])</f>
        <v>Otis Yan</v>
      </c>
      <c r="AM3534" s="71">
        <f>PlayerList[[#This Row],[Code]]*1</f>
        <v>17553</v>
      </c>
      <c r="AN3534" s="71" t="str">
        <f>VLOOKUP(PlayerList[[#This Row],[NZCF ID]],$AP$2:$AQ$3850,2,FALSE)</f>
        <v>M</v>
      </c>
      <c r="AP3534" s="71">
        <v>18302</v>
      </c>
      <c r="AQ3534" s="71" t="s">
        <v>29</v>
      </c>
    </row>
    <row r="3535" spans="13:43" x14ac:dyDescent="0.3">
      <c r="M3535" s="75">
        <v>15217</v>
      </c>
      <c r="N3535" s="72" t="s">
        <v>3921</v>
      </c>
      <c r="O3535" s="72" t="s">
        <v>2067</v>
      </c>
      <c r="P3535" s="73" t="s">
        <v>74</v>
      </c>
      <c r="Q3535" s="74">
        <v>2000</v>
      </c>
      <c r="R3535" s="73" t="s">
        <v>35</v>
      </c>
      <c r="S3535" s="72"/>
      <c r="T3535" s="77">
        <v>1700</v>
      </c>
      <c r="U3535" s="76" t="s">
        <v>35</v>
      </c>
      <c r="V3535" s="77" t="s">
        <v>36</v>
      </c>
      <c r="W3535" s="77" t="s">
        <v>36</v>
      </c>
      <c r="X3535" s="77">
        <v>294</v>
      </c>
      <c r="Y3535" s="78" t="s">
        <v>2121</v>
      </c>
      <c r="Z3535" s="72"/>
      <c r="AA3535" s="77">
        <v>1549</v>
      </c>
      <c r="AB3535" s="76" t="s">
        <v>35</v>
      </c>
      <c r="AC3535" s="77" t="s">
        <v>36</v>
      </c>
      <c r="AD3535" s="77" t="s">
        <v>36</v>
      </c>
      <c r="AE3535" s="77">
        <v>125</v>
      </c>
      <c r="AF3535" s="78" t="s">
        <v>560</v>
      </c>
      <c r="AG3535" s="72"/>
      <c r="AH3535" s="77">
        <v>4304624</v>
      </c>
      <c r="AI3535" s="76" t="s">
        <v>52</v>
      </c>
      <c r="AJ3535" s="76" t="s">
        <v>36</v>
      </c>
      <c r="AK3535" t="str">
        <f>_xlfn.CONCAT(PlayerList[[#This Row],[First Name]]," ",PlayerList[[#This Row],[Surname]])</f>
        <v>Sarah Yan</v>
      </c>
      <c r="AM3535" s="71">
        <f>PlayerList[[#This Row],[Code]]*1</f>
        <v>15217</v>
      </c>
      <c r="AN3535" s="71" t="str">
        <f>VLOOKUP(PlayerList[[#This Row],[NZCF ID]],$AP$2:$AQ$3850,2,FALSE)</f>
        <v>F</v>
      </c>
      <c r="AP3535" s="71">
        <v>18308</v>
      </c>
      <c r="AQ3535" s="71" t="s">
        <v>29</v>
      </c>
    </row>
    <row r="3536" spans="13:43" x14ac:dyDescent="0.3">
      <c r="M3536" s="75">
        <v>16820</v>
      </c>
      <c r="N3536" s="72" t="s">
        <v>3752</v>
      </c>
      <c r="O3536" s="72" t="s">
        <v>1589</v>
      </c>
      <c r="P3536" s="73" t="s">
        <v>167</v>
      </c>
      <c r="Q3536" s="74">
        <v>2008</v>
      </c>
      <c r="R3536" s="73" t="s">
        <v>135</v>
      </c>
      <c r="S3536" s="72"/>
      <c r="T3536" s="77">
        <v>1133</v>
      </c>
      <c r="U3536" s="76" t="s">
        <v>35</v>
      </c>
      <c r="V3536" s="77" t="s">
        <v>36</v>
      </c>
      <c r="W3536" s="77" t="s">
        <v>36</v>
      </c>
      <c r="X3536" s="77">
        <v>74</v>
      </c>
      <c r="Y3536" s="78" t="s">
        <v>281</v>
      </c>
      <c r="Z3536" s="72"/>
      <c r="AA3536" s="77">
        <v>837</v>
      </c>
      <c r="AB3536" s="76" t="s">
        <v>35</v>
      </c>
      <c r="AC3536" s="77" t="s">
        <v>36</v>
      </c>
      <c r="AD3536" s="77" t="s">
        <v>36</v>
      </c>
      <c r="AE3536" s="77">
        <v>84</v>
      </c>
      <c r="AF3536" s="78" t="s">
        <v>281</v>
      </c>
      <c r="AG3536" s="72"/>
      <c r="AH3536" s="77">
        <v>4310365</v>
      </c>
      <c r="AI3536" s="76" t="s">
        <v>52</v>
      </c>
      <c r="AJ3536" s="76" t="s">
        <v>36</v>
      </c>
      <c r="AK3536" t="str">
        <f>_xlfn.CONCAT(PlayerList[[#This Row],[First Name]]," ",PlayerList[[#This Row],[Surname]])</f>
        <v>Andy Yang</v>
      </c>
      <c r="AM3536" s="71">
        <f>PlayerList[[#This Row],[Code]]*1</f>
        <v>16820</v>
      </c>
      <c r="AN3536" s="71" t="str">
        <f>VLOOKUP(PlayerList[[#This Row],[NZCF ID]],$AP$2:$AQ$3850,2,FALSE)</f>
        <v>M</v>
      </c>
      <c r="AP3536" s="71">
        <v>17553</v>
      </c>
      <c r="AQ3536" s="71" t="s">
        <v>29</v>
      </c>
    </row>
    <row r="3537" spans="13:43" x14ac:dyDescent="0.3">
      <c r="M3537" s="75">
        <v>19042</v>
      </c>
      <c r="N3537" s="72" t="s">
        <v>3752</v>
      </c>
      <c r="O3537" s="72" t="s">
        <v>3924</v>
      </c>
      <c r="P3537" s="73" t="s">
        <v>33</v>
      </c>
      <c r="Q3537" s="74">
        <v>2008</v>
      </c>
      <c r="R3537" s="73" t="s">
        <v>135</v>
      </c>
      <c r="S3537" s="72"/>
      <c r="T3537" s="77" t="s">
        <v>34</v>
      </c>
      <c r="U3537" s="76" t="s">
        <v>35</v>
      </c>
      <c r="V3537" s="77" t="s">
        <v>36</v>
      </c>
      <c r="W3537" s="77" t="s">
        <v>36</v>
      </c>
      <c r="X3537" s="77" t="s">
        <v>37</v>
      </c>
      <c r="Y3537" s="78" t="s">
        <v>38</v>
      </c>
      <c r="Z3537" s="72"/>
      <c r="AA3537" s="77">
        <v>969</v>
      </c>
      <c r="AB3537" s="76" t="s">
        <v>50</v>
      </c>
      <c r="AC3537" s="77" t="s">
        <v>36</v>
      </c>
      <c r="AD3537" s="77" t="s">
        <v>36</v>
      </c>
      <c r="AE3537" s="77">
        <v>18</v>
      </c>
      <c r="AF3537" s="78" t="s">
        <v>96</v>
      </c>
      <c r="AG3537" s="72"/>
      <c r="AH3537" s="77">
        <v>4322290</v>
      </c>
      <c r="AI3537" s="76" t="s">
        <v>52</v>
      </c>
      <c r="AJ3537" s="76" t="s">
        <v>36</v>
      </c>
      <c r="AK3537" t="str">
        <f>_xlfn.CONCAT(PlayerList[[#This Row],[First Name]]," ",PlayerList[[#This Row],[Surname]])</f>
        <v>Aoyun Yang</v>
      </c>
      <c r="AM3537" s="71">
        <f>PlayerList[[#This Row],[Code]]*1</f>
        <v>19042</v>
      </c>
      <c r="AN3537" s="71" t="str">
        <f>VLOOKUP(PlayerList[[#This Row],[NZCF ID]],$AP$2:$AQ$3850,2,FALSE)</f>
        <v>M</v>
      </c>
      <c r="AP3537" s="71">
        <v>15217</v>
      </c>
      <c r="AQ3537" s="71" t="s">
        <v>45</v>
      </c>
    </row>
    <row r="3538" spans="13:43" x14ac:dyDescent="0.3">
      <c r="M3538" s="75">
        <v>20840</v>
      </c>
      <c r="N3538" s="72" t="s">
        <v>3752</v>
      </c>
      <c r="O3538" s="72" t="s">
        <v>3925</v>
      </c>
      <c r="P3538" s="73" t="s">
        <v>33</v>
      </c>
      <c r="Q3538" s="74">
        <v>2016</v>
      </c>
      <c r="R3538" s="73" t="s">
        <v>135</v>
      </c>
      <c r="S3538" s="72"/>
      <c r="T3538" s="77" t="s">
        <v>34</v>
      </c>
      <c r="U3538" s="76" t="s">
        <v>35</v>
      </c>
      <c r="V3538" s="77" t="s">
        <v>36</v>
      </c>
      <c r="W3538" s="77" t="s">
        <v>36</v>
      </c>
      <c r="X3538" s="77" t="s">
        <v>37</v>
      </c>
      <c r="Y3538" s="78" t="s">
        <v>38</v>
      </c>
      <c r="Z3538" s="72"/>
      <c r="AA3538" s="77">
        <v>468</v>
      </c>
      <c r="AB3538" s="76" t="s">
        <v>50</v>
      </c>
      <c r="AC3538" s="77" t="s">
        <v>36</v>
      </c>
      <c r="AD3538" s="77" t="s">
        <v>36</v>
      </c>
      <c r="AE3538" s="77">
        <v>12</v>
      </c>
      <c r="AF3538" s="78" t="s">
        <v>84</v>
      </c>
      <c r="AG3538" s="72"/>
      <c r="AH3538" s="77" t="s">
        <v>69</v>
      </c>
      <c r="AI3538" s="76" t="s">
        <v>52</v>
      </c>
      <c r="AJ3538" s="76" t="s">
        <v>36</v>
      </c>
      <c r="AK3538" t="str">
        <f>_xlfn.CONCAT(PlayerList[[#This Row],[First Name]]," ",PlayerList[[#This Row],[Surname]])</f>
        <v>Aston Xiaolue Yang</v>
      </c>
      <c r="AM3538" s="71">
        <f>PlayerList[[#This Row],[Code]]*1</f>
        <v>20840</v>
      </c>
      <c r="AN3538" s="71" t="str">
        <f>VLOOKUP(PlayerList[[#This Row],[NZCF ID]],$AP$2:$AQ$3850,2,FALSE)</f>
        <v>M</v>
      </c>
      <c r="AP3538" s="71">
        <v>16820</v>
      </c>
      <c r="AQ3538" s="71" t="s">
        <v>29</v>
      </c>
    </row>
    <row r="3539" spans="13:43" x14ac:dyDescent="0.3">
      <c r="M3539" s="75">
        <v>19084</v>
      </c>
      <c r="N3539" s="72" t="s">
        <v>3752</v>
      </c>
      <c r="O3539" s="72" t="s">
        <v>455</v>
      </c>
      <c r="P3539" s="73" t="s">
        <v>33</v>
      </c>
      <c r="Q3539" s="74">
        <v>2013</v>
      </c>
      <c r="R3539" s="73" t="s">
        <v>135</v>
      </c>
      <c r="S3539" s="72"/>
      <c r="T3539" s="77" t="s">
        <v>34</v>
      </c>
      <c r="U3539" s="76" t="s">
        <v>35</v>
      </c>
      <c r="V3539" s="77" t="s">
        <v>36</v>
      </c>
      <c r="W3539" s="77" t="s">
        <v>36</v>
      </c>
      <c r="X3539" s="77" t="s">
        <v>37</v>
      </c>
      <c r="Y3539" s="78" t="s">
        <v>38</v>
      </c>
      <c r="Z3539" s="72"/>
      <c r="AA3539" s="77">
        <v>400</v>
      </c>
      <c r="AB3539" s="76" t="s">
        <v>50</v>
      </c>
      <c r="AC3539" s="77" t="s">
        <v>36</v>
      </c>
      <c r="AD3539" s="77" t="s">
        <v>36</v>
      </c>
      <c r="AE3539" s="77">
        <v>6</v>
      </c>
      <c r="AF3539" s="78" t="s">
        <v>154</v>
      </c>
      <c r="AG3539" s="72"/>
      <c r="AH3539" s="77" t="s">
        <v>69</v>
      </c>
      <c r="AI3539" s="76" t="s">
        <v>52</v>
      </c>
      <c r="AJ3539" s="76" t="s">
        <v>36</v>
      </c>
      <c r="AK3539" t="str">
        <f>_xlfn.CONCAT(PlayerList[[#This Row],[First Name]]," ",PlayerList[[#This Row],[Surname]])</f>
        <v>Benson Yang</v>
      </c>
      <c r="AM3539" s="71">
        <f>PlayerList[[#This Row],[Code]]*1</f>
        <v>19084</v>
      </c>
      <c r="AN3539" s="71" t="str">
        <f>VLOOKUP(PlayerList[[#This Row],[NZCF ID]],$AP$2:$AQ$3850,2,FALSE)</f>
        <v>M</v>
      </c>
      <c r="AP3539" s="71">
        <v>19042</v>
      </c>
      <c r="AQ3539" s="71" t="s">
        <v>29</v>
      </c>
    </row>
    <row r="3540" spans="13:43" x14ac:dyDescent="0.3">
      <c r="M3540" s="75">
        <v>19967</v>
      </c>
      <c r="N3540" s="72" t="s">
        <v>3752</v>
      </c>
      <c r="O3540" s="72" t="s">
        <v>458</v>
      </c>
      <c r="P3540" s="73" t="s">
        <v>167</v>
      </c>
      <c r="Q3540" s="74">
        <v>2014</v>
      </c>
      <c r="R3540" s="73" t="s">
        <v>135</v>
      </c>
      <c r="S3540" s="72"/>
      <c r="T3540" s="77">
        <v>1350</v>
      </c>
      <c r="U3540" s="76" t="s">
        <v>35</v>
      </c>
      <c r="V3540" s="77">
        <v>1</v>
      </c>
      <c r="W3540" s="77">
        <v>3</v>
      </c>
      <c r="X3540" s="77">
        <v>26</v>
      </c>
      <c r="Y3540" s="78" t="s">
        <v>4167</v>
      </c>
      <c r="Z3540" s="72"/>
      <c r="AA3540" s="77">
        <v>1070</v>
      </c>
      <c r="AB3540" s="76" t="s">
        <v>35</v>
      </c>
      <c r="AC3540" s="77">
        <v>1</v>
      </c>
      <c r="AD3540" s="77">
        <v>2</v>
      </c>
      <c r="AE3540" s="77">
        <v>33</v>
      </c>
      <c r="AF3540" s="78" t="s">
        <v>4167</v>
      </c>
      <c r="AG3540" s="72"/>
      <c r="AH3540" s="77">
        <v>4325885</v>
      </c>
      <c r="AI3540" s="76" t="s">
        <v>52</v>
      </c>
      <c r="AJ3540" s="76" t="s">
        <v>36</v>
      </c>
      <c r="AK3540" t="str">
        <f>_xlfn.CONCAT(PlayerList[[#This Row],[First Name]]," ",PlayerList[[#This Row],[Surname]])</f>
        <v>Charlie Yang</v>
      </c>
      <c r="AM3540" s="71">
        <f>PlayerList[[#This Row],[Code]]*1</f>
        <v>19967</v>
      </c>
      <c r="AN3540" s="71" t="str">
        <f>VLOOKUP(PlayerList[[#This Row],[NZCF ID]],$AP$2:$AQ$3850,2,FALSE)</f>
        <v>M</v>
      </c>
      <c r="AP3540" s="71">
        <v>20840</v>
      </c>
      <c r="AQ3540" s="71" t="s">
        <v>29</v>
      </c>
    </row>
    <row r="3541" spans="13:43" x14ac:dyDescent="0.3">
      <c r="M3541" s="75">
        <v>18969</v>
      </c>
      <c r="N3541" s="72" t="s">
        <v>3752</v>
      </c>
      <c r="O3541" s="72" t="s">
        <v>3926</v>
      </c>
      <c r="P3541" s="73" t="s">
        <v>74</v>
      </c>
      <c r="Q3541" s="74">
        <v>2013</v>
      </c>
      <c r="R3541" s="73" t="s">
        <v>135</v>
      </c>
      <c r="S3541" s="72"/>
      <c r="T3541" s="77">
        <v>1241</v>
      </c>
      <c r="U3541" s="76" t="s">
        <v>35</v>
      </c>
      <c r="V3541" s="77" t="s">
        <v>36</v>
      </c>
      <c r="W3541" s="77" t="s">
        <v>36</v>
      </c>
      <c r="X3541" s="77">
        <v>75</v>
      </c>
      <c r="Y3541" s="78" t="s">
        <v>61</v>
      </c>
      <c r="Z3541" s="72"/>
      <c r="AA3541" s="77">
        <v>867</v>
      </c>
      <c r="AB3541" s="76" t="s">
        <v>35</v>
      </c>
      <c r="AC3541" s="77" t="s">
        <v>36</v>
      </c>
      <c r="AD3541" s="77" t="s">
        <v>36</v>
      </c>
      <c r="AE3541" s="77">
        <v>57</v>
      </c>
      <c r="AF3541" s="78" t="s">
        <v>281</v>
      </c>
      <c r="AG3541" s="72"/>
      <c r="AH3541" s="77">
        <v>4321936</v>
      </c>
      <c r="AI3541" s="76" t="s">
        <v>52</v>
      </c>
      <c r="AJ3541" s="76" t="s">
        <v>36</v>
      </c>
      <c r="AK3541" t="str">
        <f>_xlfn.CONCAT(PlayerList[[#This Row],[First Name]]," ",PlayerList[[#This Row],[Surname]])</f>
        <v>Chenyi (Hannah) Yang</v>
      </c>
      <c r="AM3541" s="71">
        <f>PlayerList[[#This Row],[Code]]*1</f>
        <v>18969</v>
      </c>
      <c r="AN3541" s="71" t="str">
        <f>VLOOKUP(PlayerList[[#This Row],[NZCF ID]],$AP$2:$AQ$3850,2,FALSE)</f>
        <v>F</v>
      </c>
      <c r="AP3541" s="71">
        <v>19084</v>
      </c>
      <c r="AQ3541" s="71" t="s">
        <v>29</v>
      </c>
    </row>
    <row r="3542" spans="13:43" x14ac:dyDescent="0.3">
      <c r="M3542" s="75">
        <v>13450</v>
      </c>
      <c r="N3542" s="72" t="s">
        <v>3752</v>
      </c>
      <c r="O3542" s="72" t="s">
        <v>1113</v>
      </c>
      <c r="P3542" s="73" t="s">
        <v>335</v>
      </c>
      <c r="Q3542" s="74">
        <v>1996</v>
      </c>
      <c r="R3542" s="73" t="s">
        <v>35</v>
      </c>
      <c r="S3542" s="72"/>
      <c r="T3542" s="77">
        <v>1572</v>
      </c>
      <c r="U3542" s="76" t="s">
        <v>35</v>
      </c>
      <c r="V3542" s="77" t="s">
        <v>36</v>
      </c>
      <c r="W3542" s="77" t="s">
        <v>36</v>
      </c>
      <c r="X3542" s="77">
        <v>229</v>
      </c>
      <c r="Y3542" s="78" t="s">
        <v>1416</v>
      </c>
      <c r="Z3542" s="72"/>
      <c r="AA3542" s="77">
        <v>1477</v>
      </c>
      <c r="AB3542" s="76" t="s">
        <v>35</v>
      </c>
      <c r="AC3542" s="77" t="s">
        <v>36</v>
      </c>
      <c r="AD3542" s="77" t="s">
        <v>36</v>
      </c>
      <c r="AE3542" s="77">
        <v>109</v>
      </c>
      <c r="AF3542" s="78" t="s">
        <v>209</v>
      </c>
      <c r="AG3542" s="72"/>
      <c r="AH3542" s="77">
        <v>4302621</v>
      </c>
      <c r="AI3542" s="76" t="s">
        <v>52</v>
      </c>
      <c r="AJ3542" s="76" t="s">
        <v>36</v>
      </c>
      <c r="AK3542" t="str">
        <f>_xlfn.CONCAT(PlayerList[[#This Row],[First Name]]," ",PlayerList[[#This Row],[Surname]])</f>
        <v>Edison Yang</v>
      </c>
      <c r="AM3542" s="71">
        <f>PlayerList[[#This Row],[Code]]*1</f>
        <v>13450</v>
      </c>
      <c r="AN3542" s="71" t="str">
        <f>VLOOKUP(PlayerList[[#This Row],[NZCF ID]],$AP$2:$AQ$3850,2,FALSE)</f>
        <v>M</v>
      </c>
      <c r="AP3542" s="71">
        <v>19967</v>
      </c>
      <c r="AQ3542" s="71" t="s">
        <v>29</v>
      </c>
    </row>
    <row r="3543" spans="13:43" x14ac:dyDescent="0.3">
      <c r="M3543" s="75">
        <v>18114</v>
      </c>
      <c r="N3543" s="72" t="s">
        <v>3752</v>
      </c>
      <c r="O3543" s="72" t="s">
        <v>3927</v>
      </c>
      <c r="P3543" s="73" t="s">
        <v>121</v>
      </c>
      <c r="Q3543" s="74">
        <v>2006</v>
      </c>
      <c r="R3543" s="73" t="s">
        <v>135</v>
      </c>
      <c r="S3543" s="72"/>
      <c r="T3543" s="77">
        <v>1401</v>
      </c>
      <c r="U3543" s="76" t="s">
        <v>35</v>
      </c>
      <c r="V3543" s="77" t="s">
        <v>36</v>
      </c>
      <c r="W3543" s="77" t="s">
        <v>36</v>
      </c>
      <c r="X3543" s="77">
        <v>80</v>
      </c>
      <c r="Y3543" s="78" t="s">
        <v>84</v>
      </c>
      <c r="Z3543" s="72"/>
      <c r="AA3543" s="77">
        <v>1344</v>
      </c>
      <c r="AB3543" s="76" t="s">
        <v>35</v>
      </c>
      <c r="AC3543" s="77">
        <v>2</v>
      </c>
      <c r="AD3543" s="77">
        <v>12</v>
      </c>
      <c r="AE3543" s="77">
        <v>61</v>
      </c>
      <c r="AF3543" s="78" t="s">
        <v>4167</v>
      </c>
      <c r="AG3543" s="72"/>
      <c r="AH3543" s="77">
        <v>4317432</v>
      </c>
      <c r="AI3543" s="76" t="s">
        <v>52</v>
      </c>
      <c r="AJ3543" s="76" t="s">
        <v>36</v>
      </c>
      <c r="AK3543" t="str">
        <f>_xlfn.CONCAT(PlayerList[[#This Row],[First Name]]," ",PlayerList[[#This Row],[Surname]])</f>
        <v>Edison J Yang</v>
      </c>
      <c r="AM3543" s="71">
        <f>PlayerList[[#This Row],[Code]]*1</f>
        <v>18114</v>
      </c>
      <c r="AN3543" s="71" t="str">
        <f>VLOOKUP(PlayerList[[#This Row],[NZCF ID]],$AP$2:$AQ$3850,2,FALSE)</f>
        <v>M</v>
      </c>
      <c r="AP3543" s="71">
        <v>18969</v>
      </c>
      <c r="AQ3543" s="71" t="s">
        <v>45</v>
      </c>
    </row>
    <row r="3544" spans="13:43" x14ac:dyDescent="0.3">
      <c r="M3544" s="75">
        <v>18496</v>
      </c>
      <c r="N3544" s="72" t="s">
        <v>3752</v>
      </c>
      <c r="O3544" s="72" t="s">
        <v>689</v>
      </c>
      <c r="P3544" s="73" t="s">
        <v>354</v>
      </c>
      <c r="Q3544" s="74">
        <v>2013</v>
      </c>
      <c r="R3544" s="73" t="s">
        <v>135</v>
      </c>
      <c r="S3544" s="72"/>
      <c r="T3544" s="77" t="s">
        <v>34</v>
      </c>
      <c r="U3544" s="76" t="s">
        <v>35</v>
      </c>
      <c r="V3544" s="77" t="s">
        <v>36</v>
      </c>
      <c r="W3544" s="77" t="s">
        <v>36</v>
      </c>
      <c r="X3544" s="77" t="s">
        <v>37</v>
      </c>
      <c r="Y3544" s="78" t="s">
        <v>38</v>
      </c>
      <c r="Z3544" s="72"/>
      <c r="AA3544" s="77">
        <v>653</v>
      </c>
      <c r="AB3544" s="76" t="s">
        <v>50</v>
      </c>
      <c r="AC3544" s="77" t="s">
        <v>36</v>
      </c>
      <c r="AD3544" s="77" t="s">
        <v>36</v>
      </c>
      <c r="AE3544" s="77">
        <v>14</v>
      </c>
      <c r="AF3544" s="78" t="s">
        <v>96</v>
      </c>
      <c r="AG3544" s="72"/>
      <c r="AH3544" s="77" t="s">
        <v>69</v>
      </c>
      <c r="AI3544" s="76" t="s">
        <v>52</v>
      </c>
      <c r="AJ3544" s="76" t="s">
        <v>36</v>
      </c>
      <c r="AK3544" t="str">
        <f>_xlfn.CONCAT(PlayerList[[#This Row],[First Name]]," ",PlayerList[[#This Row],[Surname]])</f>
        <v>Eric Yang</v>
      </c>
      <c r="AM3544" s="71">
        <f>PlayerList[[#This Row],[Code]]*1</f>
        <v>18496</v>
      </c>
      <c r="AN3544" s="71" t="str">
        <f>VLOOKUP(PlayerList[[#This Row],[NZCF ID]],$AP$2:$AQ$3850,2,FALSE)</f>
        <v>M</v>
      </c>
      <c r="AP3544" s="71">
        <v>13450</v>
      </c>
      <c r="AQ3544" s="71" t="s">
        <v>29</v>
      </c>
    </row>
    <row r="3545" spans="13:43" x14ac:dyDescent="0.3">
      <c r="M3545" s="75">
        <v>19425</v>
      </c>
      <c r="N3545" s="72" t="s">
        <v>3752</v>
      </c>
      <c r="O3545" s="72" t="s">
        <v>689</v>
      </c>
      <c r="P3545" s="73" t="s">
        <v>33</v>
      </c>
      <c r="Q3545" s="74">
        <v>2012</v>
      </c>
      <c r="R3545" s="73" t="s">
        <v>135</v>
      </c>
      <c r="S3545" s="72"/>
      <c r="T3545" s="77" t="s">
        <v>34</v>
      </c>
      <c r="U3545" s="76" t="s">
        <v>35</v>
      </c>
      <c r="V3545" s="77" t="s">
        <v>36</v>
      </c>
      <c r="W3545" s="77" t="s">
        <v>36</v>
      </c>
      <c r="X3545" s="77" t="s">
        <v>37</v>
      </c>
      <c r="Y3545" s="78" t="s">
        <v>38</v>
      </c>
      <c r="Z3545" s="72"/>
      <c r="AA3545" s="77">
        <v>954</v>
      </c>
      <c r="AB3545" s="76" t="s">
        <v>50</v>
      </c>
      <c r="AC3545" s="77" t="s">
        <v>36</v>
      </c>
      <c r="AD3545" s="77" t="s">
        <v>36</v>
      </c>
      <c r="AE3545" s="77">
        <v>13</v>
      </c>
      <c r="AF3545" s="78" t="s">
        <v>39</v>
      </c>
      <c r="AG3545" s="72"/>
      <c r="AH3545" s="77">
        <v>4330358</v>
      </c>
      <c r="AI3545" s="76" t="s">
        <v>52</v>
      </c>
      <c r="AJ3545" s="76" t="s">
        <v>36</v>
      </c>
      <c r="AK3545" t="str">
        <f>_xlfn.CONCAT(PlayerList[[#This Row],[First Name]]," ",PlayerList[[#This Row],[Surname]])</f>
        <v>Eric Yang</v>
      </c>
      <c r="AM3545" s="71">
        <f>PlayerList[[#This Row],[Code]]*1</f>
        <v>19425</v>
      </c>
      <c r="AN3545" s="71" t="str">
        <f>VLOOKUP(PlayerList[[#This Row],[NZCF ID]],$AP$2:$AQ$3850,2,FALSE)</f>
        <v>M</v>
      </c>
      <c r="AP3545" s="71">
        <v>18114</v>
      </c>
      <c r="AQ3545" s="71" t="s">
        <v>29</v>
      </c>
    </row>
    <row r="3546" spans="13:43" x14ac:dyDescent="0.3">
      <c r="M3546" s="75">
        <v>20172</v>
      </c>
      <c r="N3546" s="72" t="s">
        <v>3752</v>
      </c>
      <c r="O3546" s="72" t="s">
        <v>3928</v>
      </c>
      <c r="P3546" s="73" t="s">
        <v>33</v>
      </c>
      <c r="Q3546" s="74">
        <v>2014</v>
      </c>
      <c r="R3546" s="73" t="s">
        <v>135</v>
      </c>
      <c r="S3546" s="72"/>
      <c r="T3546" s="77" t="s">
        <v>34</v>
      </c>
      <c r="U3546" s="76" t="s">
        <v>35</v>
      </c>
      <c r="V3546" s="77" t="s">
        <v>36</v>
      </c>
      <c r="W3546" s="77" t="s">
        <v>36</v>
      </c>
      <c r="X3546" s="77" t="s">
        <v>37</v>
      </c>
      <c r="Y3546" s="78" t="s">
        <v>38</v>
      </c>
      <c r="Z3546" s="72"/>
      <c r="AA3546" s="77">
        <v>497</v>
      </c>
      <c r="AB3546" s="76" t="s">
        <v>35</v>
      </c>
      <c r="AC3546" s="77" t="s">
        <v>36</v>
      </c>
      <c r="AD3546" s="77" t="s">
        <v>36</v>
      </c>
      <c r="AE3546" s="77">
        <v>21</v>
      </c>
      <c r="AF3546" s="78" t="s">
        <v>84</v>
      </c>
      <c r="AG3546" s="72"/>
      <c r="AH3546" s="77" t="s">
        <v>69</v>
      </c>
      <c r="AI3546" s="76" t="s">
        <v>52</v>
      </c>
      <c r="AJ3546" s="76" t="s">
        <v>36</v>
      </c>
      <c r="AK3546" t="str">
        <f>_xlfn.CONCAT(PlayerList[[#This Row],[First Name]]," ",PlayerList[[#This Row],[Surname]])</f>
        <v>Eric Siyu Yang</v>
      </c>
      <c r="AM3546" s="71">
        <f>PlayerList[[#This Row],[Code]]*1</f>
        <v>20172</v>
      </c>
      <c r="AN3546" s="71" t="str">
        <f>VLOOKUP(PlayerList[[#This Row],[NZCF ID]],$AP$2:$AQ$3850,2,FALSE)</f>
        <v>M</v>
      </c>
      <c r="AP3546" s="71">
        <v>18496</v>
      </c>
      <c r="AQ3546" s="71" t="s">
        <v>29</v>
      </c>
    </row>
    <row r="3547" spans="13:43" x14ac:dyDescent="0.3">
      <c r="M3547" s="75">
        <v>19445</v>
      </c>
      <c r="N3547" s="72" t="s">
        <v>3752</v>
      </c>
      <c r="O3547" s="72" t="s">
        <v>3929</v>
      </c>
      <c r="P3547" s="73" t="s">
        <v>354</v>
      </c>
      <c r="Q3547" s="74">
        <v>2013</v>
      </c>
      <c r="R3547" s="73" t="s">
        <v>135</v>
      </c>
      <c r="S3547" s="72"/>
      <c r="T3547" s="77">
        <v>788</v>
      </c>
      <c r="U3547" s="76" t="s">
        <v>50</v>
      </c>
      <c r="V3547" s="77" t="s">
        <v>36</v>
      </c>
      <c r="W3547" s="77" t="s">
        <v>36</v>
      </c>
      <c r="X3547" s="77">
        <v>6</v>
      </c>
      <c r="Y3547" s="78" t="s">
        <v>61</v>
      </c>
      <c r="Z3547" s="72"/>
      <c r="AA3547" s="77">
        <v>400</v>
      </c>
      <c r="AB3547" s="76" t="s">
        <v>50</v>
      </c>
      <c r="AC3547" s="77" t="s">
        <v>36</v>
      </c>
      <c r="AD3547" s="77" t="s">
        <v>36</v>
      </c>
      <c r="AE3547" s="77">
        <v>12</v>
      </c>
      <c r="AF3547" s="78" t="s">
        <v>281</v>
      </c>
      <c r="AG3547" s="72"/>
      <c r="AH3547" s="77" t="s">
        <v>69</v>
      </c>
      <c r="AI3547" s="76" t="s">
        <v>52</v>
      </c>
      <c r="AJ3547" s="76" t="s">
        <v>36</v>
      </c>
      <c r="AK3547" t="str">
        <f>_xlfn.CONCAT(PlayerList[[#This Row],[First Name]]," ",PlayerList[[#This Row],[Surname]])</f>
        <v>Ethan Donglin Yang</v>
      </c>
      <c r="AM3547" s="71">
        <f>PlayerList[[#This Row],[Code]]*1</f>
        <v>19445</v>
      </c>
      <c r="AN3547" s="71" t="str">
        <f>VLOOKUP(PlayerList[[#This Row],[NZCF ID]],$AP$2:$AQ$3850,2,FALSE)</f>
        <v>M</v>
      </c>
      <c r="AP3547" s="71">
        <v>19425</v>
      </c>
      <c r="AQ3547" s="71" t="s">
        <v>29</v>
      </c>
    </row>
    <row r="3548" spans="13:43" x14ac:dyDescent="0.3">
      <c r="M3548" s="75">
        <v>19412</v>
      </c>
      <c r="N3548" s="72" t="s">
        <v>3752</v>
      </c>
      <c r="O3548" s="72" t="s">
        <v>451</v>
      </c>
      <c r="P3548" s="73" t="s">
        <v>33</v>
      </c>
      <c r="Q3548" s="74">
        <v>2012</v>
      </c>
      <c r="R3548" s="73" t="s">
        <v>135</v>
      </c>
      <c r="S3548" s="72"/>
      <c r="T3548" s="77" t="s">
        <v>34</v>
      </c>
      <c r="U3548" s="76" t="s">
        <v>35</v>
      </c>
      <c r="V3548" s="77" t="s">
        <v>36</v>
      </c>
      <c r="W3548" s="77" t="s">
        <v>36</v>
      </c>
      <c r="X3548" s="77" t="s">
        <v>37</v>
      </c>
      <c r="Y3548" s="78" t="s">
        <v>38</v>
      </c>
      <c r="Z3548" s="72"/>
      <c r="AA3548" s="77">
        <v>553</v>
      </c>
      <c r="AB3548" s="76" t="s">
        <v>50</v>
      </c>
      <c r="AC3548" s="77" t="s">
        <v>36</v>
      </c>
      <c r="AD3548" s="77" t="s">
        <v>36</v>
      </c>
      <c r="AE3548" s="77">
        <v>7</v>
      </c>
      <c r="AF3548" s="78" t="s">
        <v>96</v>
      </c>
      <c r="AG3548" s="72"/>
      <c r="AH3548" s="77" t="s">
        <v>69</v>
      </c>
      <c r="AI3548" s="76" t="s">
        <v>52</v>
      </c>
      <c r="AJ3548" s="76" t="s">
        <v>36</v>
      </c>
      <c r="AK3548" t="str">
        <f>_xlfn.CONCAT(PlayerList[[#This Row],[First Name]]," ",PlayerList[[#This Row],[Surname]])</f>
        <v>Ezra Yang</v>
      </c>
      <c r="AM3548" s="71">
        <f>PlayerList[[#This Row],[Code]]*1</f>
        <v>19412</v>
      </c>
      <c r="AN3548" s="71" t="str">
        <f>VLOOKUP(PlayerList[[#This Row],[NZCF ID]],$AP$2:$AQ$3850,2,FALSE)</f>
        <v>M</v>
      </c>
      <c r="AP3548" s="71">
        <v>20172</v>
      </c>
      <c r="AQ3548" s="71" t="s">
        <v>29</v>
      </c>
    </row>
    <row r="3549" spans="13:43" x14ac:dyDescent="0.3">
      <c r="M3549" s="75">
        <v>19483</v>
      </c>
      <c r="N3549" s="72" t="s">
        <v>3752</v>
      </c>
      <c r="O3549" s="72" t="s">
        <v>486</v>
      </c>
      <c r="P3549" s="73" t="s">
        <v>33</v>
      </c>
      <c r="Q3549" s="74">
        <v>2016</v>
      </c>
      <c r="R3549" s="73" t="s">
        <v>135</v>
      </c>
      <c r="S3549" s="72"/>
      <c r="T3549" s="77" t="s">
        <v>34</v>
      </c>
      <c r="U3549" s="76" t="s">
        <v>35</v>
      </c>
      <c r="V3549" s="77" t="s">
        <v>36</v>
      </c>
      <c r="W3549" s="77" t="s">
        <v>36</v>
      </c>
      <c r="X3549" s="77" t="s">
        <v>37</v>
      </c>
      <c r="Y3549" s="78" t="s">
        <v>38</v>
      </c>
      <c r="Z3549" s="72"/>
      <c r="AA3549" s="77">
        <v>462</v>
      </c>
      <c r="AB3549" s="76" t="s">
        <v>50</v>
      </c>
      <c r="AC3549" s="77" t="s">
        <v>36</v>
      </c>
      <c r="AD3549" s="77" t="s">
        <v>36</v>
      </c>
      <c r="AE3549" s="77">
        <v>12</v>
      </c>
      <c r="AF3549" s="78" t="s">
        <v>96</v>
      </c>
      <c r="AG3549" s="72"/>
      <c r="AH3549" s="77" t="s">
        <v>69</v>
      </c>
      <c r="AI3549" s="76" t="s">
        <v>52</v>
      </c>
      <c r="AJ3549" s="76" t="s">
        <v>36</v>
      </c>
      <c r="AK3549" t="str">
        <f>_xlfn.CONCAT(PlayerList[[#This Row],[First Name]]," ",PlayerList[[#This Row],[Surname]])</f>
        <v>Harry Yang</v>
      </c>
      <c r="AM3549" s="71">
        <f>PlayerList[[#This Row],[Code]]*1</f>
        <v>19483</v>
      </c>
      <c r="AN3549" s="71" t="str">
        <f>VLOOKUP(PlayerList[[#This Row],[NZCF ID]],$AP$2:$AQ$3850,2,FALSE)</f>
        <v>M</v>
      </c>
      <c r="AP3549" s="71">
        <v>19445</v>
      </c>
      <c r="AQ3549" s="71" t="s">
        <v>29</v>
      </c>
    </row>
    <row r="3550" spans="13:43" x14ac:dyDescent="0.3">
      <c r="M3550" s="75">
        <v>16788</v>
      </c>
      <c r="N3550" s="72" t="s">
        <v>3752</v>
      </c>
      <c r="O3550" s="72" t="s">
        <v>359</v>
      </c>
      <c r="P3550" s="73" t="s">
        <v>167</v>
      </c>
      <c r="Q3550" s="74">
        <v>2010</v>
      </c>
      <c r="R3550" s="73" t="s">
        <v>135</v>
      </c>
      <c r="S3550" s="72"/>
      <c r="T3550" s="77">
        <v>1099</v>
      </c>
      <c r="U3550" s="76" t="s">
        <v>35</v>
      </c>
      <c r="V3550" s="77" t="s">
        <v>36</v>
      </c>
      <c r="W3550" s="77" t="s">
        <v>36</v>
      </c>
      <c r="X3550" s="77">
        <v>72</v>
      </c>
      <c r="Y3550" s="78" t="s">
        <v>51</v>
      </c>
      <c r="Z3550" s="72"/>
      <c r="AA3550" s="77">
        <v>1021</v>
      </c>
      <c r="AB3550" s="76" t="s">
        <v>35</v>
      </c>
      <c r="AC3550" s="77" t="s">
        <v>36</v>
      </c>
      <c r="AD3550" s="77" t="s">
        <v>36</v>
      </c>
      <c r="AE3550" s="77">
        <v>170</v>
      </c>
      <c r="AF3550" s="78" t="s">
        <v>51</v>
      </c>
      <c r="AG3550" s="72"/>
      <c r="AH3550" s="77">
        <v>4311655</v>
      </c>
      <c r="AI3550" s="76" t="s">
        <v>52</v>
      </c>
      <c r="AJ3550" s="76" t="s">
        <v>36</v>
      </c>
      <c r="AK3550" t="str">
        <f>_xlfn.CONCAT(PlayerList[[#This Row],[First Name]]," ",PlayerList[[#This Row],[Surname]])</f>
        <v>Jerry Yang</v>
      </c>
      <c r="AM3550" s="71">
        <f>PlayerList[[#This Row],[Code]]*1</f>
        <v>16788</v>
      </c>
      <c r="AN3550" s="71" t="str">
        <f>VLOOKUP(PlayerList[[#This Row],[NZCF ID]],$AP$2:$AQ$3850,2,FALSE)</f>
        <v>M</v>
      </c>
      <c r="AP3550" s="71">
        <v>19412</v>
      </c>
      <c r="AQ3550" s="71" t="s">
        <v>29</v>
      </c>
    </row>
    <row r="3551" spans="13:43" x14ac:dyDescent="0.3">
      <c r="M3551" s="75">
        <v>17557</v>
      </c>
      <c r="N3551" s="72" t="s">
        <v>3752</v>
      </c>
      <c r="O3551" s="72" t="s">
        <v>1195</v>
      </c>
      <c r="P3551" s="73" t="s">
        <v>335</v>
      </c>
      <c r="Q3551" s="74">
        <v>2006</v>
      </c>
      <c r="R3551" s="73" t="s">
        <v>135</v>
      </c>
      <c r="S3551" s="72"/>
      <c r="T3551" s="77">
        <v>1154</v>
      </c>
      <c r="U3551" s="76" t="s">
        <v>50</v>
      </c>
      <c r="V3551" s="77" t="s">
        <v>36</v>
      </c>
      <c r="W3551" s="77" t="s">
        <v>36</v>
      </c>
      <c r="X3551" s="77">
        <v>8</v>
      </c>
      <c r="Y3551" s="78" t="s">
        <v>105</v>
      </c>
      <c r="Z3551" s="72"/>
      <c r="AA3551" s="77">
        <v>1192</v>
      </c>
      <c r="AB3551" s="76" t="s">
        <v>50</v>
      </c>
      <c r="AC3551" s="77" t="s">
        <v>36</v>
      </c>
      <c r="AD3551" s="77" t="s">
        <v>36</v>
      </c>
      <c r="AE3551" s="77">
        <v>16</v>
      </c>
      <c r="AF3551" s="78" t="s">
        <v>105</v>
      </c>
      <c r="AG3551" s="72"/>
      <c r="AH3551" s="77">
        <v>4314530</v>
      </c>
      <c r="AI3551" s="76" t="s">
        <v>52</v>
      </c>
      <c r="AJ3551" s="76" t="s">
        <v>36</v>
      </c>
      <c r="AK3551" t="str">
        <f>_xlfn.CONCAT(PlayerList[[#This Row],[First Name]]," ",PlayerList[[#This Row],[Surname]])</f>
        <v>Justin Yang</v>
      </c>
      <c r="AM3551" s="71">
        <f>PlayerList[[#This Row],[Code]]*1</f>
        <v>17557</v>
      </c>
      <c r="AN3551" s="71" t="str">
        <f>VLOOKUP(PlayerList[[#This Row],[NZCF ID]],$AP$2:$AQ$3850,2,FALSE)</f>
        <v>M</v>
      </c>
      <c r="AP3551" s="71">
        <v>19483</v>
      </c>
      <c r="AQ3551" s="71" t="s">
        <v>29</v>
      </c>
    </row>
    <row r="3552" spans="13:43" x14ac:dyDescent="0.3">
      <c r="M3552" s="75">
        <v>18137</v>
      </c>
      <c r="N3552" s="72" t="s">
        <v>3752</v>
      </c>
      <c r="O3552" s="72" t="s">
        <v>3912</v>
      </c>
      <c r="P3552" s="73" t="s">
        <v>604</v>
      </c>
      <c r="Q3552" s="74">
        <v>2008</v>
      </c>
      <c r="R3552" s="73" t="s">
        <v>135</v>
      </c>
      <c r="S3552" s="72"/>
      <c r="T3552" s="77">
        <v>1048</v>
      </c>
      <c r="U3552" s="76" t="s">
        <v>35</v>
      </c>
      <c r="V3552" s="77" t="s">
        <v>36</v>
      </c>
      <c r="W3552" s="77" t="s">
        <v>36</v>
      </c>
      <c r="X3552" s="77">
        <v>20</v>
      </c>
      <c r="Y3552" s="78" t="s">
        <v>96</v>
      </c>
      <c r="Z3552" s="72"/>
      <c r="AA3552" s="77" t="s">
        <v>37</v>
      </c>
      <c r="AB3552" s="76" t="s">
        <v>35</v>
      </c>
      <c r="AC3552" s="77" t="s">
        <v>36</v>
      </c>
      <c r="AD3552" s="77" t="s">
        <v>36</v>
      </c>
      <c r="AE3552" s="77" t="s">
        <v>37</v>
      </c>
      <c r="AF3552" s="78" t="s">
        <v>38</v>
      </c>
      <c r="AG3552" s="72"/>
      <c r="AH3552" s="77">
        <v>4317475</v>
      </c>
      <c r="AI3552" s="76" t="s">
        <v>52</v>
      </c>
      <c r="AJ3552" s="76" t="s">
        <v>36</v>
      </c>
      <c r="AK3552" t="str">
        <f>_xlfn.CONCAT(PlayerList[[#This Row],[First Name]]," ",PlayerList[[#This Row],[Surname]])</f>
        <v>Laura Yang</v>
      </c>
      <c r="AM3552" s="71">
        <f>PlayerList[[#This Row],[Code]]*1</f>
        <v>18137</v>
      </c>
      <c r="AN3552" s="71" t="str">
        <f>VLOOKUP(PlayerList[[#This Row],[NZCF ID]],$AP$2:$AQ$3850,2,FALSE)</f>
        <v>F</v>
      </c>
      <c r="AP3552" s="71">
        <v>16788</v>
      </c>
      <c r="AQ3552" s="71" t="s">
        <v>29</v>
      </c>
    </row>
    <row r="3553" spans="13:43" x14ac:dyDescent="0.3">
      <c r="M3553" s="75">
        <v>16768</v>
      </c>
      <c r="N3553" s="72" t="s">
        <v>3752</v>
      </c>
      <c r="O3553" s="72" t="s">
        <v>400</v>
      </c>
      <c r="P3553" s="73" t="s">
        <v>167</v>
      </c>
      <c r="Q3553" s="74">
        <v>2006</v>
      </c>
      <c r="R3553" s="73" t="s">
        <v>135</v>
      </c>
      <c r="S3553" s="72"/>
      <c r="T3553" s="77">
        <v>1297</v>
      </c>
      <c r="U3553" s="76" t="s">
        <v>35</v>
      </c>
      <c r="V3553" s="77" t="s">
        <v>36</v>
      </c>
      <c r="W3553" s="77" t="s">
        <v>36</v>
      </c>
      <c r="X3553" s="77">
        <v>79</v>
      </c>
      <c r="Y3553" s="78" t="s">
        <v>281</v>
      </c>
      <c r="Z3553" s="72"/>
      <c r="AA3553" s="77">
        <v>1227</v>
      </c>
      <c r="AB3553" s="76" t="s">
        <v>35</v>
      </c>
      <c r="AC3553" s="77" t="s">
        <v>36</v>
      </c>
      <c r="AD3553" s="77" t="s">
        <v>36</v>
      </c>
      <c r="AE3553" s="77">
        <v>84</v>
      </c>
      <c r="AF3553" s="78" t="s">
        <v>281</v>
      </c>
      <c r="AG3553" s="72"/>
      <c r="AH3553" s="77">
        <v>4310373</v>
      </c>
      <c r="AI3553" s="76" t="s">
        <v>52</v>
      </c>
      <c r="AJ3553" s="76" t="s">
        <v>36</v>
      </c>
      <c r="AK3553" t="str">
        <f>_xlfn.CONCAT(PlayerList[[#This Row],[First Name]]," ",PlayerList[[#This Row],[Surname]])</f>
        <v>Lucas Yang</v>
      </c>
      <c r="AM3553" s="71">
        <f>PlayerList[[#This Row],[Code]]*1</f>
        <v>16768</v>
      </c>
      <c r="AN3553" s="71" t="str">
        <f>VLOOKUP(PlayerList[[#This Row],[NZCF ID]],$AP$2:$AQ$3850,2,FALSE)</f>
        <v>M</v>
      </c>
      <c r="AP3553" s="71">
        <v>17557</v>
      </c>
      <c r="AQ3553" s="71" t="s">
        <v>29</v>
      </c>
    </row>
    <row r="3554" spans="13:43" x14ac:dyDescent="0.3">
      <c r="M3554" s="75">
        <v>19047</v>
      </c>
      <c r="N3554" s="72" t="s">
        <v>3752</v>
      </c>
      <c r="O3554" s="72" t="s">
        <v>3930</v>
      </c>
      <c r="P3554" s="73" t="s">
        <v>167</v>
      </c>
      <c r="Q3554" s="74">
        <v>2016</v>
      </c>
      <c r="R3554" s="73" t="s">
        <v>135</v>
      </c>
      <c r="S3554" s="72"/>
      <c r="T3554" s="77" t="s">
        <v>34</v>
      </c>
      <c r="U3554" s="76" t="s">
        <v>35</v>
      </c>
      <c r="V3554" s="77" t="s">
        <v>36</v>
      </c>
      <c r="W3554" s="77" t="s">
        <v>36</v>
      </c>
      <c r="X3554" s="77" t="s">
        <v>37</v>
      </c>
      <c r="Y3554" s="78" t="s">
        <v>38</v>
      </c>
      <c r="Z3554" s="72"/>
      <c r="AA3554" s="77">
        <v>377</v>
      </c>
      <c r="AB3554" s="76" t="s">
        <v>35</v>
      </c>
      <c r="AC3554" s="77" t="s">
        <v>36</v>
      </c>
      <c r="AD3554" s="77" t="s">
        <v>36</v>
      </c>
      <c r="AE3554" s="77">
        <v>23</v>
      </c>
      <c r="AF3554" s="78" t="s">
        <v>281</v>
      </c>
      <c r="AG3554" s="72"/>
      <c r="AH3554" s="77" t="s">
        <v>69</v>
      </c>
      <c r="AI3554" s="76" t="s">
        <v>52</v>
      </c>
      <c r="AJ3554" s="76" t="s">
        <v>36</v>
      </c>
      <c r="AK3554" t="str">
        <f>_xlfn.CONCAT(PlayerList[[#This Row],[First Name]]," ",PlayerList[[#This Row],[Surname]])</f>
        <v>Marcus Bocheng Yang</v>
      </c>
      <c r="AM3554" s="71">
        <f>PlayerList[[#This Row],[Code]]*1</f>
        <v>19047</v>
      </c>
      <c r="AN3554" s="71" t="str">
        <f>VLOOKUP(PlayerList[[#This Row],[NZCF ID]],$AP$2:$AQ$3850,2,FALSE)</f>
        <v>M</v>
      </c>
      <c r="AP3554" s="71">
        <v>18137</v>
      </c>
      <c r="AQ3554" s="71" t="s">
        <v>45</v>
      </c>
    </row>
    <row r="3555" spans="13:43" x14ac:dyDescent="0.3">
      <c r="M3555" s="75">
        <v>19484</v>
      </c>
      <c r="N3555" s="72" t="s">
        <v>3752</v>
      </c>
      <c r="O3555" s="72" t="s">
        <v>599</v>
      </c>
      <c r="P3555" s="73" t="s">
        <v>33</v>
      </c>
      <c r="Q3555" s="74">
        <v>2014</v>
      </c>
      <c r="R3555" s="73" t="s">
        <v>135</v>
      </c>
      <c r="S3555" s="72"/>
      <c r="T3555" s="77" t="s">
        <v>34</v>
      </c>
      <c r="U3555" s="76" t="s">
        <v>35</v>
      </c>
      <c r="V3555" s="77" t="s">
        <v>36</v>
      </c>
      <c r="W3555" s="77" t="s">
        <v>36</v>
      </c>
      <c r="X3555" s="77" t="s">
        <v>37</v>
      </c>
      <c r="Y3555" s="78" t="s">
        <v>38</v>
      </c>
      <c r="Z3555" s="72"/>
      <c r="AA3555" s="77">
        <v>400</v>
      </c>
      <c r="AB3555" s="76" t="s">
        <v>50</v>
      </c>
      <c r="AC3555" s="77" t="s">
        <v>36</v>
      </c>
      <c r="AD3555" s="77" t="s">
        <v>36</v>
      </c>
      <c r="AE3555" s="77">
        <v>10</v>
      </c>
      <c r="AF3555" s="78" t="s">
        <v>96</v>
      </c>
      <c r="AG3555" s="72"/>
      <c r="AH3555" s="77" t="s">
        <v>69</v>
      </c>
      <c r="AI3555" s="76" t="s">
        <v>52</v>
      </c>
      <c r="AJ3555" s="76" t="s">
        <v>36</v>
      </c>
      <c r="AK3555" t="str">
        <f>_xlfn.CONCAT(PlayerList[[#This Row],[First Name]]," ",PlayerList[[#This Row],[Surname]])</f>
        <v>Mark Yang</v>
      </c>
      <c r="AM3555" s="71">
        <f>PlayerList[[#This Row],[Code]]*1</f>
        <v>19484</v>
      </c>
      <c r="AN3555" s="71" t="str">
        <f>VLOOKUP(PlayerList[[#This Row],[NZCF ID]],$AP$2:$AQ$3850,2,FALSE)</f>
        <v>M</v>
      </c>
      <c r="AP3555" s="71">
        <v>16768</v>
      </c>
      <c r="AQ3555" s="71" t="s">
        <v>29</v>
      </c>
    </row>
    <row r="3556" spans="13:43" x14ac:dyDescent="0.3">
      <c r="M3556" s="75">
        <v>19411</v>
      </c>
      <c r="N3556" s="72" t="s">
        <v>3752</v>
      </c>
      <c r="O3556" s="72" t="s">
        <v>226</v>
      </c>
      <c r="P3556" s="73" t="s">
        <v>33</v>
      </c>
      <c r="Q3556" s="74">
        <v>2013</v>
      </c>
      <c r="R3556" s="73" t="s">
        <v>135</v>
      </c>
      <c r="S3556" s="72"/>
      <c r="T3556" s="77" t="s">
        <v>34</v>
      </c>
      <c r="U3556" s="76" t="s">
        <v>35</v>
      </c>
      <c r="V3556" s="77" t="s">
        <v>36</v>
      </c>
      <c r="W3556" s="77" t="s">
        <v>36</v>
      </c>
      <c r="X3556" s="77" t="s">
        <v>37</v>
      </c>
      <c r="Y3556" s="78" t="s">
        <v>38</v>
      </c>
      <c r="Z3556" s="72"/>
      <c r="AA3556" s="77">
        <v>598</v>
      </c>
      <c r="AB3556" s="76" t="s">
        <v>35</v>
      </c>
      <c r="AC3556" s="77" t="s">
        <v>36</v>
      </c>
      <c r="AD3556" s="77" t="s">
        <v>36</v>
      </c>
      <c r="AE3556" s="77">
        <v>21</v>
      </c>
      <c r="AF3556" s="78" t="s">
        <v>84</v>
      </c>
      <c r="AG3556" s="72"/>
      <c r="AH3556" s="77" t="s">
        <v>69</v>
      </c>
      <c r="AI3556" s="76" t="s">
        <v>52</v>
      </c>
      <c r="AJ3556" s="76" t="s">
        <v>36</v>
      </c>
      <c r="AK3556" t="str">
        <f>_xlfn.CONCAT(PlayerList[[#This Row],[First Name]]," ",PlayerList[[#This Row],[Surname]])</f>
        <v>Matthew Yang</v>
      </c>
      <c r="AM3556" s="71">
        <f>PlayerList[[#This Row],[Code]]*1</f>
        <v>19411</v>
      </c>
      <c r="AN3556" s="71" t="str">
        <f>VLOOKUP(PlayerList[[#This Row],[NZCF ID]],$AP$2:$AQ$3850,2,FALSE)</f>
        <v>M</v>
      </c>
      <c r="AP3556" s="71">
        <v>19047</v>
      </c>
      <c r="AQ3556" s="71" t="s">
        <v>29</v>
      </c>
    </row>
    <row r="3557" spans="13:43" x14ac:dyDescent="0.3">
      <c r="M3557" s="75">
        <v>19153</v>
      </c>
      <c r="N3557" s="72" t="s">
        <v>3752</v>
      </c>
      <c r="O3557" s="72" t="s">
        <v>3931</v>
      </c>
      <c r="P3557" s="73" t="s">
        <v>190</v>
      </c>
      <c r="Q3557" s="74">
        <v>2015</v>
      </c>
      <c r="R3557" s="73" t="s">
        <v>135</v>
      </c>
      <c r="S3557" s="72"/>
      <c r="T3557" s="77" t="s">
        <v>34</v>
      </c>
      <c r="U3557" s="76" t="s">
        <v>35</v>
      </c>
      <c r="V3557" s="77" t="s">
        <v>36</v>
      </c>
      <c r="W3557" s="77" t="s">
        <v>36</v>
      </c>
      <c r="X3557" s="77" t="s">
        <v>37</v>
      </c>
      <c r="Y3557" s="78" t="s">
        <v>38</v>
      </c>
      <c r="Z3557" s="72"/>
      <c r="AA3557" s="77">
        <v>810</v>
      </c>
      <c r="AB3557" s="76" t="s">
        <v>50</v>
      </c>
      <c r="AC3557" s="77" t="s">
        <v>36</v>
      </c>
      <c r="AD3557" s="77" t="s">
        <v>36</v>
      </c>
      <c r="AE3557" s="77">
        <v>6</v>
      </c>
      <c r="AF3557" s="78" t="s">
        <v>154</v>
      </c>
      <c r="AG3557" s="72"/>
      <c r="AH3557" s="77" t="s">
        <v>69</v>
      </c>
      <c r="AI3557" s="76" t="s">
        <v>52</v>
      </c>
      <c r="AJ3557" s="76" t="s">
        <v>36</v>
      </c>
      <c r="AK3557" t="str">
        <f>_xlfn.CONCAT(PlayerList[[#This Row],[First Name]]," ",PlayerList[[#This Row],[Surname]])</f>
        <v>Millin Yang</v>
      </c>
      <c r="AM3557" s="71">
        <f>PlayerList[[#This Row],[Code]]*1</f>
        <v>19153</v>
      </c>
      <c r="AN3557" s="71" t="str">
        <f>VLOOKUP(PlayerList[[#This Row],[NZCF ID]],$AP$2:$AQ$3850,2,FALSE)</f>
        <v>M</v>
      </c>
      <c r="AP3557" s="71">
        <v>19484</v>
      </c>
      <c r="AQ3557" s="71" t="s">
        <v>29</v>
      </c>
    </row>
    <row r="3558" spans="13:43" x14ac:dyDescent="0.3">
      <c r="M3558" s="75">
        <v>17332</v>
      </c>
      <c r="N3558" s="72" t="s">
        <v>3752</v>
      </c>
      <c r="O3558" s="72" t="s">
        <v>3932</v>
      </c>
      <c r="P3558" s="73" t="s">
        <v>161</v>
      </c>
      <c r="Q3558" s="74" t="s">
        <v>37</v>
      </c>
      <c r="R3558" s="73" t="s">
        <v>35</v>
      </c>
      <c r="S3558" s="72"/>
      <c r="T3558" s="77">
        <v>1185</v>
      </c>
      <c r="U3558" s="76" t="s">
        <v>50</v>
      </c>
      <c r="V3558" s="77" t="s">
        <v>36</v>
      </c>
      <c r="W3558" s="77" t="s">
        <v>36</v>
      </c>
      <c r="X3558" s="77">
        <v>12</v>
      </c>
      <c r="Y3558" s="78" t="s">
        <v>90</v>
      </c>
      <c r="Z3558" s="72"/>
      <c r="AA3558" s="77" t="s">
        <v>37</v>
      </c>
      <c r="AB3558" s="76" t="s">
        <v>35</v>
      </c>
      <c r="AC3558" s="77" t="s">
        <v>36</v>
      </c>
      <c r="AD3558" s="77" t="s">
        <v>36</v>
      </c>
      <c r="AE3558" s="77" t="s">
        <v>37</v>
      </c>
      <c r="AF3558" s="78" t="s">
        <v>38</v>
      </c>
      <c r="AG3558" s="72"/>
      <c r="AH3558" s="77" t="s">
        <v>69</v>
      </c>
      <c r="AI3558" s="76" t="s">
        <v>52</v>
      </c>
      <c r="AJ3558" s="76" t="s">
        <v>36</v>
      </c>
      <c r="AK3558" t="str">
        <f>_xlfn.CONCAT(PlayerList[[#This Row],[First Name]]," ",PlayerList[[#This Row],[Surname]])</f>
        <v>Mingyan Yang</v>
      </c>
      <c r="AM3558" s="71">
        <f>PlayerList[[#This Row],[Code]]*1</f>
        <v>17332</v>
      </c>
      <c r="AN3558" s="71" t="str">
        <f>VLOOKUP(PlayerList[[#This Row],[NZCF ID]],$AP$2:$AQ$3850,2,FALSE)</f>
        <v>M</v>
      </c>
      <c r="AP3558" s="71">
        <v>19411</v>
      </c>
      <c r="AQ3558" s="71" t="s">
        <v>29</v>
      </c>
    </row>
    <row r="3559" spans="13:43" x14ac:dyDescent="0.3">
      <c r="M3559" s="75">
        <v>16552</v>
      </c>
      <c r="N3559" s="72" t="s">
        <v>3752</v>
      </c>
      <c r="O3559" s="72" t="s">
        <v>2533</v>
      </c>
      <c r="P3559" s="73" t="s">
        <v>354</v>
      </c>
      <c r="Q3559" s="74">
        <v>2007</v>
      </c>
      <c r="R3559" s="73" t="s">
        <v>135</v>
      </c>
      <c r="S3559" s="72"/>
      <c r="T3559" s="77">
        <v>766</v>
      </c>
      <c r="U3559" s="76" t="s">
        <v>50</v>
      </c>
      <c r="V3559" s="77" t="s">
        <v>36</v>
      </c>
      <c r="W3559" s="77" t="s">
        <v>36</v>
      </c>
      <c r="X3559" s="77">
        <v>11</v>
      </c>
      <c r="Y3559" s="78" t="s">
        <v>90</v>
      </c>
      <c r="Z3559" s="72"/>
      <c r="AA3559" s="77">
        <v>877</v>
      </c>
      <c r="AB3559" s="76" t="s">
        <v>35</v>
      </c>
      <c r="AC3559" s="77" t="s">
        <v>36</v>
      </c>
      <c r="AD3559" s="77" t="s">
        <v>36</v>
      </c>
      <c r="AE3559" s="77">
        <v>86</v>
      </c>
      <c r="AF3559" s="78" t="s">
        <v>209</v>
      </c>
      <c r="AG3559" s="72"/>
      <c r="AH3559" s="77">
        <v>4309537</v>
      </c>
      <c r="AI3559" s="76" t="s">
        <v>52</v>
      </c>
      <c r="AJ3559" s="76" t="s">
        <v>36</v>
      </c>
      <c r="AK3559" t="str">
        <f>_xlfn.CONCAT(PlayerList[[#This Row],[First Name]]," ",PlayerList[[#This Row],[Surname]])</f>
        <v>Modi Yang</v>
      </c>
      <c r="AM3559" s="71">
        <f>PlayerList[[#This Row],[Code]]*1</f>
        <v>16552</v>
      </c>
      <c r="AN3559" s="71" t="str">
        <f>VLOOKUP(PlayerList[[#This Row],[NZCF ID]],$AP$2:$AQ$3850,2,FALSE)</f>
        <v>M</v>
      </c>
      <c r="AP3559" s="71">
        <v>19153</v>
      </c>
      <c r="AQ3559" s="71" t="s">
        <v>29</v>
      </c>
    </row>
    <row r="3560" spans="13:43" x14ac:dyDescent="0.3">
      <c r="M3560" s="75">
        <v>18616</v>
      </c>
      <c r="N3560" s="72" t="s">
        <v>3752</v>
      </c>
      <c r="O3560" s="72" t="s">
        <v>3933</v>
      </c>
      <c r="P3560" s="73" t="s">
        <v>33</v>
      </c>
      <c r="Q3560" s="74">
        <v>2015</v>
      </c>
      <c r="R3560" s="73" t="s">
        <v>135</v>
      </c>
      <c r="S3560" s="72"/>
      <c r="T3560" s="77" t="s">
        <v>34</v>
      </c>
      <c r="U3560" s="76" t="s">
        <v>35</v>
      </c>
      <c r="V3560" s="77" t="s">
        <v>36</v>
      </c>
      <c r="W3560" s="77" t="s">
        <v>36</v>
      </c>
      <c r="X3560" s="77" t="s">
        <v>37</v>
      </c>
      <c r="Y3560" s="78" t="s">
        <v>38</v>
      </c>
      <c r="Z3560" s="72"/>
      <c r="AA3560" s="77">
        <v>400</v>
      </c>
      <c r="AB3560" s="76" t="s">
        <v>50</v>
      </c>
      <c r="AC3560" s="77" t="s">
        <v>36</v>
      </c>
      <c r="AD3560" s="77" t="s">
        <v>36</v>
      </c>
      <c r="AE3560" s="77">
        <v>5</v>
      </c>
      <c r="AF3560" s="78" t="s">
        <v>51</v>
      </c>
      <c r="AG3560" s="72"/>
      <c r="AH3560" s="77" t="s">
        <v>69</v>
      </c>
      <c r="AI3560" s="76" t="s">
        <v>52</v>
      </c>
      <c r="AJ3560" s="76" t="s">
        <v>36</v>
      </c>
      <c r="AK3560" t="str">
        <f>_xlfn.CONCAT(PlayerList[[#This Row],[First Name]]," ",PlayerList[[#This Row],[Surname]])</f>
        <v>Mofan Yang</v>
      </c>
      <c r="AM3560" s="71">
        <f>PlayerList[[#This Row],[Code]]*1</f>
        <v>18616</v>
      </c>
      <c r="AN3560" s="71" t="str">
        <f>VLOOKUP(PlayerList[[#This Row],[NZCF ID]],$AP$2:$AQ$3850,2,FALSE)</f>
        <v>M</v>
      </c>
      <c r="AP3560" s="71">
        <v>17332</v>
      </c>
      <c r="AQ3560" s="71" t="s">
        <v>29</v>
      </c>
    </row>
    <row r="3561" spans="13:43" x14ac:dyDescent="0.3">
      <c r="M3561" s="75">
        <v>19472</v>
      </c>
      <c r="N3561" s="72" t="s">
        <v>3752</v>
      </c>
      <c r="O3561" s="72" t="s">
        <v>504</v>
      </c>
      <c r="P3561" s="73" t="s">
        <v>354</v>
      </c>
      <c r="Q3561" s="74" t="s">
        <v>37</v>
      </c>
      <c r="R3561" s="73" t="s">
        <v>35</v>
      </c>
      <c r="S3561" s="72"/>
      <c r="T3561" s="77">
        <v>640</v>
      </c>
      <c r="U3561" s="76" t="s">
        <v>50</v>
      </c>
      <c r="V3561" s="77" t="s">
        <v>36</v>
      </c>
      <c r="W3561" s="77" t="s">
        <v>36</v>
      </c>
      <c r="X3561" s="77">
        <v>4</v>
      </c>
      <c r="Y3561" s="78" t="s">
        <v>96</v>
      </c>
      <c r="Z3561" s="72"/>
      <c r="AA3561" s="77" t="s">
        <v>37</v>
      </c>
      <c r="AB3561" s="76" t="s">
        <v>35</v>
      </c>
      <c r="AC3561" s="77" t="s">
        <v>36</v>
      </c>
      <c r="AD3561" s="77" t="s">
        <v>36</v>
      </c>
      <c r="AE3561" s="77" t="s">
        <v>37</v>
      </c>
      <c r="AF3561" s="78" t="s">
        <v>38</v>
      </c>
      <c r="AG3561" s="72"/>
      <c r="AH3561" s="77" t="s">
        <v>69</v>
      </c>
      <c r="AI3561" s="76" t="s">
        <v>52</v>
      </c>
      <c r="AJ3561" s="76" t="s">
        <v>36</v>
      </c>
      <c r="AK3561" t="str">
        <f>_xlfn.CONCAT(PlayerList[[#This Row],[First Name]]," ",PlayerList[[#This Row],[Surname]])</f>
        <v>Nathan Yang</v>
      </c>
      <c r="AM3561" s="71">
        <f>PlayerList[[#This Row],[Code]]*1</f>
        <v>19472</v>
      </c>
      <c r="AN3561" s="71" t="str">
        <f>VLOOKUP(PlayerList[[#This Row],[NZCF ID]],$AP$2:$AQ$3850,2,FALSE)</f>
        <v>M</v>
      </c>
      <c r="AP3561" s="71">
        <v>16552</v>
      </c>
      <c r="AQ3561" s="71" t="s">
        <v>29</v>
      </c>
    </row>
    <row r="3562" spans="13:43" x14ac:dyDescent="0.3">
      <c r="M3562" s="75">
        <v>18078</v>
      </c>
      <c r="N3562" s="72" t="s">
        <v>3752</v>
      </c>
      <c r="O3562" s="72" t="s">
        <v>3934</v>
      </c>
      <c r="P3562" s="73" t="s">
        <v>33</v>
      </c>
      <c r="Q3562" s="74">
        <v>2011</v>
      </c>
      <c r="R3562" s="73" t="s">
        <v>135</v>
      </c>
      <c r="S3562" s="72"/>
      <c r="T3562" s="77" t="s">
        <v>34</v>
      </c>
      <c r="U3562" s="76" t="s">
        <v>35</v>
      </c>
      <c r="V3562" s="77" t="s">
        <v>36</v>
      </c>
      <c r="W3562" s="77" t="s">
        <v>36</v>
      </c>
      <c r="X3562" s="77" t="s">
        <v>37</v>
      </c>
      <c r="Y3562" s="78" t="s">
        <v>38</v>
      </c>
      <c r="Z3562" s="72"/>
      <c r="AA3562" s="77">
        <v>400</v>
      </c>
      <c r="AB3562" s="76" t="s">
        <v>50</v>
      </c>
      <c r="AC3562" s="77" t="s">
        <v>36</v>
      </c>
      <c r="AD3562" s="77" t="s">
        <v>36</v>
      </c>
      <c r="AE3562" s="77">
        <v>7</v>
      </c>
      <c r="AF3562" s="78" t="s">
        <v>90</v>
      </c>
      <c r="AG3562" s="72"/>
      <c r="AH3562" s="77" t="s">
        <v>69</v>
      </c>
      <c r="AI3562" s="76" t="s">
        <v>52</v>
      </c>
      <c r="AJ3562" s="76" t="s">
        <v>36</v>
      </c>
      <c r="AK3562" t="str">
        <f>_xlfn.CONCAT(PlayerList[[#This Row],[First Name]]," ",PlayerList[[#This Row],[Surname]])</f>
        <v>Neo Xinyi Yang</v>
      </c>
      <c r="AM3562" s="71">
        <f>PlayerList[[#This Row],[Code]]*1</f>
        <v>18078</v>
      </c>
      <c r="AN3562" s="71" t="str">
        <f>VLOOKUP(PlayerList[[#This Row],[NZCF ID]],$AP$2:$AQ$3850,2,FALSE)</f>
        <v>M</v>
      </c>
      <c r="AP3562" s="71">
        <v>18616</v>
      </c>
      <c r="AQ3562" s="71" t="s">
        <v>29</v>
      </c>
    </row>
    <row r="3563" spans="13:43" x14ac:dyDescent="0.3">
      <c r="M3563" s="75">
        <v>19085</v>
      </c>
      <c r="N3563" s="72" t="s">
        <v>3752</v>
      </c>
      <c r="O3563" s="72" t="s">
        <v>3935</v>
      </c>
      <c r="P3563" s="73" t="s">
        <v>33</v>
      </c>
      <c r="Q3563" s="74">
        <v>2014</v>
      </c>
      <c r="R3563" s="73" t="s">
        <v>135</v>
      </c>
      <c r="S3563" s="72"/>
      <c r="T3563" s="77" t="s">
        <v>34</v>
      </c>
      <c r="U3563" s="76" t="s">
        <v>35</v>
      </c>
      <c r="V3563" s="77" t="s">
        <v>36</v>
      </c>
      <c r="W3563" s="77" t="s">
        <v>36</v>
      </c>
      <c r="X3563" s="77" t="s">
        <v>37</v>
      </c>
      <c r="Y3563" s="78" t="s">
        <v>38</v>
      </c>
      <c r="Z3563" s="72"/>
      <c r="AA3563" s="77">
        <v>413</v>
      </c>
      <c r="AB3563" s="76" t="s">
        <v>50</v>
      </c>
      <c r="AC3563" s="77" t="s">
        <v>36</v>
      </c>
      <c r="AD3563" s="77" t="s">
        <v>36</v>
      </c>
      <c r="AE3563" s="77">
        <v>13</v>
      </c>
      <c r="AF3563" s="78" t="s">
        <v>60</v>
      </c>
      <c r="AG3563" s="72"/>
      <c r="AH3563" s="77" t="s">
        <v>69</v>
      </c>
      <c r="AI3563" s="76" t="s">
        <v>52</v>
      </c>
      <c r="AJ3563" s="76" t="s">
        <v>36</v>
      </c>
      <c r="AK3563" t="str">
        <f>_xlfn.CONCAT(PlayerList[[#This Row],[First Name]]," ",PlayerList[[#This Row],[Surname]])</f>
        <v>Oliver Ho-Tin Yang</v>
      </c>
      <c r="AM3563" s="71">
        <f>PlayerList[[#This Row],[Code]]*1</f>
        <v>19085</v>
      </c>
      <c r="AN3563" s="71" t="str">
        <f>VLOOKUP(PlayerList[[#This Row],[NZCF ID]],$AP$2:$AQ$3850,2,FALSE)</f>
        <v>M</v>
      </c>
      <c r="AP3563" s="71">
        <v>19472</v>
      </c>
      <c r="AQ3563" s="71" t="s">
        <v>29</v>
      </c>
    </row>
    <row r="3564" spans="13:43" x14ac:dyDescent="0.3">
      <c r="M3564" s="75">
        <v>20719</v>
      </c>
      <c r="N3564" s="72" t="s">
        <v>3752</v>
      </c>
      <c r="O3564" s="72" t="s">
        <v>761</v>
      </c>
      <c r="P3564" s="73" t="s">
        <v>74</v>
      </c>
      <c r="Q3564" s="74">
        <v>2013</v>
      </c>
      <c r="R3564" s="73" t="s">
        <v>135</v>
      </c>
      <c r="S3564" s="72"/>
      <c r="T3564" s="77">
        <v>1080</v>
      </c>
      <c r="U3564" s="76" t="s">
        <v>50</v>
      </c>
      <c r="V3564" s="77" t="s">
        <v>36</v>
      </c>
      <c r="W3564" s="77" t="s">
        <v>36</v>
      </c>
      <c r="X3564" s="77">
        <v>15</v>
      </c>
      <c r="Y3564" s="78" t="s">
        <v>84</v>
      </c>
      <c r="Z3564" s="72"/>
      <c r="AA3564" s="77">
        <v>955</v>
      </c>
      <c r="AB3564" s="76" t="s">
        <v>35</v>
      </c>
      <c r="AC3564" s="77">
        <v>4</v>
      </c>
      <c r="AD3564" s="77">
        <v>22</v>
      </c>
      <c r="AE3564" s="77">
        <v>70</v>
      </c>
      <c r="AF3564" s="78" t="s">
        <v>4167</v>
      </c>
      <c r="AG3564" s="72"/>
      <c r="AH3564" s="77">
        <v>4330196</v>
      </c>
      <c r="AI3564" s="76" t="s">
        <v>52</v>
      </c>
      <c r="AJ3564" s="76" t="s">
        <v>36</v>
      </c>
      <c r="AK3564" t="str">
        <f>_xlfn.CONCAT(PlayerList[[#This Row],[First Name]]," ",PlayerList[[#This Row],[Surname]])</f>
        <v>Oscar Yang</v>
      </c>
      <c r="AM3564" s="71">
        <f>PlayerList[[#This Row],[Code]]*1</f>
        <v>20719</v>
      </c>
      <c r="AN3564" s="71" t="str">
        <f>VLOOKUP(PlayerList[[#This Row],[NZCF ID]],$AP$2:$AQ$3850,2,FALSE)</f>
        <v>M</v>
      </c>
      <c r="AP3564" s="71">
        <v>18078</v>
      </c>
      <c r="AQ3564" s="71" t="s">
        <v>29</v>
      </c>
    </row>
    <row r="3565" spans="13:43" x14ac:dyDescent="0.3">
      <c r="M3565" s="75">
        <v>18391</v>
      </c>
      <c r="N3565" s="72" t="s">
        <v>3752</v>
      </c>
      <c r="O3565" s="72" t="s">
        <v>3936</v>
      </c>
      <c r="P3565" s="73" t="s">
        <v>258</v>
      </c>
      <c r="Q3565" s="74">
        <v>2011</v>
      </c>
      <c r="R3565" s="73" t="s">
        <v>135</v>
      </c>
      <c r="S3565" s="72"/>
      <c r="T3565" s="77" t="s">
        <v>34</v>
      </c>
      <c r="U3565" s="76" t="s">
        <v>35</v>
      </c>
      <c r="V3565" s="77" t="s">
        <v>36</v>
      </c>
      <c r="W3565" s="77" t="s">
        <v>36</v>
      </c>
      <c r="X3565" s="77" t="s">
        <v>37</v>
      </c>
      <c r="Y3565" s="78" t="s">
        <v>38</v>
      </c>
      <c r="Z3565" s="72"/>
      <c r="AA3565" s="77">
        <v>632</v>
      </c>
      <c r="AB3565" s="76" t="s">
        <v>35</v>
      </c>
      <c r="AC3565" s="77" t="s">
        <v>36</v>
      </c>
      <c r="AD3565" s="77" t="s">
        <v>36</v>
      </c>
      <c r="AE3565" s="77">
        <v>97</v>
      </c>
      <c r="AF3565" s="78" t="s">
        <v>150</v>
      </c>
      <c r="AG3565" s="72"/>
      <c r="AH3565" s="77">
        <v>4320328</v>
      </c>
      <c r="AI3565" s="76" t="s">
        <v>52</v>
      </c>
      <c r="AJ3565" s="76" t="s">
        <v>36</v>
      </c>
      <c r="AK3565" t="str">
        <f>_xlfn.CONCAT(PlayerList[[#This Row],[First Name]]," ",PlayerList[[#This Row],[Surname]])</f>
        <v>Ray Zhe Yang</v>
      </c>
      <c r="AM3565" s="71">
        <f>PlayerList[[#This Row],[Code]]*1</f>
        <v>18391</v>
      </c>
      <c r="AN3565" s="71" t="str">
        <f>VLOOKUP(PlayerList[[#This Row],[NZCF ID]],$AP$2:$AQ$3850,2,FALSE)</f>
        <v>M</v>
      </c>
      <c r="AP3565" s="71">
        <v>19085</v>
      </c>
      <c r="AQ3565" s="71" t="s">
        <v>29</v>
      </c>
    </row>
    <row r="3566" spans="13:43" x14ac:dyDescent="0.3">
      <c r="M3566" s="75">
        <v>18427</v>
      </c>
      <c r="N3566" s="72" t="s">
        <v>3752</v>
      </c>
      <c r="O3566" s="72" t="s">
        <v>2204</v>
      </c>
      <c r="P3566" s="73" t="s">
        <v>33</v>
      </c>
      <c r="Q3566" s="74">
        <v>2009</v>
      </c>
      <c r="R3566" s="73" t="s">
        <v>135</v>
      </c>
      <c r="S3566" s="72"/>
      <c r="T3566" s="77" t="s">
        <v>34</v>
      </c>
      <c r="U3566" s="76" t="s">
        <v>35</v>
      </c>
      <c r="V3566" s="77" t="s">
        <v>36</v>
      </c>
      <c r="W3566" s="77" t="s">
        <v>36</v>
      </c>
      <c r="X3566" s="77" t="s">
        <v>37</v>
      </c>
      <c r="Y3566" s="78" t="s">
        <v>38</v>
      </c>
      <c r="Z3566" s="72"/>
      <c r="AA3566" s="77">
        <v>1528</v>
      </c>
      <c r="AB3566" s="76" t="s">
        <v>35</v>
      </c>
      <c r="AC3566" s="77" t="s">
        <v>36</v>
      </c>
      <c r="AD3566" s="77" t="s">
        <v>36</v>
      </c>
      <c r="AE3566" s="77">
        <v>29</v>
      </c>
      <c r="AF3566" s="78" t="s">
        <v>169</v>
      </c>
      <c r="AG3566" s="72"/>
      <c r="AH3566" s="77" t="s">
        <v>69</v>
      </c>
      <c r="AI3566" s="76" t="s">
        <v>52</v>
      </c>
      <c r="AJ3566" s="76" t="s">
        <v>36</v>
      </c>
      <c r="AK3566" t="str">
        <f>_xlfn.CONCAT(PlayerList[[#This Row],[First Name]]," ",PlayerList[[#This Row],[Surname]])</f>
        <v>Raymond Yang</v>
      </c>
      <c r="AM3566" s="71">
        <f>PlayerList[[#This Row],[Code]]*1</f>
        <v>18427</v>
      </c>
      <c r="AN3566" s="71" t="str">
        <f>VLOOKUP(PlayerList[[#This Row],[NZCF ID]],$AP$2:$AQ$3850,2,FALSE)</f>
        <v>M</v>
      </c>
      <c r="AP3566" s="71">
        <v>20719</v>
      </c>
      <c r="AQ3566" s="71" t="s">
        <v>29</v>
      </c>
    </row>
    <row r="3567" spans="13:43" x14ac:dyDescent="0.3">
      <c r="M3567" s="75">
        <v>18392</v>
      </c>
      <c r="N3567" s="72" t="s">
        <v>3752</v>
      </c>
      <c r="O3567" s="72" t="s">
        <v>3937</v>
      </c>
      <c r="P3567" s="73" t="s">
        <v>258</v>
      </c>
      <c r="Q3567" s="74">
        <v>2013</v>
      </c>
      <c r="R3567" s="73" t="s">
        <v>135</v>
      </c>
      <c r="S3567" s="72"/>
      <c r="T3567" s="77" t="s">
        <v>34</v>
      </c>
      <c r="U3567" s="76" t="s">
        <v>35</v>
      </c>
      <c r="V3567" s="77" t="s">
        <v>36</v>
      </c>
      <c r="W3567" s="77" t="s">
        <v>36</v>
      </c>
      <c r="X3567" s="77" t="s">
        <v>37</v>
      </c>
      <c r="Y3567" s="78" t="s">
        <v>38</v>
      </c>
      <c r="Z3567" s="72"/>
      <c r="AA3567" s="77">
        <v>724</v>
      </c>
      <c r="AB3567" s="76" t="s">
        <v>35</v>
      </c>
      <c r="AC3567" s="77" t="s">
        <v>36</v>
      </c>
      <c r="AD3567" s="77" t="s">
        <v>36</v>
      </c>
      <c r="AE3567" s="77">
        <v>100</v>
      </c>
      <c r="AF3567" s="78" t="s">
        <v>150</v>
      </c>
      <c r="AG3567" s="72"/>
      <c r="AH3567" s="77">
        <v>4320336</v>
      </c>
      <c r="AI3567" s="76" t="s">
        <v>52</v>
      </c>
      <c r="AJ3567" s="76" t="s">
        <v>36</v>
      </c>
      <c r="AK3567" t="str">
        <f>_xlfn.CONCAT(PlayerList[[#This Row],[First Name]]," ",PlayerList[[#This Row],[Surname]])</f>
        <v>Ryan Ruilin Yang</v>
      </c>
      <c r="AM3567" s="71">
        <f>PlayerList[[#This Row],[Code]]*1</f>
        <v>18392</v>
      </c>
      <c r="AN3567" s="71" t="str">
        <f>VLOOKUP(PlayerList[[#This Row],[NZCF ID]],$AP$2:$AQ$3850,2,FALSE)</f>
        <v>M</v>
      </c>
      <c r="AP3567" s="71">
        <v>18391</v>
      </c>
      <c r="AQ3567" s="71" t="s">
        <v>29</v>
      </c>
    </row>
    <row r="3568" spans="13:43" x14ac:dyDescent="0.3">
      <c r="M3568" s="75">
        <v>19500</v>
      </c>
      <c r="N3568" s="72" t="s">
        <v>3752</v>
      </c>
      <c r="O3568" s="72" t="s">
        <v>3938</v>
      </c>
      <c r="P3568" s="73" t="s">
        <v>167</v>
      </c>
      <c r="Q3568" s="74">
        <v>2012</v>
      </c>
      <c r="R3568" s="73" t="s">
        <v>135</v>
      </c>
      <c r="S3568" s="72"/>
      <c r="T3568" s="77">
        <v>1031</v>
      </c>
      <c r="U3568" s="76" t="s">
        <v>50</v>
      </c>
      <c r="V3568" s="77" t="s">
        <v>36</v>
      </c>
      <c r="W3568" s="77" t="s">
        <v>36</v>
      </c>
      <c r="X3568" s="77">
        <v>9</v>
      </c>
      <c r="Y3568" s="78" t="s">
        <v>281</v>
      </c>
      <c r="Z3568" s="72"/>
      <c r="AA3568" s="77">
        <v>727</v>
      </c>
      <c r="AB3568" s="76" t="s">
        <v>50</v>
      </c>
      <c r="AC3568" s="77" t="s">
        <v>36</v>
      </c>
      <c r="AD3568" s="77" t="s">
        <v>36</v>
      </c>
      <c r="AE3568" s="77">
        <v>3</v>
      </c>
      <c r="AF3568" s="78" t="s">
        <v>281</v>
      </c>
      <c r="AG3568" s="72"/>
      <c r="AH3568" s="77">
        <v>4323912</v>
      </c>
      <c r="AI3568" s="76" t="s">
        <v>52</v>
      </c>
      <c r="AJ3568" s="76" t="s">
        <v>36</v>
      </c>
      <c r="AK3568" t="str">
        <f>_xlfn.CONCAT(PlayerList[[#This Row],[First Name]]," ",PlayerList[[#This Row],[Surname]])</f>
        <v>Shengxu (Mike) Yang</v>
      </c>
      <c r="AM3568" s="71">
        <f>PlayerList[[#This Row],[Code]]*1</f>
        <v>19500</v>
      </c>
      <c r="AN3568" s="71" t="str">
        <f>VLOOKUP(PlayerList[[#This Row],[NZCF ID]],$AP$2:$AQ$3850,2,FALSE)</f>
        <v>M</v>
      </c>
      <c r="AP3568" s="71">
        <v>18427</v>
      </c>
      <c r="AQ3568" s="71" t="s">
        <v>29</v>
      </c>
    </row>
    <row r="3569" spans="13:43" x14ac:dyDescent="0.3">
      <c r="M3569" s="75">
        <v>22853</v>
      </c>
      <c r="N3569" s="72" t="s">
        <v>3752</v>
      </c>
      <c r="O3569" s="72" t="s">
        <v>4547</v>
      </c>
      <c r="P3569" s="73" t="s">
        <v>33</v>
      </c>
      <c r="Q3569" s="74">
        <v>2014</v>
      </c>
      <c r="R3569" s="73" t="s">
        <v>135</v>
      </c>
      <c r="S3569" s="72"/>
      <c r="T3569" s="77" t="s">
        <v>34</v>
      </c>
      <c r="U3569" s="76" t="s">
        <v>35</v>
      </c>
      <c r="V3569" s="77" t="s">
        <v>36</v>
      </c>
      <c r="W3569" s="77" t="s">
        <v>36</v>
      </c>
      <c r="X3569" s="77" t="s">
        <v>37</v>
      </c>
      <c r="Y3569" s="78" t="s">
        <v>38</v>
      </c>
      <c r="Z3569" s="72"/>
      <c r="AA3569" s="77">
        <v>609</v>
      </c>
      <c r="AB3569" s="76" t="s">
        <v>50</v>
      </c>
      <c r="AC3569" s="77" t="s">
        <v>36</v>
      </c>
      <c r="AD3569" s="77" t="s">
        <v>36</v>
      </c>
      <c r="AE3569" s="77">
        <v>6</v>
      </c>
      <c r="AF3569" s="78" t="s">
        <v>84</v>
      </c>
      <c r="AG3569" s="72"/>
      <c r="AH3569" s="77">
        <v>4332520</v>
      </c>
      <c r="AI3569" s="76" t="s">
        <v>52</v>
      </c>
      <c r="AJ3569" s="76" t="s">
        <v>36</v>
      </c>
      <c r="AK3569" t="str">
        <f>_xlfn.CONCAT(PlayerList[[#This Row],[First Name]]," ",PlayerList[[#This Row],[Surname]])</f>
        <v>Yihao Yang</v>
      </c>
      <c r="AM3569" s="71">
        <f>PlayerList[[#This Row],[Code]]*1</f>
        <v>22853</v>
      </c>
      <c r="AN3569" s="71" t="str">
        <f>VLOOKUP(PlayerList[[#This Row],[NZCF ID]],$AP$2:$AQ$3850,2,FALSE)</f>
        <v>M</v>
      </c>
      <c r="AP3569" s="71">
        <v>18392</v>
      </c>
      <c r="AQ3569" s="71" t="s">
        <v>29</v>
      </c>
    </row>
    <row r="3570" spans="13:43" x14ac:dyDescent="0.3">
      <c r="M3570" s="75">
        <v>18636</v>
      </c>
      <c r="N3570" s="72" t="s">
        <v>3752</v>
      </c>
      <c r="O3570" s="72" t="s">
        <v>3939</v>
      </c>
      <c r="P3570" s="73" t="s">
        <v>335</v>
      </c>
      <c r="Q3570" s="74">
        <v>1968</v>
      </c>
      <c r="R3570" s="73" t="s">
        <v>124</v>
      </c>
      <c r="S3570" s="72"/>
      <c r="T3570" s="77">
        <v>1039</v>
      </c>
      <c r="U3570" s="76" t="s">
        <v>50</v>
      </c>
      <c r="V3570" s="77" t="s">
        <v>36</v>
      </c>
      <c r="W3570" s="77" t="s">
        <v>36</v>
      </c>
      <c r="X3570" s="77">
        <v>3</v>
      </c>
      <c r="Y3570" s="78" t="s">
        <v>281</v>
      </c>
      <c r="Z3570" s="72"/>
      <c r="AA3570" s="77">
        <v>764</v>
      </c>
      <c r="AB3570" s="76" t="s">
        <v>50</v>
      </c>
      <c r="AC3570" s="77" t="s">
        <v>36</v>
      </c>
      <c r="AD3570" s="77" t="s">
        <v>36</v>
      </c>
      <c r="AE3570" s="77">
        <v>4</v>
      </c>
      <c r="AF3570" s="78" t="s">
        <v>68</v>
      </c>
      <c r="AG3570" s="72"/>
      <c r="AH3570" s="77" t="s">
        <v>69</v>
      </c>
      <c r="AI3570" s="76" t="s">
        <v>52</v>
      </c>
      <c r="AJ3570" s="76" t="s">
        <v>36</v>
      </c>
      <c r="AK3570" t="str">
        <f>_xlfn.CONCAT(PlayerList[[#This Row],[First Name]]," ",PlayerList[[#This Row],[Surname]])</f>
        <v>Yong Yang</v>
      </c>
      <c r="AM3570" s="71">
        <f>PlayerList[[#This Row],[Code]]*1</f>
        <v>18636</v>
      </c>
      <c r="AN3570" s="71" t="str">
        <f>VLOOKUP(PlayerList[[#This Row],[NZCF ID]],$AP$2:$AQ$3850,2,FALSE)</f>
        <v>M</v>
      </c>
      <c r="AP3570" s="71">
        <v>19500</v>
      </c>
      <c r="AQ3570" s="71" t="s">
        <v>29</v>
      </c>
    </row>
    <row r="3571" spans="13:43" x14ac:dyDescent="0.3">
      <c r="M3571" s="75">
        <v>18617</v>
      </c>
      <c r="N3571" s="72" t="s">
        <v>3752</v>
      </c>
      <c r="O3571" s="72" t="s">
        <v>3940</v>
      </c>
      <c r="P3571" s="73" t="s">
        <v>33</v>
      </c>
      <c r="Q3571" s="74">
        <v>2012</v>
      </c>
      <c r="R3571" s="73" t="s">
        <v>135</v>
      </c>
      <c r="S3571" s="72"/>
      <c r="T3571" s="77" t="s">
        <v>34</v>
      </c>
      <c r="U3571" s="76" t="s">
        <v>35</v>
      </c>
      <c r="V3571" s="77" t="s">
        <v>36</v>
      </c>
      <c r="W3571" s="77" t="s">
        <v>36</v>
      </c>
      <c r="X3571" s="77" t="s">
        <v>37</v>
      </c>
      <c r="Y3571" s="78" t="s">
        <v>38</v>
      </c>
      <c r="Z3571" s="72"/>
      <c r="AA3571" s="77">
        <v>435</v>
      </c>
      <c r="AB3571" s="76" t="s">
        <v>50</v>
      </c>
      <c r="AC3571" s="77" t="s">
        <v>36</v>
      </c>
      <c r="AD3571" s="77" t="s">
        <v>36</v>
      </c>
      <c r="AE3571" s="77">
        <v>11</v>
      </c>
      <c r="AF3571" s="78" t="s">
        <v>173</v>
      </c>
      <c r="AG3571" s="72"/>
      <c r="AH3571" s="77">
        <v>4321464</v>
      </c>
      <c r="AI3571" s="76" t="s">
        <v>52</v>
      </c>
      <c r="AJ3571" s="76" t="s">
        <v>36</v>
      </c>
      <c r="AK3571" t="str">
        <f>_xlfn.CONCAT(PlayerList[[#This Row],[First Name]]," ",PlayerList[[#This Row],[Surname]])</f>
        <v>Zhenhui (Jeremy) Yang</v>
      </c>
      <c r="AM3571" s="71">
        <f>PlayerList[[#This Row],[Code]]*1</f>
        <v>18617</v>
      </c>
      <c r="AN3571" s="71" t="str">
        <f>VLOOKUP(PlayerList[[#This Row],[NZCF ID]],$AP$2:$AQ$3850,2,FALSE)</f>
        <v>M</v>
      </c>
      <c r="AP3571" s="71">
        <v>22853</v>
      </c>
      <c r="AQ3571" s="71" t="s">
        <v>29</v>
      </c>
    </row>
    <row r="3572" spans="13:43" x14ac:dyDescent="0.3">
      <c r="M3572" s="75">
        <v>17446</v>
      </c>
      <c r="N3572" s="72" t="s">
        <v>3902</v>
      </c>
      <c r="O3572" s="72" t="s">
        <v>3941</v>
      </c>
      <c r="P3572" s="73" t="s">
        <v>258</v>
      </c>
      <c r="Q3572" s="74">
        <v>2012</v>
      </c>
      <c r="R3572" s="73" t="s">
        <v>135</v>
      </c>
      <c r="S3572" s="72"/>
      <c r="T3572" s="77" t="s">
        <v>34</v>
      </c>
      <c r="U3572" s="76" t="s">
        <v>35</v>
      </c>
      <c r="V3572" s="77" t="s">
        <v>36</v>
      </c>
      <c r="W3572" s="77" t="s">
        <v>36</v>
      </c>
      <c r="X3572" s="77" t="s">
        <v>37</v>
      </c>
      <c r="Y3572" s="78" t="s">
        <v>38</v>
      </c>
      <c r="Z3572" s="72"/>
      <c r="AA3572" s="77">
        <v>857</v>
      </c>
      <c r="AB3572" s="76" t="s">
        <v>35</v>
      </c>
      <c r="AC3572" s="77" t="s">
        <v>36</v>
      </c>
      <c r="AD3572" s="77" t="s">
        <v>36</v>
      </c>
      <c r="AE3572" s="77">
        <v>37</v>
      </c>
      <c r="AF3572" s="78" t="s">
        <v>51</v>
      </c>
      <c r="AG3572" s="72"/>
      <c r="AH3572" s="77">
        <v>4313941</v>
      </c>
      <c r="AI3572" s="76" t="s">
        <v>52</v>
      </c>
      <c r="AJ3572" s="76" t="s">
        <v>36</v>
      </c>
      <c r="AK3572" t="str">
        <f>_xlfn.CONCAT(PlayerList[[#This Row],[First Name]]," ",PlayerList[[#This Row],[Surname]])</f>
        <v>Alex Runfeng Yao</v>
      </c>
      <c r="AM3572" s="71">
        <f>PlayerList[[#This Row],[Code]]*1</f>
        <v>17446</v>
      </c>
      <c r="AN3572" s="71" t="str">
        <f>VLOOKUP(PlayerList[[#This Row],[NZCF ID]],$AP$2:$AQ$3850,2,FALSE)</f>
        <v>M</v>
      </c>
      <c r="AP3572" s="71">
        <v>18636</v>
      </c>
      <c r="AQ3572" s="71" t="s">
        <v>29</v>
      </c>
    </row>
    <row r="3573" spans="13:43" x14ac:dyDescent="0.3">
      <c r="M3573" s="75">
        <v>19150</v>
      </c>
      <c r="N3573" s="72" t="s">
        <v>3902</v>
      </c>
      <c r="O3573" s="72" t="s">
        <v>3942</v>
      </c>
      <c r="P3573" s="73" t="s">
        <v>33</v>
      </c>
      <c r="Q3573" s="74">
        <v>2012</v>
      </c>
      <c r="R3573" s="73" t="s">
        <v>135</v>
      </c>
      <c r="S3573" s="72"/>
      <c r="T3573" s="77" t="s">
        <v>34</v>
      </c>
      <c r="U3573" s="76" t="s">
        <v>35</v>
      </c>
      <c r="V3573" s="77" t="s">
        <v>36</v>
      </c>
      <c r="W3573" s="77" t="s">
        <v>36</v>
      </c>
      <c r="X3573" s="77" t="s">
        <v>37</v>
      </c>
      <c r="Y3573" s="78" t="s">
        <v>38</v>
      </c>
      <c r="Z3573" s="72"/>
      <c r="AA3573" s="77">
        <v>765</v>
      </c>
      <c r="AB3573" s="76" t="s">
        <v>35</v>
      </c>
      <c r="AC3573" s="77" t="s">
        <v>36</v>
      </c>
      <c r="AD3573" s="77" t="s">
        <v>36</v>
      </c>
      <c r="AE3573" s="77">
        <v>35</v>
      </c>
      <c r="AF3573" s="78" t="s">
        <v>281</v>
      </c>
      <c r="AG3573" s="72"/>
      <c r="AH3573" s="77">
        <v>4325265</v>
      </c>
      <c r="AI3573" s="76" t="s">
        <v>52</v>
      </c>
      <c r="AJ3573" s="76" t="s">
        <v>36</v>
      </c>
      <c r="AK3573" t="str">
        <f>_xlfn.CONCAT(PlayerList[[#This Row],[First Name]]," ",PlayerList[[#This Row],[Surname]])</f>
        <v>Damon Youlin Yao</v>
      </c>
      <c r="AM3573" s="71">
        <f>PlayerList[[#This Row],[Code]]*1</f>
        <v>19150</v>
      </c>
      <c r="AN3573" s="71" t="str">
        <f>VLOOKUP(PlayerList[[#This Row],[NZCF ID]],$AP$2:$AQ$3850,2,FALSE)</f>
        <v>M</v>
      </c>
      <c r="AP3573" s="71">
        <v>18617</v>
      </c>
      <c r="AQ3573" s="71" t="s">
        <v>29</v>
      </c>
    </row>
    <row r="3574" spans="13:43" x14ac:dyDescent="0.3">
      <c r="M3574" s="75">
        <v>17196</v>
      </c>
      <c r="N3574" s="72" t="s">
        <v>3902</v>
      </c>
      <c r="O3574" s="72" t="s">
        <v>2731</v>
      </c>
      <c r="P3574" s="73" t="s">
        <v>33</v>
      </c>
      <c r="Q3574" s="74">
        <v>2008</v>
      </c>
      <c r="R3574" s="73" t="s">
        <v>135</v>
      </c>
      <c r="S3574" s="72"/>
      <c r="T3574" s="77" t="s">
        <v>34</v>
      </c>
      <c r="U3574" s="76" t="s">
        <v>35</v>
      </c>
      <c r="V3574" s="77" t="s">
        <v>36</v>
      </c>
      <c r="W3574" s="77" t="s">
        <v>36</v>
      </c>
      <c r="X3574" s="77" t="s">
        <v>37</v>
      </c>
      <c r="Y3574" s="78" t="s">
        <v>38</v>
      </c>
      <c r="Z3574" s="72"/>
      <c r="AA3574" s="77">
        <v>714</v>
      </c>
      <c r="AB3574" s="76" t="s">
        <v>35</v>
      </c>
      <c r="AC3574" s="77" t="s">
        <v>36</v>
      </c>
      <c r="AD3574" s="77" t="s">
        <v>36</v>
      </c>
      <c r="AE3574" s="77">
        <v>32</v>
      </c>
      <c r="AF3574" s="78" t="s">
        <v>902</v>
      </c>
      <c r="AG3574" s="72"/>
      <c r="AH3574" s="77" t="s">
        <v>69</v>
      </c>
      <c r="AI3574" s="76" t="s">
        <v>52</v>
      </c>
      <c r="AJ3574" s="76" t="s">
        <v>36</v>
      </c>
      <c r="AK3574" t="str">
        <f>_xlfn.CONCAT(PlayerList[[#This Row],[First Name]]," ",PlayerList[[#This Row],[Surname]])</f>
        <v>Jessica Yao</v>
      </c>
      <c r="AM3574" s="71">
        <f>PlayerList[[#This Row],[Code]]*1</f>
        <v>17196</v>
      </c>
      <c r="AN3574" s="71" t="str">
        <f>VLOOKUP(PlayerList[[#This Row],[NZCF ID]],$AP$2:$AQ$3850,2,FALSE)</f>
        <v>F</v>
      </c>
      <c r="AP3574" s="71">
        <v>17446</v>
      </c>
      <c r="AQ3574" s="71" t="s">
        <v>29</v>
      </c>
    </row>
    <row r="3575" spans="13:43" x14ac:dyDescent="0.3">
      <c r="M3575" s="75">
        <v>18495</v>
      </c>
      <c r="N3575" s="72" t="s">
        <v>3902</v>
      </c>
      <c r="O3575" s="72" t="s">
        <v>3943</v>
      </c>
      <c r="P3575" s="73" t="s">
        <v>33</v>
      </c>
      <c r="Q3575" s="74">
        <v>2011</v>
      </c>
      <c r="R3575" s="73" t="s">
        <v>135</v>
      </c>
      <c r="S3575" s="72"/>
      <c r="T3575" s="77" t="s">
        <v>34</v>
      </c>
      <c r="U3575" s="76" t="s">
        <v>35</v>
      </c>
      <c r="V3575" s="77" t="s">
        <v>36</v>
      </c>
      <c r="W3575" s="77" t="s">
        <v>36</v>
      </c>
      <c r="X3575" s="77" t="s">
        <v>37</v>
      </c>
      <c r="Y3575" s="78" t="s">
        <v>38</v>
      </c>
      <c r="Z3575" s="72"/>
      <c r="AA3575" s="77">
        <v>517</v>
      </c>
      <c r="AB3575" s="76" t="s">
        <v>50</v>
      </c>
      <c r="AC3575" s="77" t="s">
        <v>36</v>
      </c>
      <c r="AD3575" s="77" t="s">
        <v>36</v>
      </c>
      <c r="AE3575" s="77">
        <v>7</v>
      </c>
      <c r="AF3575" s="78" t="s">
        <v>51</v>
      </c>
      <c r="AG3575" s="72"/>
      <c r="AH3575" s="77" t="s">
        <v>69</v>
      </c>
      <c r="AI3575" s="76" t="s">
        <v>52</v>
      </c>
      <c r="AJ3575" s="76" t="s">
        <v>36</v>
      </c>
      <c r="AK3575" t="str">
        <f>_xlfn.CONCAT(PlayerList[[#This Row],[First Name]]," ",PlayerList[[#This Row],[Surname]])</f>
        <v>Joshen Yao</v>
      </c>
      <c r="AM3575" s="71">
        <f>PlayerList[[#This Row],[Code]]*1</f>
        <v>18495</v>
      </c>
      <c r="AN3575" s="71" t="str">
        <f>VLOOKUP(PlayerList[[#This Row],[NZCF ID]],$AP$2:$AQ$3850,2,FALSE)</f>
        <v>M</v>
      </c>
      <c r="AP3575" s="71">
        <v>19150</v>
      </c>
      <c r="AQ3575" s="71" t="s">
        <v>29</v>
      </c>
    </row>
    <row r="3576" spans="13:43" x14ac:dyDescent="0.3">
      <c r="M3576" s="75">
        <v>19965</v>
      </c>
      <c r="N3576" s="72" t="s">
        <v>3902</v>
      </c>
      <c r="O3576" s="72" t="s">
        <v>3944</v>
      </c>
      <c r="P3576" s="73" t="s">
        <v>167</v>
      </c>
      <c r="Q3576" s="74">
        <v>2014</v>
      </c>
      <c r="R3576" s="73" t="s">
        <v>135</v>
      </c>
      <c r="S3576" s="72"/>
      <c r="T3576" s="77" t="s">
        <v>34</v>
      </c>
      <c r="U3576" s="76" t="s">
        <v>35</v>
      </c>
      <c r="V3576" s="77" t="s">
        <v>36</v>
      </c>
      <c r="W3576" s="77" t="s">
        <v>36</v>
      </c>
      <c r="X3576" s="77" t="s">
        <v>37</v>
      </c>
      <c r="Y3576" s="78" t="s">
        <v>38</v>
      </c>
      <c r="Z3576" s="72"/>
      <c r="AA3576" s="77">
        <v>803</v>
      </c>
      <c r="AB3576" s="76" t="s">
        <v>50</v>
      </c>
      <c r="AC3576" s="77" t="s">
        <v>36</v>
      </c>
      <c r="AD3576" s="77" t="s">
        <v>36</v>
      </c>
      <c r="AE3576" s="77">
        <v>14</v>
      </c>
      <c r="AF3576" s="78" t="s">
        <v>61</v>
      </c>
      <c r="AG3576" s="72"/>
      <c r="AH3576" s="77" t="s">
        <v>69</v>
      </c>
      <c r="AI3576" s="76" t="s">
        <v>52</v>
      </c>
      <c r="AJ3576" s="76" t="s">
        <v>36</v>
      </c>
      <c r="AK3576" t="str">
        <f>_xlfn.CONCAT(PlayerList[[#This Row],[First Name]]," ",PlayerList[[#This Row],[Surname]])</f>
        <v>Junfan Yao</v>
      </c>
      <c r="AM3576" s="71">
        <f>PlayerList[[#This Row],[Code]]*1</f>
        <v>19965</v>
      </c>
      <c r="AN3576" s="71" t="str">
        <f>VLOOKUP(PlayerList[[#This Row],[NZCF ID]],$AP$2:$AQ$3850,2,FALSE)</f>
        <v>M</v>
      </c>
      <c r="AP3576" s="71">
        <v>17196</v>
      </c>
      <c r="AQ3576" s="71" t="s">
        <v>45</v>
      </c>
    </row>
    <row r="3577" spans="13:43" x14ac:dyDescent="0.3">
      <c r="M3577" s="75">
        <v>17171</v>
      </c>
      <c r="N3577" s="72" t="s">
        <v>3902</v>
      </c>
      <c r="O3577" s="72" t="s">
        <v>3945</v>
      </c>
      <c r="P3577" s="73" t="s">
        <v>33</v>
      </c>
      <c r="Q3577" s="74">
        <v>2008</v>
      </c>
      <c r="R3577" s="73" t="s">
        <v>135</v>
      </c>
      <c r="S3577" s="72"/>
      <c r="T3577" s="77" t="s">
        <v>34</v>
      </c>
      <c r="U3577" s="76" t="s">
        <v>35</v>
      </c>
      <c r="V3577" s="77" t="s">
        <v>36</v>
      </c>
      <c r="W3577" s="77" t="s">
        <v>36</v>
      </c>
      <c r="X3577" s="77" t="s">
        <v>37</v>
      </c>
      <c r="Y3577" s="78" t="s">
        <v>38</v>
      </c>
      <c r="Z3577" s="72"/>
      <c r="AA3577" s="77">
        <v>460</v>
      </c>
      <c r="AB3577" s="76" t="s">
        <v>35</v>
      </c>
      <c r="AC3577" s="77" t="s">
        <v>36</v>
      </c>
      <c r="AD3577" s="77" t="s">
        <v>36</v>
      </c>
      <c r="AE3577" s="77">
        <v>50</v>
      </c>
      <c r="AF3577" s="78" t="s">
        <v>209</v>
      </c>
      <c r="AG3577" s="72"/>
      <c r="AH3577" s="77">
        <v>4311787</v>
      </c>
      <c r="AI3577" s="76" t="s">
        <v>52</v>
      </c>
      <c r="AJ3577" s="76" t="s">
        <v>36</v>
      </c>
      <c r="AK3577" t="str">
        <f>_xlfn.CONCAT(PlayerList[[#This Row],[First Name]]," ",PlayerList[[#This Row],[Surname]])</f>
        <v>Simai Austin Yao</v>
      </c>
      <c r="AM3577" s="71">
        <f>PlayerList[[#This Row],[Code]]*1</f>
        <v>17171</v>
      </c>
      <c r="AN3577" s="71" t="str">
        <f>VLOOKUP(PlayerList[[#This Row],[NZCF ID]],$AP$2:$AQ$3850,2,FALSE)</f>
        <v>M</v>
      </c>
      <c r="AP3577" s="71">
        <v>18495</v>
      </c>
      <c r="AQ3577" s="71" t="s">
        <v>29</v>
      </c>
    </row>
    <row r="3578" spans="13:43" x14ac:dyDescent="0.3">
      <c r="M3578" s="75">
        <v>13745</v>
      </c>
      <c r="N3578" s="72" t="s">
        <v>3902</v>
      </c>
      <c r="O3578" s="72" t="s">
        <v>4548</v>
      </c>
      <c r="P3578" s="73" t="s">
        <v>167</v>
      </c>
      <c r="Q3578" s="74">
        <v>2000</v>
      </c>
      <c r="R3578" s="73" t="s">
        <v>35</v>
      </c>
      <c r="S3578" s="72"/>
      <c r="T3578" s="77">
        <v>1732</v>
      </c>
      <c r="U3578" s="76" t="s">
        <v>35</v>
      </c>
      <c r="V3578" s="77" t="s">
        <v>36</v>
      </c>
      <c r="W3578" s="77" t="s">
        <v>36</v>
      </c>
      <c r="X3578" s="77">
        <v>213</v>
      </c>
      <c r="Y3578" s="78" t="s">
        <v>1939</v>
      </c>
      <c r="Z3578" s="72"/>
      <c r="AA3578" s="77">
        <v>1710</v>
      </c>
      <c r="AB3578" s="76" t="s">
        <v>35</v>
      </c>
      <c r="AC3578" s="77" t="s">
        <v>36</v>
      </c>
      <c r="AD3578" s="77" t="s">
        <v>36</v>
      </c>
      <c r="AE3578" s="77">
        <v>276</v>
      </c>
      <c r="AF3578" s="78" t="s">
        <v>560</v>
      </c>
      <c r="AG3578" s="72"/>
      <c r="AH3578" s="77">
        <v>4303032</v>
      </c>
      <c r="AI3578" s="76" t="s">
        <v>52</v>
      </c>
      <c r="AJ3578" s="76" t="s">
        <v>36</v>
      </c>
      <c r="AK3578" t="str">
        <f>_xlfn.CONCAT(PlayerList[[#This Row],[First Name]]," ",PlayerList[[#This Row],[Surname]])</f>
        <v>Winston Yow-Jen Yao</v>
      </c>
      <c r="AM3578" s="71">
        <f>PlayerList[[#This Row],[Code]]*1</f>
        <v>13745</v>
      </c>
      <c r="AN3578" s="71" t="str">
        <f>VLOOKUP(PlayerList[[#This Row],[NZCF ID]],$AP$2:$AQ$3850,2,FALSE)</f>
        <v>M</v>
      </c>
      <c r="AP3578" s="71">
        <v>19965</v>
      </c>
      <c r="AQ3578" s="71" t="s">
        <v>29</v>
      </c>
    </row>
    <row r="3579" spans="13:43" x14ac:dyDescent="0.3">
      <c r="M3579" s="75">
        <v>20552</v>
      </c>
      <c r="N3579" s="72" t="s">
        <v>3946</v>
      </c>
      <c r="O3579" s="72" t="s">
        <v>3947</v>
      </c>
      <c r="P3579" s="73" t="s">
        <v>74</v>
      </c>
      <c r="Q3579" s="74">
        <v>1987</v>
      </c>
      <c r="R3579" s="73" t="s">
        <v>35</v>
      </c>
      <c r="S3579" s="72"/>
      <c r="T3579" s="77">
        <v>1328</v>
      </c>
      <c r="U3579" s="76" t="s">
        <v>35</v>
      </c>
      <c r="V3579" s="77">
        <v>2</v>
      </c>
      <c r="W3579" s="77">
        <v>10</v>
      </c>
      <c r="X3579" s="77">
        <v>33</v>
      </c>
      <c r="Y3579" s="78" t="s">
        <v>4167</v>
      </c>
      <c r="Z3579" s="72"/>
      <c r="AA3579" s="77">
        <v>1220</v>
      </c>
      <c r="AB3579" s="76" t="s">
        <v>35</v>
      </c>
      <c r="AC3579" s="77">
        <v>3</v>
      </c>
      <c r="AD3579" s="77">
        <v>17</v>
      </c>
      <c r="AE3579" s="77">
        <v>58</v>
      </c>
      <c r="AF3579" s="78" t="s">
        <v>4167</v>
      </c>
      <c r="AG3579" s="72"/>
      <c r="AH3579" s="77">
        <v>4328787</v>
      </c>
      <c r="AI3579" s="76" t="s">
        <v>52</v>
      </c>
      <c r="AJ3579" s="76" t="s">
        <v>36</v>
      </c>
      <c r="AK3579" t="str">
        <f>_xlfn.CONCAT(PlayerList[[#This Row],[First Name]]," ",PlayerList[[#This Row],[Surname]])</f>
        <v>Coskun Yay</v>
      </c>
      <c r="AM3579" s="71">
        <f>PlayerList[[#This Row],[Code]]*1</f>
        <v>20552</v>
      </c>
      <c r="AN3579" s="71" t="str">
        <f>VLOOKUP(PlayerList[[#This Row],[NZCF ID]],$AP$2:$AQ$3850,2,FALSE)</f>
        <v>M</v>
      </c>
      <c r="AP3579" s="71">
        <v>17171</v>
      </c>
      <c r="AQ3579" s="71" t="s">
        <v>29</v>
      </c>
    </row>
    <row r="3580" spans="13:43" x14ac:dyDescent="0.3">
      <c r="M3580" s="75">
        <v>17520</v>
      </c>
      <c r="N3580" s="72" t="s">
        <v>3948</v>
      </c>
      <c r="O3580" s="72" t="s">
        <v>3949</v>
      </c>
      <c r="P3580" s="73" t="s">
        <v>258</v>
      </c>
      <c r="Q3580" s="74">
        <v>2011</v>
      </c>
      <c r="R3580" s="73" t="s">
        <v>135</v>
      </c>
      <c r="S3580" s="72"/>
      <c r="T3580" s="77">
        <v>1103</v>
      </c>
      <c r="U3580" s="76" t="s">
        <v>35</v>
      </c>
      <c r="V3580" s="77" t="s">
        <v>36</v>
      </c>
      <c r="W3580" s="77" t="s">
        <v>36</v>
      </c>
      <c r="X3580" s="77">
        <v>39</v>
      </c>
      <c r="Y3580" s="78" t="s">
        <v>96</v>
      </c>
      <c r="Z3580" s="72"/>
      <c r="AA3580" s="77">
        <v>1022</v>
      </c>
      <c r="AB3580" s="76" t="s">
        <v>35</v>
      </c>
      <c r="AC3580" s="77" t="s">
        <v>36</v>
      </c>
      <c r="AD3580" s="77" t="s">
        <v>36</v>
      </c>
      <c r="AE3580" s="77">
        <v>87</v>
      </c>
      <c r="AF3580" s="78" t="s">
        <v>281</v>
      </c>
      <c r="AG3580" s="72"/>
      <c r="AH3580" s="77">
        <v>4313615</v>
      </c>
      <c r="AI3580" s="76" t="s">
        <v>52</v>
      </c>
      <c r="AJ3580" s="76" t="s">
        <v>36</v>
      </c>
      <c r="AK3580" t="str">
        <f>_xlfn.CONCAT(PlayerList[[#This Row],[First Name]]," ",PlayerList[[#This Row],[Surname]])</f>
        <v>Annie Ziyue Ye</v>
      </c>
      <c r="AM3580" s="71">
        <f>PlayerList[[#This Row],[Code]]*1</f>
        <v>17520</v>
      </c>
      <c r="AN3580" s="71" t="str">
        <f>VLOOKUP(PlayerList[[#This Row],[NZCF ID]],$AP$2:$AQ$3850,2,FALSE)</f>
        <v>F</v>
      </c>
      <c r="AP3580" s="71">
        <v>13745</v>
      </c>
      <c r="AQ3580" s="71" t="s">
        <v>29</v>
      </c>
    </row>
    <row r="3581" spans="13:43" x14ac:dyDescent="0.3">
      <c r="M3581" s="75">
        <v>17045</v>
      </c>
      <c r="N3581" s="72" t="s">
        <v>3948</v>
      </c>
      <c r="O3581" s="72" t="s">
        <v>2787</v>
      </c>
      <c r="P3581" s="73" t="s">
        <v>33</v>
      </c>
      <c r="Q3581" s="74">
        <v>2008</v>
      </c>
      <c r="R3581" s="73" t="s">
        <v>135</v>
      </c>
      <c r="S3581" s="72"/>
      <c r="T3581" s="77" t="s">
        <v>34</v>
      </c>
      <c r="U3581" s="76" t="s">
        <v>35</v>
      </c>
      <c r="V3581" s="77" t="s">
        <v>36</v>
      </c>
      <c r="W3581" s="77" t="s">
        <v>36</v>
      </c>
      <c r="X3581" s="77" t="s">
        <v>37</v>
      </c>
      <c r="Y3581" s="78" t="s">
        <v>38</v>
      </c>
      <c r="Z3581" s="72"/>
      <c r="AA3581" s="77">
        <v>518</v>
      </c>
      <c r="AB3581" s="76" t="s">
        <v>50</v>
      </c>
      <c r="AC3581" s="77" t="s">
        <v>36</v>
      </c>
      <c r="AD3581" s="77" t="s">
        <v>36</v>
      </c>
      <c r="AE3581" s="77">
        <v>18</v>
      </c>
      <c r="AF3581" s="78" t="s">
        <v>232</v>
      </c>
      <c r="AG3581" s="72"/>
      <c r="AH3581" s="77" t="s">
        <v>69</v>
      </c>
      <c r="AI3581" s="76" t="s">
        <v>52</v>
      </c>
      <c r="AJ3581" s="76" t="s">
        <v>36</v>
      </c>
      <c r="AK3581" t="str">
        <f>_xlfn.CONCAT(PlayerList[[#This Row],[First Name]]," ",PlayerList[[#This Row],[Surname]])</f>
        <v>Emily Ye</v>
      </c>
      <c r="AM3581" s="71">
        <f>PlayerList[[#This Row],[Code]]*1</f>
        <v>17045</v>
      </c>
      <c r="AN3581" s="71" t="str">
        <f>VLOOKUP(PlayerList[[#This Row],[NZCF ID]],$AP$2:$AQ$3850,2,FALSE)</f>
        <v>M</v>
      </c>
      <c r="AP3581" s="71">
        <v>20552</v>
      </c>
      <c r="AQ3581" s="71" t="s">
        <v>29</v>
      </c>
    </row>
    <row r="3582" spans="13:43" x14ac:dyDescent="0.3">
      <c r="M3582" s="75">
        <v>19056</v>
      </c>
      <c r="N3582" s="72" t="s">
        <v>3948</v>
      </c>
      <c r="O3582" s="72" t="s">
        <v>3950</v>
      </c>
      <c r="P3582" s="73" t="s">
        <v>167</v>
      </c>
      <c r="Q3582" s="74">
        <v>2016</v>
      </c>
      <c r="R3582" s="73" t="s">
        <v>135</v>
      </c>
      <c r="S3582" s="72"/>
      <c r="T3582" s="77">
        <v>955</v>
      </c>
      <c r="U3582" s="76" t="s">
        <v>35</v>
      </c>
      <c r="V3582" s="77" t="s">
        <v>36</v>
      </c>
      <c r="W3582" s="77" t="s">
        <v>36</v>
      </c>
      <c r="X3582" s="77">
        <v>65</v>
      </c>
      <c r="Y3582" s="78" t="s">
        <v>60</v>
      </c>
      <c r="Z3582" s="72"/>
      <c r="AA3582" s="77">
        <v>1073</v>
      </c>
      <c r="AB3582" s="76" t="s">
        <v>35</v>
      </c>
      <c r="AC3582" s="77" t="s">
        <v>36</v>
      </c>
      <c r="AD3582" s="77" t="s">
        <v>36</v>
      </c>
      <c r="AE3582" s="77">
        <v>180</v>
      </c>
      <c r="AF3582" s="78" t="s">
        <v>84</v>
      </c>
      <c r="AG3582" s="72"/>
      <c r="AH3582" s="77">
        <v>4326849</v>
      </c>
      <c r="AI3582" s="76" t="s">
        <v>52</v>
      </c>
      <c r="AJ3582" s="76" t="s">
        <v>36</v>
      </c>
      <c r="AK3582" t="str">
        <f>_xlfn.CONCAT(PlayerList[[#This Row],[First Name]]," ",PlayerList[[#This Row],[Surname]])</f>
        <v>Jeremy Jinhe Ye</v>
      </c>
      <c r="AM3582" s="71">
        <f>PlayerList[[#This Row],[Code]]*1</f>
        <v>19056</v>
      </c>
      <c r="AN3582" s="71" t="str">
        <f>VLOOKUP(PlayerList[[#This Row],[NZCF ID]],$AP$2:$AQ$3850,2,FALSE)</f>
        <v>M</v>
      </c>
      <c r="AP3582" s="71">
        <v>17520</v>
      </c>
      <c r="AQ3582" s="71" t="s">
        <v>45</v>
      </c>
    </row>
    <row r="3583" spans="13:43" x14ac:dyDescent="0.3">
      <c r="M3583" s="75">
        <v>15829</v>
      </c>
      <c r="N3583" s="72" t="s">
        <v>3948</v>
      </c>
      <c r="O3583" s="72" t="s">
        <v>403</v>
      </c>
      <c r="P3583" s="73" t="s">
        <v>354</v>
      </c>
      <c r="Q3583" s="74">
        <v>2000</v>
      </c>
      <c r="R3583" s="73" t="s">
        <v>35</v>
      </c>
      <c r="S3583" s="72"/>
      <c r="T3583" s="77">
        <v>1098</v>
      </c>
      <c r="U3583" s="76" t="s">
        <v>35</v>
      </c>
      <c r="V3583" s="77" t="s">
        <v>36</v>
      </c>
      <c r="W3583" s="77" t="s">
        <v>36</v>
      </c>
      <c r="X3583" s="77">
        <v>41</v>
      </c>
      <c r="Y3583" s="78" t="s">
        <v>896</v>
      </c>
      <c r="Z3583" s="72"/>
      <c r="AA3583" s="77">
        <v>1097</v>
      </c>
      <c r="AB3583" s="76" t="s">
        <v>35</v>
      </c>
      <c r="AC3583" s="77" t="s">
        <v>36</v>
      </c>
      <c r="AD3583" s="77" t="s">
        <v>36</v>
      </c>
      <c r="AE3583" s="77">
        <v>22</v>
      </c>
      <c r="AF3583" s="78" t="s">
        <v>452</v>
      </c>
      <c r="AG3583" s="72"/>
      <c r="AH3583" s="77" t="s">
        <v>69</v>
      </c>
      <c r="AI3583" s="76" t="s">
        <v>52</v>
      </c>
      <c r="AJ3583" s="76" t="s">
        <v>36</v>
      </c>
      <c r="AK3583" t="str">
        <f>_xlfn.CONCAT(PlayerList[[#This Row],[First Name]]," ",PlayerList[[#This Row],[Surname]])</f>
        <v>Nicholas Ye</v>
      </c>
      <c r="AM3583" s="71">
        <f>PlayerList[[#This Row],[Code]]*1</f>
        <v>15829</v>
      </c>
      <c r="AN3583" s="71" t="str">
        <f>VLOOKUP(PlayerList[[#This Row],[NZCF ID]],$AP$2:$AQ$3850,2,FALSE)</f>
        <v>M</v>
      </c>
      <c r="AP3583" s="71">
        <v>17045</v>
      </c>
      <c r="AQ3583" s="71" t="s">
        <v>29</v>
      </c>
    </row>
    <row r="3584" spans="13:43" x14ac:dyDescent="0.3">
      <c r="M3584" s="75">
        <v>15830</v>
      </c>
      <c r="N3584" s="72" t="s">
        <v>3948</v>
      </c>
      <c r="O3584" s="72" t="s">
        <v>256</v>
      </c>
      <c r="P3584" s="73" t="s">
        <v>354</v>
      </c>
      <c r="Q3584" s="74">
        <v>2002</v>
      </c>
      <c r="R3584" s="73" t="s">
        <v>35</v>
      </c>
      <c r="S3584" s="72"/>
      <c r="T3584" s="77">
        <v>1196</v>
      </c>
      <c r="U3584" s="76" t="s">
        <v>35</v>
      </c>
      <c r="V3584" s="77" t="s">
        <v>36</v>
      </c>
      <c r="W3584" s="77" t="s">
        <v>36</v>
      </c>
      <c r="X3584" s="77">
        <v>50</v>
      </c>
      <c r="Y3584" s="78" t="s">
        <v>1045</v>
      </c>
      <c r="Z3584" s="72"/>
      <c r="AA3584" s="77">
        <v>1130</v>
      </c>
      <c r="AB3584" s="76" t="s">
        <v>35</v>
      </c>
      <c r="AC3584" s="77" t="s">
        <v>36</v>
      </c>
      <c r="AD3584" s="77" t="s">
        <v>36</v>
      </c>
      <c r="AE3584" s="77">
        <v>36</v>
      </c>
      <c r="AF3584" s="78" t="s">
        <v>1045</v>
      </c>
      <c r="AG3584" s="72"/>
      <c r="AH3584" s="77" t="s">
        <v>69</v>
      </c>
      <c r="AI3584" s="76" t="s">
        <v>52</v>
      </c>
      <c r="AJ3584" s="76" t="s">
        <v>36</v>
      </c>
      <c r="AK3584" t="str">
        <f>_xlfn.CONCAT(PlayerList[[#This Row],[First Name]]," ",PlayerList[[#This Row],[Surname]])</f>
        <v>Thomas Ye</v>
      </c>
      <c r="AM3584" s="71">
        <f>PlayerList[[#This Row],[Code]]*1</f>
        <v>15830</v>
      </c>
      <c r="AN3584" s="71" t="str">
        <f>VLOOKUP(PlayerList[[#This Row],[NZCF ID]],$AP$2:$AQ$3850,2,FALSE)</f>
        <v>M</v>
      </c>
      <c r="AP3584" s="71">
        <v>19056</v>
      </c>
      <c r="AQ3584" s="71" t="s">
        <v>29</v>
      </c>
    </row>
    <row r="3585" spans="13:43" x14ac:dyDescent="0.3">
      <c r="M3585" s="75">
        <v>18094</v>
      </c>
      <c r="N3585" s="72" t="s">
        <v>3948</v>
      </c>
      <c r="O3585" s="72" t="s">
        <v>3951</v>
      </c>
      <c r="P3585" s="73" t="s">
        <v>354</v>
      </c>
      <c r="Q3585" s="74">
        <v>2014</v>
      </c>
      <c r="R3585" s="73" t="s">
        <v>135</v>
      </c>
      <c r="S3585" s="72"/>
      <c r="T3585" s="77" t="s">
        <v>34</v>
      </c>
      <c r="U3585" s="76" t="s">
        <v>35</v>
      </c>
      <c r="V3585" s="77" t="s">
        <v>36</v>
      </c>
      <c r="W3585" s="77" t="s">
        <v>36</v>
      </c>
      <c r="X3585" s="77" t="s">
        <v>37</v>
      </c>
      <c r="Y3585" s="78" t="s">
        <v>38</v>
      </c>
      <c r="Z3585" s="72"/>
      <c r="AA3585" s="77">
        <v>520</v>
      </c>
      <c r="AB3585" s="76" t="s">
        <v>35</v>
      </c>
      <c r="AC3585" s="77" t="s">
        <v>36</v>
      </c>
      <c r="AD3585" s="77" t="s">
        <v>36</v>
      </c>
      <c r="AE3585" s="77">
        <v>61</v>
      </c>
      <c r="AF3585" s="78" t="s">
        <v>169</v>
      </c>
      <c r="AG3585" s="72"/>
      <c r="AH3585" s="77">
        <v>4318390</v>
      </c>
      <c r="AI3585" s="76" t="s">
        <v>52</v>
      </c>
      <c r="AJ3585" s="76" t="s">
        <v>36</v>
      </c>
      <c r="AK3585" t="str">
        <f>_xlfn.CONCAT(PlayerList[[#This Row],[First Name]]," ",PlayerList[[#This Row],[Surname]])</f>
        <v>Xi Yue William Ye</v>
      </c>
      <c r="AM3585" s="71">
        <f>PlayerList[[#This Row],[Code]]*1</f>
        <v>18094</v>
      </c>
      <c r="AN3585" s="71" t="str">
        <f>VLOOKUP(PlayerList[[#This Row],[NZCF ID]],$AP$2:$AQ$3850,2,FALSE)</f>
        <v>M</v>
      </c>
      <c r="AP3585" s="71">
        <v>15829</v>
      </c>
      <c r="AQ3585" s="71" t="s">
        <v>29</v>
      </c>
    </row>
    <row r="3586" spans="13:43" x14ac:dyDescent="0.3">
      <c r="M3586" s="75">
        <v>18559</v>
      </c>
      <c r="N3586" s="72" t="s">
        <v>3952</v>
      </c>
      <c r="O3586" s="72" t="s">
        <v>1134</v>
      </c>
      <c r="P3586" s="73" t="s">
        <v>33</v>
      </c>
      <c r="Q3586" s="74">
        <v>2003</v>
      </c>
      <c r="R3586" s="73" t="s">
        <v>35</v>
      </c>
      <c r="S3586" s="72"/>
      <c r="T3586" s="77" t="s">
        <v>34</v>
      </c>
      <c r="U3586" s="76" t="s">
        <v>35</v>
      </c>
      <c r="V3586" s="77" t="s">
        <v>36</v>
      </c>
      <c r="W3586" s="77" t="s">
        <v>36</v>
      </c>
      <c r="X3586" s="77" t="s">
        <v>37</v>
      </c>
      <c r="Y3586" s="78" t="s">
        <v>38</v>
      </c>
      <c r="Z3586" s="72"/>
      <c r="AA3586" s="77">
        <v>1498</v>
      </c>
      <c r="AB3586" s="76" t="s">
        <v>50</v>
      </c>
      <c r="AC3586" s="77" t="s">
        <v>36</v>
      </c>
      <c r="AD3586" s="77" t="s">
        <v>36</v>
      </c>
      <c r="AE3586" s="77">
        <v>7</v>
      </c>
      <c r="AF3586" s="78" t="s">
        <v>51</v>
      </c>
      <c r="AG3586" s="72"/>
      <c r="AH3586" s="77" t="s">
        <v>69</v>
      </c>
      <c r="AI3586" s="76" t="s">
        <v>52</v>
      </c>
      <c r="AJ3586" s="76" t="s">
        <v>36</v>
      </c>
      <c r="AK3586" t="str">
        <f>_xlfn.CONCAT(PlayerList[[#This Row],[First Name]]," ",PlayerList[[#This Row],[Surname]])</f>
        <v>Jordan Yee</v>
      </c>
      <c r="AM3586" s="71">
        <f>PlayerList[[#This Row],[Code]]*1</f>
        <v>18559</v>
      </c>
      <c r="AN3586" s="71" t="str">
        <f>VLOOKUP(PlayerList[[#This Row],[NZCF ID]],$AP$2:$AQ$3850,2,FALSE)</f>
        <v>M</v>
      </c>
      <c r="AP3586" s="71">
        <v>15830</v>
      </c>
      <c r="AQ3586" s="71" t="s">
        <v>29</v>
      </c>
    </row>
    <row r="3587" spans="13:43" x14ac:dyDescent="0.3">
      <c r="M3587" s="75">
        <v>19010</v>
      </c>
      <c r="N3587" s="72" t="s">
        <v>3952</v>
      </c>
      <c r="O3587" s="72" t="s">
        <v>3953</v>
      </c>
      <c r="P3587" s="73" t="s">
        <v>258</v>
      </c>
      <c r="Q3587" s="74">
        <v>2009</v>
      </c>
      <c r="R3587" s="73" t="s">
        <v>135</v>
      </c>
      <c r="S3587" s="72"/>
      <c r="T3587" s="77">
        <v>708</v>
      </c>
      <c r="U3587" s="76" t="s">
        <v>50</v>
      </c>
      <c r="V3587" s="77" t="s">
        <v>36</v>
      </c>
      <c r="W3587" s="77" t="s">
        <v>36</v>
      </c>
      <c r="X3587" s="77">
        <v>5</v>
      </c>
      <c r="Y3587" s="78" t="s">
        <v>96</v>
      </c>
      <c r="Z3587" s="72"/>
      <c r="AA3587" s="77">
        <v>719</v>
      </c>
      <c r="AB3587" s="76" t="s">
        <v>50</v>
      </c>
      <c r="AC3587" s="77" t="s">
        <v>36</v>
      </c>
      <c r="AD3587" s="77" t="s">
        <v>36</v>
      </c>
      <c r="AE3587" s="77">
        <v>3</v>
      </c>
      <c r="AF3587" s="78" t="s">
        <v>96</v>
      </c>
      <c r="AG3587" s="72"/>
      <c r="AH3587" s="77" t="s">
        <v>69</v>
      </c>
      <c r="AI3587" s="76" t="s">
        <v>52</v>
      </c>
      <c r="AJ3587" s="76" t="s">
        <v>36</v>
      </c>
      <c r="AK3587" t="str">
        <f>_xlfn.CONCAT(PlayerList[[#This Row],[First Name]]," ",PlayerList[[#This Row],[Surname]])</f>
        <v>Sharalyn Yee</v>
      </c>
      <c r="AM3587" s="71">
        <f>PlayerList[[#This Row],[Code]]*1</f>
        <v>19010</v>
      </c>
      <c r="AN3587" s="71" t="str">
        <f>VLOOKUP(PlayerList[[#This Row],[NZCF ID]],$AP$2:$AQ$3850,2,FALSE)</f>
        <v>F</v>
      </c>
      <c r="AP3587" s="71">
        <v>18094</v>
      </c>
      <c r="AQ3587" s="71" t="s">
        <v>29</v>
      </c>
    </row>
    <row r="3588" spans="13:43" x14ac:dyDescent="0.3">
      <c r="M3588" s="75">
        <v>10111</v>
      </c>
      <c r="N3588" s="72" t="s">
        <v>3952</v>
      </c>
      <c r="O3588" s="72" t="s">
        <v>1218</v>
      </c>
      <c r="P3588" s="73" t="s">
        <v>252</v>
      </c>
      <c r="Q3588" s="74">
        <v>1957</v>
      </c>
      <c r="R3588" s="73" t="s">
        <v>119</v>
      </c>
      <c r="S3588" s="72"/>
      <c r="T3588" s="77">
        <v>1802</v>
      </c>
      <c r="U3588" s="76" t="s">
        <v>35</v>
      </c>
      <c r="V3588" s="77" t="s">
        <v>36</v>
      </c>
      <c r="W3588" s="77" t="s">
        <v>36</v>
      </c>
      <c r="X3588" s="77">
        <v>455</v>
      </c>
      <c r="Y3588" s="78" t="s">
        <v>96</v>
      </c>
      <c r="Z3588" s="72"/>
      <c r="AA3588" s="77">
        <v>1776</v>
      </c>
      <c r="AB3588" s="76" t="s">
        <v>35</v>
      </c>
      <c r="AC3588" s="77" t="s">
        <v>36</v>
      </c>
      <c r="AD3588" s="77" t="s">
        <v>36</v>
      </c>
      <c r="AE3588" s="77">
        <v>184</v>
      </c>
      <c r="AF3588" s="78" t="s">
        <v>68</v>
      </c>
      <c r="AG3588" s="72"/>
      <c r="AH3588" s="77">
        <v>4301170</v>
      </c>
      <c r="AI3588" s="76" t="s">
        <v>52</v>
      </c>
      <c r="AJ3588" s="76" t="s">
        <v>364</v>
      </c>
      <c r="AK3588" t="str">
        <f>_xlfn.CONCAT(PlayerList[[#This Row],[First Name]]," ",PlayerList[[#This Row],[Surname]])</f>
        <v>Stanley Yee</v>
      </c>
      <c r="AM3588" s="71">
        <f>PlayerList[[#This Row],[Code]]*1</f>
        <v>10111</v>
      </c>
      <c r="AN3588" s="71" t="str">
        <f>VLOOKUP(PlayerList[[#This Row],[NZCF ID]],$AP$2:$AQ$3850,2,FALSE)</f>
        <v>M</v>
      </c>
      <c r="AP3588" s="71">
        <v>18559</v>
      </c>
      <c r="AQ3588" s="71" t="s">
        <v>29</v>
      </c>
    </row>
    <row r="3589" spans="13:43" x14ac:dyDescent="0.3">
      <c r="M3589" s="75">
        <v>19017</v>
      </c>
      <c r="N3589" s="72" t="s">
        <v>3952</v>
      </c>
      <c r="O3589" s="72" t="s">
        <v>3954</v>
      </c>
      <c r="P3589" s="73" t="s">
        <v>115</v>
      </c>
      <c r="Q3589" s="74">
        <v>1990</v>
      </c>
      <c r="R3589" s="73" t="s">
        <v>35</v>
      </c>
      <c r="S3589" s="72"/>
      <c r="T3589" s="77">
        <v>1552</v>
      </c>
      <c r="U3589" s="76" t="s">
        <v>50</v>
      </c>
      <c r="V3589" s="77" t="s">
        <v>36</v>
      </c>
      <c r="W3589" s="77" t="s">
        <v>36</v>
      </c>
      <c r="X3589" s="77">
        <v>7</v>
      </c>
      <c r="Y3589" s="78" t="s">
        <v>281</v>
      </c>
      <c r="Z3589" s="72"/>
      <c r="AA3589" s="77">
        <v>1488</v>
      </c>
      <c r="AB3589" s="76" t="s">
        <v>50</v>
      </c>
      <c r="AC3589" s="77" t="s">
        <v>36</v>
      </c>
      <c r="AD3589" s="77" t="s">
        <v>36</v>
      </c>
      <c r="AE3589" s="77">
        <v>9</v>
      </c>
      <c r="AF3589" s="78" t="s">
        <v>96</v>
      </c>
      <c r="AG3589" s="72"/>
      <c r="AH3589" s="77">
        <v>4325400</v>
      </c>
      <c r="AI3589" s="76" t="s">
        <v>52</v>
      </c>
      <c r="AJ3589" s="76" t="s">
        <v>36</v>
      </c>
      <c r="AK3589" t="str">
        <f>_xlfn.CONCAT(PlayerList[[#This Row],[First Name]]," ",PlayerList[[#This Row],[Surname]])</f>
        <v>Zhe Min Yee</v>
      </c>
      <c r="AM3589" s="71">
        <f>PlayerList[[#This Row],[Code]]*1</f>
        <v>19017</v>
      </c>
      <c r="AN3589" s="71" t="str">
        <f>VLOOKUP(PlayerList[[#This Row],[NZCF ID]],$AP$2:$AQ$3850,2,FALSE)</f>
        <v>F</v>
      </c>
      <c r="AP3589" s="71">
        <v>19010</v>
      </c>
      <c r="AQ3589" s="71" t="s">
        <v>45</v>
      </c>
    </row>
    <row r="3590" spans="13:43" x14ac:dyDescent="0.3">
      <c r="M3590" s="75">
        <v>18717</v>
      </c>
      <c r="N3590" s="72" t="s">
        <v>3955</v>
      </c>
      <c r="O3590" s="72" t="s">
        <v>120</v>
      </c>
      <c r="P3590" s="73" t="s">
        <v>74</v>
      </c>
      <c r="Q3590" s="74">
        <v>2011</v>
      </c>
      <c r="R3590" s="73" t="s">
        <v>135</v>
      </c>
      <c r="S3590" s="72"/>
      <c r="T3590" s="77">
        <v>1577</v>
      </c>
      <c r="U3590" s="76" t="s">
        <v>35</v>
      </c>
      <c r="V3590" s="77" t="s">
        <v>36</v>
      </c>
      <c r="W3590" s="77" t="s">
        <v>36</v>
      </c>
      <c r="X3590" s="77">
        <v>48</v>
      </c>
      <c r="Y3590" s="78" t="s">
        <v>60</v>
      </c>
      <c r="Z3590" s="72"/>
      <c r="AA3590" s="77">
        <v>1264</v>
      </c>
      <c r="AB3590" s="76" t="s">
        <v>35</v>
      </c>
      <c r="AC3590" s="77" t="s">
        <v>36</v>
      </c>
      <c r="AD3590" s="77" t="s">
        <v>36</v>
      </c>
      <c r="AE3590" s="77">
        <v>35</v>
      </c>
      <c r="AF3590" s="78" t="s">
        <v>150</v>
      </c>
      <c r="AG3590" s="72"/>
      <c r="AH3590" s="77">
        <v>4321286</v>
      </c>
      <c r="AI3590" s="76" t="s">
        <v>52</v>
      </c>
      <c r="AJ3590" s="76" t="s">
        <v>36</v>
      </c>
      <c r="AK3590" t="str">
        <f>_xlfn.CONCAT(PlayerList[[#This Row],[First Name]]," ",PlayerList[[#This Row],[Surname]])</f>
        <v>Ryan Yeh</v>
      </c>
      <c r="AM3590" s="71">
        <f>PlayerList[[#This Row],[Code]]*1</f>
        <v>18717</v>
      </c>
      <c r="AN3590" s="71" t="str">
        <f>VLOOKUP(PlayerList[[#This Row],[NZCF ID]],$AP$2:$AQ$3850,2,FALSE)</f>
        <v>M</v>
      </c>
      <c r="AP3590" s="71">
        <v>10111</v>
      </c>
      <c r="AQ3590" s="71" t="s">
        <v>29</v>
      </c>
    </row>
    <row r="3591" spans="13:43" x14ac:dyDescent="0.3">
      <c r="M3591" s="75">
        <v>18857</v>
      </c>
      <c r="N3591" s="72" t="s">
        <v>3955</v>
      </c>
      <c r="O3591" s="72" t="s">
        <v>120</v>
      </c>
      <c r="P3591" s="73" t="s">
        <v>33</v>
      </c>
      <c r="Q3591" s="74">
        <v>2016</v>
      </c>
      <c r="R3591" s="73" t="s">
        <v>135</v>
      </c>
      <c r="S3591" s="72"/>
      <c r="T3591" s="77" t="s">
        <v>34</v>
      </c>
      <c r="U3591" s="76" t="s">
        <v>35</v>
      </c>
      <c r="V3591" s="77" t="s">
        <v>36</v>
      </c>
      <c r="W3591" s="77" t="s">
        <v>36</v>
      </c>
      <c r="X3591" s="77" t="s">
        <v>37</v>
      </c>
      <c r="Y3591" s="78" t="s">
        <v>38</v>
      </c>
      <c r="Z3591" s="72"/>
      <c r="AA3591" s="77">
        <v>977</v>
      </c>
      <c r="AB3591" s="76" t="s">
        <v>50</v>
      </c>
      <c r="AC3591" s="77" t="s">
        <v>36</v>
      </c>
      <c r="AD3591" s="77" t="s">
        <v>36</v>
      </c>
      <c r="AE3591" s="77">
        <v>6</v>
      </c>
      <c r="AF3591" s="78" t="s">
        <v>173</v>
      </c>
      <c r="AG3591" s="72"/>
      <c r="AH3591" s="77" t="s">
        <v>69</v>
      </c>
      <c r="AI3591" s="76" t="s">
        <v>52</v>
      </c>
      <c r="AJ3591" s="76" t="s">
        <v>36</v>
      </c>
      <c r="AK3591" t="str">
        <f>_xlfn.CONCAT(PlayerList[[#This Row],[First Name]]," ",PlayerList[[#This Row],[Surname]])</f>
        <v>Ryan Yeh</v>
      </c>
      <c r="AM3591" s="71">
        <f>PlayerList[[#This Row],[Code]]*1</f>
        <v>18857</v>
      </c>
      <c r="AN3591" s="71" t="str">
        <f>VLOOKUP(PlayerList[[#This Row],[NZCF ID]],$AP$2:$AQ$3850,2,FALSE)</f>
        <v>M</v>
      </c>
      <c r="AP3591" s="71">
        <v>19017</v>
      </c>
      <c r="AQ3591" s="71" t="s">
        <v>45</v>
      </c>
    </row>
    <row r="3592" spans="13:43" x14ac:dyDescent="0.3">
      <c r="M3592" s="75">
        <v>20145</v>
      </c>
      <c r="N3592" s="72" t="s">
        <v>3956</v>
      </c>
      <c r="O3592" s="72" t="s">
        <v>3957</v>
      </c>
      <c r="P3592" s="73" t="s">
        <v>167</v>
      </c>
      <c r="Q3592" s="74">
        <v>1985</v>
      </c>
      <c r="R3592" s="73" t="s">
        <v>35</v>
      </c>
      <c r="S3592" s="72"/>
      <c r="T3592" s="77">
        <v>1250</v>
      </c>
      <c r="U3592" s="76" t="s">
        <v>50</v>
      </c>
      <c r="V3592" s="77">
        <v>1</v>
      </c>
      <c r="W3592" s="77">
        <v>4</v>
      </c>
      <c r="X3592" s="77">
        <v>14</v>
      </c>
      <c r="Y3592" s="78" t="s">
        <v>4167</v>
      </c>
      <c r="Z3592" s="72"/>
      <c r="AA3592" s="77">
        <v>860</v>
      </c>
      <c r="AB3592" s="76" t="s">
        <v>35</v>
      </c>
      <c r="AC3592" s="77">
        <v>1</v>
      </c>
      <c r="AD3592" s="77">
        <v>6</v>
      </c>
      <c r="AE3592" s="77">
        <v>27</v>
      </c>
      <c r="AF3592" s="78" t="s">
        <v>4167</v>
      </c>
      <c r="AG3592" s="72"/>
      <c r="AH3592" s="77">
        <v>4326636</v>
      </c>
      <c r="AI3592" s="76" t="s">
        <v>52</v>
      </c>
      <c r="AJ3592" s="76" t="s">
        <v>36</v>
      </c>
      <c r="AK3592" t="str">
        <f>_xlfn.CONCAT(PlayerList[[#This Row],[First Name]]," ",PlayerList[[#This Row],[Surname]])</f>
        <v>Ahmed Hassan Yehia</v>
      </c>
      <c r="AM3592" s="71">
        <f>PlayerList[[#This Row],[Code]]*1</f>
        <v>20145</v>
      </c>
      <c r="AN3592" s="71" t="str">
        <f>VLOOKUP(PlayerList[[#This Row],[NZCF ID]],$AP$2:$AQ$3850,2,FALSE)</f>
        <v>M</v>
      </c>
      <c r="AP3592" s="71">
        <v>18717</v>
      </c>
      <c r="AQ3592" s="71" t="s">
        <v>29</v>
      </c>
    </row>
    <row r="3593" spans="13:43" x14ac:dyDescent="0.3">
      <c r="M3593" s="75">
        <v>20051</v>
      </c>
      <c r="N3593" s="72" t="s">
        <v>3958</v>
      </c>
      <c r="O3593" s="72" t="s">
        <v>1242</v>
      </c>
      <c r="P3593" s="73" t="s">
        <v>83</v>
      </c>
      <c r="Q3593" s="74">
        <v>2008</v>
      </c>
      <c r="R3593" s="73" t="s">
        <v>135</v>
      </c>
      <c r="S3593" s="72"/>
      <c r="T3593" s="77">
        <v>1394</v>
      </c>
      <c r="U3593" s="76" t="s">
        <v>35</v>
      </c>
      <c r="V3593" s="77" t="s">
        <v>36</v>
      </c>
      <c r="W3593" s="77" t="s">
        <v>36</v>
      </c>
      <c r="X3593" s="77">
        <v>21</v>
      </c>
      <c r="Y3593" s="78" t="s">
        <v>61</v>
      </c>
      <c r="Z3593" s="72"/>
      <c r="AA3593" s="77">
        <v>1232</v>
      </c>
      <c r="AB3593" s="76" t="s">
        <v>50</v>
      </c>
      <c r="AC3593" s="77" t="s">
        <v>36</v>
      </c>
      <c r="AD3593" s="77" t="s">
        <v>36</v>
      </c>
      <c r="AE3593" s="77">
        <v>8</v>
      </c>
      <c r="AF3593" s="78" t="s">
        <v>75</v>
      </c>
      <c r="AG3593" s="72"/>
      <c r="AH3593" s="77" t="s">
        <v>69</v>
      </c>
      <c r="AI3593" s="76" t="s">
        <v>52</v>
      </c>
      <c r="AJ3593" s="76" t="s">
        <v>36</v>
      </c>
      <c r="AK3593" t="str">
        <f>_xlfn.CONCAT(PlayerList[[#This Row],[First Name]]," ",PlayerList[[#This Row],[Surname]])</f>
        <v>Kayden Yeo</v>
      </c>
      <c r="AM3593" s="71">
        <f>PlayerList[[#This Row],[Code]]*1</f>
        <v>20051</v>
      </c>
      <c r="AN3593" s="71" t="str">
        <f>VLOOKUP(PlayerList[[#This Row],[NZCF ID]],$AP$2:$AQ$3850,2,FALSE)</f>
        <v>M</v>
      </c>
      <c r="AP3593" s="71">
        <v>18857</v>
      </c>
      <c r="AQ3593" s="71" t="s">
        <v>29</v>
      </c>
    </row>
    <row r="3594" spans="13:43" x14ac:dyDescent="0.3">
      <c r="M3594" s="75">
        <v>20387</v>
      </c>
      <c r="N3594" s="72" t="s">
        <v>3959</v>
      </c>
      <c r="O3594" s="72" t="s">
        <v>216</v>
      </c>
      <c r="P3594" s="73" t="s">
        <v>74</v>
      </c>
      <c r="Q3594" s="74">
        <v>2011</v>
      </c>
      <c r="R3594" s="73" t="s">
        <v>135</v>
      </c>
      <c r="S3594" s="72"/>
      <c r="T3594" s="77">
        <v>1325</v>
      </c>
      <c r="U3594" s="76" t="s">
        <v>50</v>
      </c>
      <c r="V3594" s="77" t="s">
        <v>36</v>
      </c>
      <c r="W3594" s="77" t="s">
        <v>36</v>
      </c>
      <c r="X3594" s="77">
        <v>6</v>
      </c>
      <c r="Y3594" s="78" t="s">
        <v>150</v>
      </c>
      <c r="Z3594" s="72"/>
      <c r="AA3594" s="77" t="s">
        <v>37</v>
      </c>
      <c r="AB3594" s="76" t="s">
        <v>35</v>
      </c>
      <c r="AC3594" s="77" t="s">
        <v>36</v>
      </c>
      <c r="AD3594" s="77" t="s">
        <v>36</v>
      </c>
      <c r="AE3594" s="77" t="s">
        <v>37</v>
      </c>
      <c r="AF3594" s="78" t="s">
        <v>38</v>
      </c>
      <c r="AG3594" s="72"/>
      <c r="AH3594" s="77">
        <v>447008490</v>
      </c>
      <c r="AI3594" s="76" t="s">
        <v>3960</v>
      </c>
      <c r="AJ3594" s="76" t="s">
        <v>36</v>
      </c>
      <c r="AK3594" t="str">
        <f>_xlfn.CONCAT(PlayerList[[#This Row],[First Name]]," ",PlayerList[[#This Row],[Surname]])</f>
        <v>Jafar Yestemessov</v>
      </c>
      <c r="AM3594" s="71">
        <f>PlayerList[[#This Row],[Code]]*1</f>
        <v>20387</v>
      </c>
      <c r="AN3594" s="71" t="str">
        <f>VLOOKUP(PlayerList[[#This Row],[NZCF ID]],$AP$2:$AQ$3850,2,FALSE)</f>
        <v>M</v>
      </c>
      <c r="AP3594" s="71">
        <v>20145</v>
      </c>
      <c r="AQ3594" s="71" t="s">
        <v>29</v>
      </c>
    </row>
    <row r="3595" spans="13:43" x14ac:dyDescent="0.3">
      <c r="M3595" s="75">
        <v>20943</v>
      </c>
      <c r="N3595" s="72" t="s">
        <v>3961</v>
      </c>
      <c r="O3595" s="72" t="s">
        <v>918</v>
      </c>
      <c r="P3595" s="73" t="s">
        <v>354</v>
      </c>
      <c r="Q3595" s="74">
        <v>2017</v>
      </c>
      <c r="R3595" s="73" t="s">
        <v>135</v>
      </c>
      <c r="S3595" s="72"/>
      <c r="T3595" s="77">
        <v>468</v>
      </c>
      <c r="U3595" s="76" t="s">
        <v>50</v>
      </c>
      <c r="V3595" s="77" t="s">
        <v>36</v>
      </c>
      <c r="W3595" s="77" t="s">
        <v>36</v>
      </c>
      <c r="X3595" s="77">
        <v>7</v>
      </c>
      <c r="Y3595" s="78" t="s">
        <v>60</v>
      </c>
      <c r="Z3595" s="72"/>
      <c r="AA3595" s="77" t="s">
        <v>37</v>
      </c>
      <c r="AB3595" s="76" t="s">
        <v>35</v>
      </c>
      <c r="AC3595" s="77" t="s">
        <v>36</v>
      </c>
      <c r="AD3595" s="77" t="s">
        <v>36</v>
      </c>
      <c r="AE3595" s="77" t="s">
        <v>37</v>
      </c>
      <c r="AF3595" s="78" t="s">
        <v>38</v>
      </c>
      <c r="AG3595" s="72"/>
      <c r="AH3595" s="77" t="s">
        <v>69</v>
      </c>
      <c r="AI3595" s="76" t="s">
        <v>52</v>
      </c>
      <c r="AJ3595" s="76" t="s">
        <v>36</v>
      </c>
      <c r="AK3595" t="str">
        <f>_xlfn.CONCAT(PlayerList[[#This Row],[First Name]]," ",PlayerList[[#This Row],[Surname]])</f>
        <v>Caden Yeung</v>
      </c>
      <c r="AM3595" s="71">
        <f>PlayerList[[#This Row],[Code]]*1</f>
        <v>20943</v>
      </c>
      <c r="AN3595" s="71" t="str">
        <f>VLOOKUP(PlayerList[[#This Row],[NZCF ID]],$AP$2:$AQ$3850,2,FALSE)</f>
        <v>M</v>
      </c>
      <c r="AP3595" s="71">
        <v>20051</v>
      </c>
      <c r="AQ3595" s="71" t="s">
        <v>29</v>
      </c>
    </row>
    <row r="3596" spans="13:43" x14ac:dyDescent="0.3">
      <c r="M3596" s="75">
        <v>20944</v>
      </c>
      <c r="N3596" s="72" t="s">
        <v>3961</v>
      </c>
      <c r="O3596" s="72" t="s">
        <v>736</v>
      </c>
      <c r="P3596" s="73" t="s">
        <v>354</v>
      </c>
      <c r="Q3596" s="74">
        <v>2015</v>
      </c>
      <c r="R3596" s="73" t="s">
        <v>135</v>
      </c>
      <c r="S3596" s="72"/>
      <c r="T3596" s="77">
        <v>400</v>
      </c>
      <c r="U3596" s="76" t="s">
        <v>50</v>
      </c>
      <c r="V3596" s="77" t="s">
        <v>36</v>
      </c>
      <c r="W3596" s="77" t="s">
        <v>36</v>
      </c>
      <c r="X3596" s="77">
        <v>6</v>
      </c>
      <c r="Y3596" s="78" t="s">
        <v>60</v>
      </c>
      <c r="Z3596" s="72"/>
      <c r="AA3596" s="77" t="s">
        <v>37</v>
      </c>
      <c r="AB3596" s="76" t="s">
        <v>35</v>
      </c>
      <c r="AC3596" s="77" t="s">
        <v>36</v>
      </c>
      <c r="AD3596" s="77" t="s">
        <v>36</v>
      </c>
      <c r="AE3596" s="77" t="s">
        <v>37</v>
      </c>
      <c r="AF3596" s="78" t="s">
        <v>38</v>
      </c>
      <c r="AG3596" s="72"/>
      <c r="AH3596" s="77" t="s">
        <v>69</v>
      </c>
      <c r="AI3596" s="76" t="s">
        <v>52</v>
      </c>
      <c r="AJ3596" s="76" t="s">
        <v>36</v>
      </c>
      <c r="AK3596" t="str">
        <f>_xlfn.CONCAT(PlayerList[[#This Row],[First Name]]," ",PlayerList[[#This Row],[Surname]])</f>
        <v>Calvin Yeung</v>
      </c>
      <c r="AM3596" s="71">
        <f>PlayerList[[#This Row],[Code]]*1</f>
        <v>20944</v>
      </c>
      <c r="AN3596" s="71" t="str">
        <f>VLOOKUP(PlayerList[[#This Row],[NZCF ID]],$AP$2:$AQ$3850,2,FALSE)</f>
        <v>M</v>
      </c>
      <c r="AP3596" s="71">
        <v>20387</v>
      </c>
      <c r="AQ3596" s="71" t="s">
        <v>29</v>
      </c>
    </row>
    <row r="3597" spans="13:43" x14ac:dyDescent="0.3">
      <c r="M3597" s="75">
        <v>17245</v>
      </c>
      <c r="N3597" s="72" t="s">
        <v>3962</v>
      </c>
      <c r="O3597" s="72" t="s">
        <v>197</v>
      </c>
      <c r="P3597" s="73" t="s">
        <v>33</v>
      </c>
      <c r="Q3597" s="74">
        <v>2009</v>
      </c>
      <c r="R3597" s="73" t="s">
        <v>135</v>
      </c>
      <c r="S3597" s="72"/>
      <c r="T3597" s="77" t="s">
        <v>34</v>
      </c>
      <c r="U3597" s="76" t="s">
        <v>35</v>
      </c>
      <c r="V3597" s="77" t="s">
        <v>36</v>
      </c>
      <c r="W3597" s="77" t="s">
        <v>36</v>
      </c>
      <c r="X3597" s="77" t="s">
        <v>37</v>
      </c>
      <c r="Y3597" s="78" t="s">
        <v>38</v>
      </c>
      <c r="Z3597" s="72"/>
      <c r="AA3597" s="77">
        <v>617</v>
      </c>
      <c r="AB3597" s="76" t="s">
        <v>35</v>
      </c>
      <c r="AC3597" s="77" t="s">
        <v>36</v>
      </c>
      <c r="AD3597" s="77" t="s">
        <v>36</v>
      </c>
      <c r="AE3597" s="77">
        <v>24</v>
      </c>
      <c r="AF3597" s="78" t="s">
        <v>673</v>
      </c>
      <c r="AG3597" s="72"/>
      <c r="AH3597" s="77">
        <v>4316398</v>
      </c>
      <c r="AI3597" s="76" t="s">
        <v>52</v>
      </c>
      <c r="AJ3597" s="76" t="s">
        <v>36</v>
      </c>
      <c r="AK3597" t="str">
        <f>_xlfn.CONCAT(PlayerList[[#This Row],[First Name]]," ",PlayerList[[#This Row],[Surname]])</f>
        <v>Ethan Yin</v>
      </c>
      <c r="AM3597" s="71">
        <f>PlayerList[[#This Row],[Code]]*1</f>
        <v>17245</v>
      </c>
      <c r="AN3597" s="71" t="str">
        <f>VLOOKUP(PlayerList[[#This Row],[NZCF ID]],$AP$2:$AQ$3850,2,FALSE)</f>
        <v>M</v>
      </c>
      <c r="AP3597" s="71">
        <v>20943</v>
      </c>
      <c r="AQ3597" s="71" t="s">
        <v>29</v>
      </c>
    </row>
    <row r="3598" spans="13:43" x14ac:dyDescent="0.3">
      <c r="M3598" s="75">
        <v>20170</v>
      </c>
      <c r="N3598" s="72" t="s">
        <v>3962</v>
      </c>
      <c r="O3598" s="72" t="s">
        <v>3963</v>
      </c>
      <c r="P3598" s="73" t="s">
        <v>33</v>
      </c>
      <c r="Q3598" s="74">
        <v>2015</v>
      </c>
      <c r="R3598" s="73" t="s">
        <v>135</v>
      </c>
      <c r="S3598" s="72"/>
      <c r="T3598" s="77" t="s">
        <v>34</v>
      </c>
      <c r="U3598" s="76" t="s">
        <v>35</v>
      </c>
      <c r="V3598" s="77" t="s">
        <v>36</v>
      </c>
      <c r="W3598" s="77" t="s">
        <v>36</v>
      </c>
      <c r="X3598" s="77" t="s">
        <v>37</v>
      </c>
      <c r="Y3598" s="78" t="s">
        <v>38</v>
      </c>
      <c r="Z3598" s="72"/>
      <c r="AA3598" s="77">
        <v>400</v>
      </c>
      <c r="AB3598" s="76" t="s">
        <v>50</v>
      </c>
      <c r="AC3598" s="77" t="s">
        <v>36</v>
      </c>
      <c r="AD3598" s="77" t="s">
        <v>36</v>
      </c>
      <c r="AE3598" s="77">
        <v>6</v>
      </c>
      <c r="AF3598" s="78" t="s">
        <v>75</v>
      </c>
      <c r="AG3598" s="72"/>
      <c r="AH3598" s="77" t="s">
        <v>69</v>
      </c>
      <c r="AI3598" s="76" t="s">
        <v>52</v>
      </c>
      <c r="AJ3598" s="76" t="s">
        <v>36</v>
      </c>
      <c r="AK3598" t="str">
        <f>_xlfn.CONCAT(PlayerList[[#This Row],[First Name]]," ",PlayerList[[#This Row],[Surname]])</f>
        <v>Keamy Yin</v>
      </c>
      <c r="AM3598" s="71">
        <f>PlayerList[[#This Row],[Code]]*1</f>
        <v>20170</v>
      </c>
      <c r="AN3598" s="71" t="str">
        <f>VLOOKUP(PlayerList[[#This Row],[NZCF ID]],$AP$2:$AQ$3850,2,FALSE)</f>
        <v>M</v>
      </c>
      <c r="AP3598" s="71">
        <v>20944</v>
      </c>
      <c r="AQ3598" s="71" t="s">
        <v>29</v>
      </c>
    </row>
    <row r="3599" spans="13:43" x14ac:dyDescent="0.3">
      <c r="M3599" s="75">
        <v>18716</v>
      </c>
      <c r="N3599" s="72" t="s">
        <v>3962</v>
      </c>
      <c r="O3599" s="72" t="s">
        <v>756</v>
      </c>
      <c r="P3599" s="73" t="s">
        <v>74</v>
      </c>
      <c r="Q3599" s="74">
        <v>2009</v>
      </c>
      <c r="R3599" s="73" t="s">
        <v>135</v>
      </c>
      <c r="S3599" s="72"/>
      <c r="T3599" s="77">
        <v>863</v>
      </c>
      <c r="U3599" s="76" t="s">
        <v>35</v>
      </c>
      <c r="V3599" s="77" t="s">
        <v>36</v>
      </c>
      <c r="W3599" s="77" t="s">
        <v>36</v>
      </c>
      <c r="X3599" s="77">
        <v>29</v>
      </c>
      <c r="Y3599" s="78" t="s">
        <v>281</v>
      </c>
      <c r="Z3599" s="72"/>
      <c r="AA3599" s="77" t="s">
        <v>37</v>
      </c>
      <c r="AB3599" s="76" t="s">
        <v>35</v>
      </c>
      <c r="AC3599" s="77" t="s">
        <v>36</v>
      </c>
      <c r="AD3599" s="77" t="s">
        <v>36</v>
      </c>
      <c r="AE3599" s="77" t="s">
        <v>37</v>
      </c>
      <c r="AF3599" s="78" t="s">
        <v>38</v>
      </c>
      <c r="AG3599" s="72"/>
      <c r="AH3599" s="77">
        <v>4321294</v>
      </c>
      <c r="AI3599" s="76" t="s">
        <v>52</v>
      </c>
      <c r="AJ3599" s="76" t="s">
        <v>36</v>
      </c>
      <c r="AK3599" t="str">
        <f>_xlfn.CONCAT(PlayerList[[#This Row],[First Name]]," ",PlayerList[[#This Row],[Surname]])</f>
        <v>Lucy Yin</v>
      </c>
      <c r="AM3599" s="71">
        <f>PlayerList[[#This Row],[Code]]*1</f>
        <v>18716</v>
      </c>
      <c r="AN3599" s="71" t="str">
        <f>VLOOKUP(PlayerList[[#This Row],[NZCF ID]],$AP$2:$AQ$3850,2,FALSE)</f>
        <v>F</v>
      </c>
      <c r="AP3599" s="71">
        <v>17245</v>
      </c>
      <c r="AQ3599" s="71" t="s">
        <v>29</v>
      </c>
    </row>
    <row r="3600" spans="13:43" x14ac:dyDescent="0.3">
      <c r="M3600" s="75">
        <v>13100</v>
      </c>
      <c r="N3600" s="72" t="s">
        <v>4549</v>
      </c>
      <c r="O3600" s="72" t="s">
        <v>1753</v>
      </c>
      <c r="P3600" s="73" t="s">
        <v>354</v>
      </c>
      <c r="Q3600" s="74">
        <v>1989</v>
      </c>
      <c r="R3600" s="73" t="s">
        <v>35</v>
      </c>
      <c r="S3600" s="72"/>
      <c r="T3600" s="77">
        <v>1756</v>
      </c>
      <c r="U3600" s="76" t="s">
        <v>35</v>
      </c>
      <c r="V3600" s="77" t="s">
        <v>36</v>
      </c>
      <c r="W3600" s="77" t="s">
        <v>36</v>
      </c>
      <c r="X3600" s="77">
        <v>147</v>
      </c>
      <c r="Y3600" s="78" t="s">
        <v>1304</v>
      </c>
      <c r="Z3600" s="72"/>
      <c r="AA3600" s="77">
        <v>1536</v>
      </c>
      <c r="AB3600" s="76" t="s">
        <v>35</v>
      </c>
      <c r="AC3600" s="77" t="s">
        <v>36</v>
      </c>
      <c r="AD3600" s="77" t="s">
        <v>36</v>
      </c>
      <c r="AE3600" s="77">
        <v>115</v>
      </c>
      <c r="AF3600" s="78" t="s">
        <v>1045</v>
      </c>
      <c r="AG3600" s="72"/>
      <c r="AH3600" s="77">
        <v>4302419</v>
      </c>
      <c r="AI3600" s="76" t="s">
        <v>52</v>
      </c>
      <c r="AJ3600" s="76" t="s">
        <v>36</v>
      </c>
      <c r="AK3600" t="str">
        <f>_xlfn.CONCAT(PlayerList[[#This Row],[First Name]]," ",PlayerList[[#This Row],[Surname]])</f>
        <v>Edwin Yip</v>
      </c>
      <c r="AM3600" s="71">
        <f>PlayerList[[#This Row],[Code]]*1</f>
        <v>13100</v>
      </c>
      <c r="AN3600" s="71" t="str">
        <f>VLOOKUP(PlayerList[[#This Row],[NZCF ID]],$AP$2:$AQ$3850,2,FALSE)</f>
        <v>M</v>
      </c>
      <c r="AP3600" s="71">
        <v>20170</v>
      </c>
      <c r="AQ3600" s="71" t="s">
        <v>29</v>
      </c>
    </row>
    <row r="3601" spans="13:43" x14ac:dyDescent="0.3">
      <c r="M3601" s="75">
        <v>19157</v>
      </c>
      <c r="N3601" s="72" t="s">
        <v>3964</v>
      </c>
      <c r="O3601" s="72" t="s">
        <v>3965</v>
      </c>
      <c r="P3601" s="73" t="s">
        <v>190</v>
      </c>
      <c r="Q3601" s="74">
        <v>2010</v>
      </c>
      <c r="R3601" s="73" t="s">
        <v>135</v>
      </c>
      <c r="S3601" s="72"/>
      <c r="T3601" s="77">
        <v>977</v>
      </c>
      <c r="U3601" s="76" t="s">
        <v>50</v>
      </c>
      <c r="V3601" s="77" t="s">
        <v>36</v>
      </c>
      <c r="W3601" s="77" t="s">
        <v>36</v>
      </c>
      <c r="X3601" s="77">
        <v>4</v>
      </c>
      <c r="Y3601" s="78" t="s">
        <v>154</v>
      </c>
      <c r="Z3601" s="72"/>
      <c r="AA3601" s="77">
        <v>1182</v>
      </c>
      <c r="AB3601" s="76" t="s">
        <v>50</v>
      </c>
      <c r="AC3601" s="77" t="s">
        <v>36</v>
      </c>
      <c r="AD3601" s="77" t="s">
        <v>36</v>
      </c>
      <c r="AE3601" s="77">
        <v>3</v>
      </c>
      <c r="AF3601" s="78" t="s">
        <v>154</v>
      </c>
      <c r="AG3601" s="72"/>
      <c r="AH3601" s="77" t="s">
        <v>69</v>
      </c>
      <c r="AI3601" s="76" t="s">
        <v>52</v>
      </c>
      <c r="AJ3601" s="76" t="s">
        <v>36</v>
      </c>
      <c r="AK3601" t="str">
        <f>_xlfn.CONCAT(PlayerList[[#This Row],[First Name]]," ",PlayerList[[#This Row],[Surname]])</f>
        <v>Liroshun Yogeswaran</v>
      </c>
      <c r="AM3601" s="71">
        <f>PlayerList[[#This Row],[Code]]*1</f>
        <v>19157</v>
      </c>
      <c r="AN3601" s="71" t="str">
        <f>VLOOKUP(PlayerList[[#This Row],[NZCF ID]],$AP$2:$AQ$3850,2,FALSE)</f>
        <v>M</v>
      </c>
      <c r="AP3601" s="71">
        <v>18716</v>
      </c>
      <c r="AQ3601" s="71" t="s">
        <v>45</v>
      </c>
    </row>
    <row r="3602" spans="13:43" x14ac:dyDescent="0.3">
      <c r="M3602" s="75">
        <v>20687</v>
      </c>
      <c r="N3602" s="72" t="s">
        <v>3966</v>
      </c>
      <c r="O3602" s="72" t="s">
        <v>400</v>
      </c>
      <c r="P3602" s="73" t="s">
        <v>178</v>
      </c>
      <c r="Q3602" s="74">
        <v>2013</v>
      </c>
      <c r="R3602" s="73" t="s">
        <v>135</v>
      </c>
      <c r="S3602" s="72"/>
      <c r="T3602" s="77">
        <v>702</v>
      </c>
      <c r="U3602" s="76" t="s">
        <v>50</v>
      </c>
      <c r="V3602" s="77" t="s">
        <v>36</v>
      </c>
      <c r="W3602" s="77" t="s">
        <v>36</v>
      </c>
      <c r="X3602" s="77">
        <v>5</v>
      </c>
      <c r="Y3602" s="78" t="s">
        <v>61</v>
      </c>
      <c r="Z3602" s="72"/>
      <c r="AA3602" s="77" t="s">
        <v>37</v>
      </c>
      <c r="AB3602" s="76" t="s">
        <v>35</v>
      </c>
      <c r="AC3602" s="77" t="s">
        <v>36</v>
      </c>
      <c r="AD3602" s="77" t="s">
        <v>36</v>
      </c>
      <c r="AE3602" s="77" t="s">
        <v>37</v>
      </c>
      <c r="AF3602" s="78" t="s">
        <v>38</v>
      </c>
      <c r="AG3602" s="72"/>
      <c r="AH3602" s="77" t="s">
        <v>69</v>
      </c>
      <c r="AI3602" s="76" t="s">
        <v>52</v>
      </c>
      <c r="AJ3602" s="76" t="s">
        <v>36</v>
      </c>
      <c r="AK3602" t="str">
        <f>_xlfn.CONCAT(PlayerList[[#This Row],[First Name]]," ",PlayerList[[#This Row],[Surname]])</f>
        <v>Lucas Yoon</v>
      </c>
      <c r="AM3602" s="71">
        <f>PlayerList[[#This Row],[Code]]*1</f>
        <v>20687</v>
      </c>
      <c r="AN3602" s="71" t="str">
        <f>VLOOKUP(PlayerList[[#This Row],[NZCF ID]],$AP$2:$AQ$3850,2,FALSE)</f>
        <v>M</v>
      </c>
      <c r="AP3602" s="71">
        <v>13100</v>
      </c>
      <c r="AQ3602" s="71" t="s">
        <v>29</v>
      </c>
    </row>
    <row r="3603" spans="13:43" x14ac:dyDescent="0.3">
      <c r="M3603" s="75">
        <v>19183</v>
      </c>
      <c r="N3603" s="72" t="s">
        <v>3967</v>
      </c>
      <c r="O3603" s="72" t="s">
        <v>2028</v>
      </c>
      <c r="P3603" s="73" t="s">
        <v>83</v>
      </c>
      <c r="Q3603" s="74">
        <v>2014</v>
      </c>
      <c r="R3603" s="73" t="s">
        <v>135</v>
      </c>
      <c r="S3603" s="72"/>
      <c r="T3603" s="77" t="s">
        <v>34</v>
      </c>
      <c r="U3603" s="76" t="s">
        <v>35</v>
      </c>
      <c r="V3603" s="77" t="s">
        <v>36</v>
      </c>
      <c r="W3603" s="77" t="s">
        <v>36</v>
      </c>
      <c r="X3603" s="77" t="s">
        <v>37</v>
      </c>
      <c r="Y3603" s="78" t="s">
        <v>38</v>
      </c>
      <c r="Z3603" s="72"/>
      <c r="AA3603" s="77">
        <v>874</v>
      </c>
      <c r="AB3603" s="76" t="s">
        <v>50</v>
      </c>
      <c r="AC3603" s="77" t="s">
        <v>36</v>
      </c>
      <c r="AD3603" s="77" t="s">
        <v>36</v>
      </c>
      <c r="AE3603" s="77">
        <v>6</v>
      </c>
      <c r="AF3603" s="78" t="s">
        <v>154</v>
      </c>
      <c r="AG3603" s="72"/>
      <c r="AH3603" s="77" t="s">
        <v>69</v>
      </c>
      <c r="AI3603" s="76" t="s">
        <v>52</v>
      </c>
      <c r="AJ3603" s="76" t="s">
        <v>36</v>
      </c>
      <c r="AK3603" t="str">
        <f>_xlfn.CONCAT(PlayerList[[#This Row],[First Name]]," ",PlayerList[[#This Row],[Surname]])</f>
        <v>Jared You</v>
      </c>
      <c r="AM3603" s="71">
        <f>PlayerList[[#This Row],[Code]]*1</f>
        <v>19183</v>
      </c>
      <c r="AN3603" s="71" t="str">
        <f>VLOOKUP(PlayerList[[#This Row],[NZCF ID]],$AP$2:$AQ$3850,2,FALSE)</f>
        <v>M</v>
      </c>
      <c r="AP3603" s="71">
        <v>19157</v>
      </c>
      <c r="AQ3603" s="71" t="s">
        <v>29</v>
      </c>
    </row>
    <row r="3604" spans="13:43" x14ac:dyDescent="0.3">
      <c r="M3604" s="75">
        <v>20441</v>
      </c>
      <c r="N3604" s="72" t="s">
        <v>3967</v>
      </c>
      <c r="O3604" s="72" t="s">
        <v>2286</v>
      </c>
      <c r="P3604" s="73" t="s">
        <v>33</v>
      </c>
      <c r="Q3604" s="74">
        <v>2014</v>
      </c>
      <c r="R3604" s="73" t="s">
        <v>135</v>
      </c>
      <c r="S3604" s="72"/>
      <c r="T3604" s="77" t="s">
        <v>34</v>
      </c>
      <c r="U3604" s="76" t="s">
        <v>35</v>
      </c>
      <c r="V3604" s="77" t="s">
        <v>36</v>
      </c>
      <c r="W3604" s="77" t="s">
        <v>36</v>
      </c>
      <c r="X3604" s="77" t="s">
        <v>37</v>
      </c>
      <c r="Y3604" s="78" t="s">
        <v>38</v>
      </c>
      <c r="Z3604" s="72"/>
      <c r="AA3604" s="77">
        <v>400</v>
      </c>
      <c r="AB3604" s="76" t="s">
        <v>50</v>
      </c>
      <c r="AC3604" s="77" t="s">
        <v>36</v>
      </c>
      <c r="AD3604" s="77" t="s">
        <v>36</v>
      </c>
      <c r="AE3604" s="77">
        <v>7</v>
      </c>
      <c r="AF3604" s="78" t="s">
        <v>150</v>
      </c>
      <c r="AG3604" s="72"/>
      <c r="AH3604" s="77" t="s">
        <v>69</v>
      </c>
      <c r="AI3604" s="76" t="s">
        <v>52</v>
      </c>
      <c r="AJ3604" s="76" t="s">
        <v>36</v>
      </c>
      <c r="AK3604" t="str">
        <f>_xlfn.CONCAT(PlayerList[[#This Row],[First Name]]," ",PlayerList[[#This Row],[Surname]])</f>
        <v>Roy You</v>
      </c>
      <c r="AM3604" s="71">
        <f>PlayerList[[#This Row],[Code]]*1</f>
        <v>20441</v>
      </c>
      <c r="AN3604" s="71" t="str">
        <f>VLOOKUP(PlayerList[[#This Row],[NZCF ID]],$AP$2:$AQ$3850,2,FALSE)</f>
        <v>M</v>
      </c>
      <c r="AP3604" s="71">
        <v>20687</v>
      </c>
      <c r="AQ3604" s="71" t="s">
        <v>29</v>
      </c>
    </row>
    <row r="3605" spans="13:43" x14ac:dyDescent="0.3">
      <c r="M3605" s="75">
        <v>17841</v>
      </c>
      <c r="N3605" s="72" t="s">
        <v>3968</v>
      </c>
      <c r="O3605" s="72" t="s">
        <v>855</v>
      </c>
      <c r="P3605" s="73" t="s">
        <v>74</v>
      </c>
      <c r="Q3605" s="74">
        <v>2006</v>
      </c>
      <c r="R3605" s="73" t="s">
        <v>135</v>
      </c>
      <c r="S3605" s="72"/>
      <c r="T3605" s="77">
        <v>2018</v>
      </c>
      <c r="U3605" s="76" t="s">
        <v>35</v>
      </c>
      <c r="V3605" s="77">
        <v>2</v>
      </c>
      <c r="W3605" s="77">
        <v>14</v>
      </c>
      <c r="X3605" s="77">
        <v>275</v>
      </c>
      <c r="Y3605" s="78" t="s">
        <v>4167</v>
      </c>
      <c r="Z3605" s="72"/>
      <c r="AA3605" s="77">
        <v>1909</v>
      </c>
      <c r="AB3605" s="76" t="s">
        <v>35</v>
      </c>
      <c r="AC3605" s="77">
        <v>3</v>
      </c>
      <c r="AD3605" s="77">
        <v>18</v>
      </c>
      <c r="AE3605" s="77">
        <v>152</v>
      </c>
      <c r="AF3605" s="78" t="s">
        <v>4167</v>
      </c>
      <c r="AG3605" s="72"/>
      <c r="AH3605" s="77">
        <v>4317440</v>
      </c>
      <c r="AI3605" s="76" t="s">
        <v>52</v>
      </c>
      <c r="AJ3605" s="76" t="s">
        <v>364</v>
      </c>
      <c r="AK3605" t="str">
        <f>_xlfn.CONCAT(PlayerList[[#This Row],[First Name]]," ",PlayerList[[#This Row],[Surname]])</f>
        <v>Cohen Young</v>
      </c>
      <c r="AM3605" s="71">
        <f>PlayerList[[#This Row],[Code]]*1</f>
        <v>17841</v>
      </c>
      <c r="AN3605" s="71" t="str">
        <f>VLOOKUP(PlayerList[[#This Row],[NZCF ID]],$AP$2:$AQ$3850,2,FALSE)</f>
        <v>M</v>
      </c>
      <c r="AP3605" s="71">
        <v>19183</v>
      </c>
      <c r="AQ3605" s="71" t="s">
        <v>29</v>
      </c>
    </row>
    <row r="3606" spans="13:43" x14ac:dyDescent="0.3">
      <c r="M3606" s="75">
        <v>18840</v>
      </c>
      <c r="N3606" s="72" t="s">
        <v>3968</v>
      </c>
      <c r="O3606" s="72" t="s">
        <v>971</v>
      </c>
      <c r="P3606" s="73" t="s">
        <v>49</v>
      </c>
      <c r="Q3606" s="74">
        <v>2013</v>
      </c>
      <c r="R3606" s="73" t="s">
        <v>135</v>
      </c>
      <c r="S3606" s="72"/>
      <c r="T3606" s="77" t="s">
        <v>34</v>
      </c>
      <c r="U3606" s="76" t="s">
        <v>35</v>
      </c>
      <c r="V3606" s="77" t="s">
        <v>36</v>
      </c>
      <c r="W3606" s="77" t="s">
        <v>36</v>
      </c>
      <c r="X3606" s="77" t="s">
        <v>37</v>
      </c>
      <c r="Y3606" s="78" t="s">
        <v>38</v>
      </c>
      <c r="Z3606" s="72"/>
      <c r="AA3606" s="77">
        <v>400</v>
      </c>
      <c r="AB3606" s="76" t="s">
        <v>50</v>
      </c>
      <c r="AC3606" s="77" t="s">
        <v>36</v>
      </c>
      <c r="AD3606" s="77" t="s">
        <v>36</v>
      </c>
      <c r="AE3606" s="77">
        <v>5</v>
      </c>
      <c r="AF3606" s="78" t="s">
        <v>173</v>
      </c>
      <c r="AG3606" s="72"/>
      <c r="AH3606" s="77" t="s">
        <v>69</v>
      </c>
      <c r="AI3606" s="76" t="s">
        <v>52</v>
      </c>
      <c r="AJ3606" s="76" t="s">
        <v>36</v>
      </c>
      <c r="AK3606" t="str">
        <f>_xlfn.CONCAT(PlayerList[[#This Row],[First Name]]," ",PlayerList[[#This Row],[Surname]])</f>
        <v>Declan Young</v>
      </c>
      <c r="AM3606" s="71">
        <f>PlayerList[[#This Row],[Code]]*1</f>
        <v>18840</v>
      </c>
      <c r="AN3606" s="71" t="str">
        <f>VLOOKUP(PlayerList[[#This Row],[NZCF ID]],$AP$2:$AQ$3850,2,FALSE)</f>
        <v>M</v>
      </c>
      <c r="AP3606" s="71">
        <v>20441</v>
      </c>
      <c r="AQ3606" s="71" t="s">
        <v>29</v>
      </c>
    </row>
    <row r="3607" spans="13:43" x14ac:dyDescent="0.3">
      <c r="M3607" s="75">
        <v>19911</v>
      </c>
      <c r="N3607" s="72" t="s">
        <v>3968</v>
      </c>
      <c r="O3607" s="72" t="s">
        <v>365</v>
      </c>
      <c r="P3607" s="73" t="s">
        <v>83</v>
      </c>
      <c r="Q3607" s="74">
        <v>2002</v>
      </c>
      <c r="R3607" s="73" t="s">
        <v>35</v>
      </c>
      <c r="S3607" s="72"/>
      <c r="T3607" s="77" t="s">
        <v>34</v>
      </c>
      <c r="U3607" s="76" t="s">
        <v>35</v>
      </c>
      <c r="V3607" s="77" t="s">
        <v>36</v>
      </c>
      <c r="W3607" s="77" t="s">
        <v>36</v>
      </c>
      <c r="X3607" s="77" t="s">
        <v>37</v>
      </c>
      <c r="Y3607" s="78" t="s">
        <v>38</v>
      </c>
      <c r="Z3607" s="72"/>
      <c r="AA3607" s="77">
        <v>919</v>
      </c>
      <c r="AB3607" s="76" t="s">
        <v>50</v>
      </c>
      <c r="AC3607" s="77" t="s">
        <v>36</v>
      </c>
      <c r="AD3607" s="77" t="s">
        <v>36</v>
      </c>
      <c r="AE3607" s="77">
        <v>6</v>
      </c>
      <c r="AF3607" s="78" t="s">
        <v>281</v>
      </c>
      <c r="AG3607" s="72"/>
      <c r="AH3607" s="77" t="s">
        <v>69</v>
      </c>
      <c r="AI3607" s="76" t="s">
        <v>52</v>
      </c>
      <c r="AJ3607" s="76" t="s">
        <v>36</v>
      </c>
      <c r="AK3607" t="str">
        <f>_xlfn.CONCAT(PlayerList[[#This Row],[First Name]]," ",PlayerList[[#This Row],[Surname]])</f>
        <v>Jack Young</v>
      </c>
      <c r="AM3607" s="71">
        <f>PlayerList[[#This Row],[Code]]*1</f>
        <v>19911</v>
      </c>
      <c r="AN3607" s="71" t="str">
        <f>VLOOKUP(PlayerList[[#This Row],[NZCF ID]],$AP$2:$AQ$3850,2,FALSE)</f>
        <v>M</v>
      </c>
      <c r="AP3607" s="71">
        <v>18306</v>
      </c>
      <c r="AQ3607" s="71" t="s">
        <v>29</v>
      </c>
    </row>
    <row r="3608" spans="13:43" x14ac:dyDescent="0.3">
      <c r="M3608" s="75">
        <v>19184</v>
      </c>
      <c r="N3608" s="72" t="s">
        <v>2013</v>
      </c>
      <c r="O3608" s="72" t="s">
        <v>3969</v>
      </c>
      <c r="P3608" s="73" t="s">
        <v>33</v>
      </c>
      <c r="Q3608" s="74">
        <v>2012</v>
      </c>
      <c r="R3608" s="73" t="s">
        <v>135</v>
      </c>
      <c r="S3608" s="72"/>
      <c r="T3608" s="77" t="s">
        <v>34</v>
      </c>
      <c r="U3608" s="76" t="s">
        <v>35</v>
      </c>
      <c r="V3608" s="77" t="s">
        <v>36</v>
      </c>
      <c r="W3608" s="77" t="s">
        <v>36</v>
      </c>
      <c r="X3608" s="77" t="s">
        <v>37</v>
      </c>
      <c r="Y3608" s="78" t="s">
        <v>38</v>
      </c>
      <c r="Z3608" s="72"/>
      <c r="AA3608" s="77">
        <v>595</v>
      </c>
      <c r="AB3608" s="76" t="s">
        <v>50</v>
      </c>
      <c r="AC3608" s="77" t="s">
        <v>36</v>
      </c>
      <c r="AD3608" s="77" t="s">
        <v>36</v>
      </c>
      <c r="AE3608" s="77">
        <v>6</v>
      </c>
      <c r="AF3608" s="78" t="s">
        <v>154</v>
      </c>
      <c r="AG3608" s="72"/>
      <c r="AH3608" s="77" t="s">
        <v>69</v>
      </c>
      <c r="AI3608" s="76" t="s">
        <v>52</v>
      </c>
      <c r="AJ3608" s="76" t="s">
        <v>36</v>
      </c>
      <c r="AK3608" t="str">
        <f>_xlfn.CONCAT(PlayerList[[#This Row],[First Name]]," ",PlayerList[[#This Row],[Surname]])</f>
        <v>Cathy Yu</v>
      </c>
      <c r="AM3608" s="71">
        <f>PlayerList[[#This Row],[Code]]*1</f>
        <v>19184</v>
      </c>
      <c r="AN3608" s="71" t="str">
        <f>VLOOKUP(PlayerList[[#This Row],[NZCF ID]],$AP$2:$AQ$3850,2,FALSE)</f>
        <v>F</v>
      </c>
      <c r="AP3608" s="71">
        <v>18307</v>
      </c>
      <c r="AQ3608" s="71" t="s">
        <v>45</v>
      </c>
    </row>
    <row r="3609" spans="13:43" x14ac:dyDescent="0.3">
      <c r="M3609" s="75">
        <v>22817</v>
      </c>
      <c r="N3609" s="72" t="s">
        <v>2013</v>
      </c>
      <c r="O3609" s="72" t="s">
        <v>738</v>
      </c>
      <c r="P3609" s="73" t="s">
        <v>74</v>
      </c>
      <c r="Q3609" s="74">
        <v>2012</v>
      </c>
      <c r="R3609" s="73" t="s">
        <v>135</v>
      </c>
      <c r="S3609" s="72"/>
      <c r="T3609" s="77" t="s">
        <v>34</v>
      </c>
      <c r="U3609" s="76" t="s">
        <v>35</v>
      </c>
      <c r="V3609" s="77" t="s">
        <v>36</v>
      </c>
      <c r="W3609" s="77" t="s">
        <v>36</v>
      </c>
      <c r="X3609" s="77" t="s">
        <v>37</v>
      </c>
      <c r="Y3609" s="78" t="s">
        <v>38</v>
      </c>
      <c r="Z3609" s="72"/>
      <c r="AA3609" s="77">
        <v>560</v>
      </c>
      <c r="AB3609" s="76" t="s">
        <v>50</v>
      </c>
      <c r="AC3609" s="77">
        <v>1</v>
      </c>
      <c r="AD3609" s="77">
        <v>6</v>
      </c>
      <c r="AE3609" s="77">
        <v>12</v>
      </c>
      <c r="AF3609" s="78" t="s">
        <v>4167</v>
      </c>
      <c r="AG3609" s="72"/>
      <c r="AH3609" s="77" t="s">
        <v>69</v>
      </c>
      <c r="AI3609" s="76" t="s">
        <v>52</v>
      </c>
      <c r="AJ3609" s="76" t="s">
        <v>36</v>
      </c>
      <c r="AK3609" t="str">
        <f>_xlfn.CONCAT(PlayerList[[#This Row],[First Name]]," ",PlayerList[[#This Row],[Surname]])</f>
        <v>Cici Yu</v>
      </c>
      <c r="AM3609" s="71">
        <f>PlayerList[[#This Row],[Code]]*1</f>
        <v>22817</v>
      </c>
      <c r="AN3609" s="71" t="str">
        <f>VLOOKUP(PlayerList[[#This Row],[NZCF ID]],$AP$2:$AQ$3850,2,FALSE)</f>
        <v>F</v>
      </c>
      <c r="AP3609" s="71">
        <v>17841</v>
      </c>
      <c r="AQ3609" s="71" t="s">
        <v>29</v>
      </c>
    </row>
    <row r="3610" spans="13:43" x14ac:dyDescent="0.3">
      <c r="M3610" s="75">
        <v>17741</v>
      </c>
      <c r="N3610" s="72" t="s">
        <v>2013</v>
      </c>
      <c r="O3610" s="72" t="s">
        <v>3970</v>
      </c>
      <c r="P3610" s="73" t="s">
        <v>74</v>
      </c>
      <c r="Q3610" s="74">
        <v>2008</v>
      </c>
      <c r="R3610" s="73" t="s">
        <v>135</v>
      </c>
      <c r="S3610" s="72"/>
      <c r="T3610" s="77">
        <v>963</v>
      </c>
      <c r="U3610" s="76" t="s">
        <v>50</v>
      </c>
      <c r="V3610" s="77" t="s">
        <v>36</v>
      </c>
      <c r="W3610" s="77" t="s">
        <v>36</v>
      </c>
      <c r="X3610" s="77">
        <v>5</v>
      </c>
      <c r="Y3610" s="78" t="s">
        <v>154</v>
      </c>
      <c r="Z3610" s="72"/>
      <c r="AA3610" s="77">
        <v>1120</v>
      </c>
      <c r="AB3610" s="76" t="s">
        <v>35</v>
      </c>
      <c r="AC3610" s="77" t="s">
        <v>36</v>
      </c>
      <c r="AD3610" s="77" t="s">
        <v>36</v>
      </c>
      <c r="AE3610" s="77">
        <v>23</v>
      </c>
      <c r="AF3610" s="78" t="s">
        <v>150</v>
      </c>
      <c r="AG3610" s="72"/>
      <c r="AH3610" s="77">
        <v>4315235</v>
      </c>
      <c r="AI3610" s="76" t="s">
        <v>52</v>
      </c>
      <c r="AJ3610" s="76" t="s">
        <v>36</v>
      </c>
      <c r="AK3610" t="str">
        <f>_xlfn.CONCAT(PlayerList[[#This Row],[First Name]]," ",PlayerList[[#This Row],[Surname]])</f>
        <v>Daiming Yu</v>
      </c>
      <c r="AM3610" s="71">
        <f>PlayerList[[#This Row],[Code]]*1</f>
        <v>17741</v>
      </c>
      <c r="AN3610" s="71" t="str">
        <f>VLOOKUP(PlayerList[[#This Row],[NZCF ID]],$AP$2:$AQ$3850,2,FALSE)</f>
        <v>M</v>
      </c>
      <c r="AP3610" s="71">
        <v>18840</v>
      </c>
      <c r="AQ3610" s="71" t="s">
        <v>29</v>
      </c>
    </row>
    <row r="3611" spans="13:43" x14ac:dyDescent="0.3">
      <c r="M3611" s="75">
        <v>16878</v>
      </c>
      <c r="N3611" s="72" t="s">
        <v>2013</v>
      </c>
      <c r="O3611" s="72" t="s">
        <v>661</v>
      </c>
      <c r="P3611" s="73" t="s">
        <v>33</v>
      </c>
      <c r="Q3611" s="74">
        <v>2009</v>
      </c>
      <c r="R3611" s="73" t="s">
        <v>135</v>
      </c>
      <c r="S3611" s="72"/>
      <c r="T3611" s="77" t="s">
        <v>34</v>
      </c>
      <c r="U3611" s="76" t="s">
        <v>35</v>
      </c>
      <c r="V3611" s="77" t="s">
        <v>36</v>
      </c>
      <c r="W3611" s="77" t="s">
        <v>36</v>
      </c>
      <c r="X3611" s="77" t="s">
        <v>37</v>
      </c>
      <c r="Y3611" s="78" t="s">
        <v>38</v>
      </c>
      <c r="Z3611" s="72"/>
      <c r="AA3611" s="77">
        <v>752</v>
      </c>
      <c r="AB3611" s="76" t="s">
        <v>35</v>
      </c>
      <c r="AC3611" s="77" t="s">
        <v>36</v>
      </c>
      <c r="AD3611" s="77" t="s">
        <v>36</v>
      </c>
      <c r="AE3611" s="77">
        <v>66</v>
      </c>
      <c r="AF3611" s="78" t="s">
        <v>209</v>
      </c>
      <c r="AG3611" s="72"/>
      <c r="AH3611" s="77">
        <v>4310764</v>
      </c>
      <c r="AI3611" s="76" t="s">
        <v>52</v>
      </c>
      <c r="AJ3611" s="76" t="s">
        <v>36</v>
      </c>
      <c r="AK3611" t="str">
        <f>_xlfn.CONCAT(PlayerList[[#This Row],[First Name]]," ",PlayerList[[#This Row],[Surname]])</f>
        <v>Dean Yu</v>
      </c>
      <c r="AM3611" s="71">
        <f>PlayerList[[#This Row],[Code]]*1</f>
        <v>16878</v>
      </c>
      <c r="AN3611" s="71" t="str">
        <f>VLOOKUP(PlayerList[[#This Row],[NZCF ID]],$AP$2:$AQ$3850,2,FALSE)</f>
        <v>M</v>
      </c>
      <c r="AP3611" s="71">
        <v>19911</v>
      </c>
      <c r="AQ3611" s="71" t="s">
        <v>29</v>
      </c>
    </row>
    <row r="3612" spans="13:43" x14ac:dyDescent="0.3">
      <c r="M3612" s="75">
        <v>22917</v>
      </c>
      <c r="N3612" s="72" t="s">
        <v>2013</v>
      </c>
      <c r="O3612" s="72" t="s">
        <v>1359</v>
      </c>
      <c r="P3612" s="73" t="s">
        <v>161</v>
      </c>
      <c r="Q3612" s="74">
        <v>2016</v>
      </c>
      <c r="R3612" s="73" t="s">
        <v>135</v>
      </c>
      <c r="S3612" s="72"/>
      <c r="T3612" s="77" t="s">
        <v>34</v>
      </c>
      <c r="U3612" s="76" t="s">
        <v>35</v>
      </c>
      <c r="V3612" s="77" t="s">
        <v>36</v>
      </c>
      <c r="W3612" s="77" t="s">
        <v>36</v>
      </c>
      <c r="X3612" s="77" t="s">
        <v>37</v>
      </c>
      <c r="Y3612" s="78" t="s">
        <v>38</v>
      </c>
      <c r="Z3612" s="72"/>
      <c r="AA3612" s="77">
        <v>631</v>
      </c>
      <c r="AB3612" s="76" t="s">
        <v>50</v>
      </c>
      <c r="AC3612" s="77">
        <v>2</v>
      </c>
      <c r="AD3612" s="77">
        <v>10</v>
      </c>
      <c r="AE3612" s="77">
        <v>10</v>
      </c>
      <c r="AF3612" s="78" t="s">
        <v>4167</v>
      </c>
      <c r="AG3612" s="72"/>
      <c r="AH3612" s="77" t="s">
        <v>69</v>
      </c>
      <c r="AI3612" s="76" t="s">
        <v>52</v>
      </c>
      <c r="AJ3612" s="76" t="s">
        <v>36</v>
      </c>
      <c r="AK3612" t="str">
        <f>_xlfn.CONCAT(PlayerList[[#This Row],[First Name]]," ",PlayerList[[#This Row],[Surname]])</f>
        <v>Eason Yu</v>
      </c>
      <c r="AM3612" s="71">
        <f>PlayerList[[#This Row],[Code]]*1</f>
        <v>22917</v>
      </c>
      <c r="AN3612" s="71" t="str">
        <f>VLOOKUP(PlayerList[[#This Row],[NZCF ID]],$AP$2:$AQ$3850,2,FALSE)</f>
        <v>M</v>
      </c>
      <c r="AP3612" s="71">
        <v>19184</v>
      </c>
      <c r="AQ3612" s="71" t="s">
        <v>45</v>
      </c>
    </row>
    <row r="3613" spans="13:43" x14ac:dyDescent="0.3">
      <c r="M3613" s="75">
        <v>20882</v>
      </c>
      <c r="N3613" s="72" t="s">
        <v>2013</v>
      </c>
      <c r="O3613" s="72" t="s">
        <v>3971</v>
      </c>
      <c r="P3613" s="73" t="s">
        <v>33</v>
      </c>
      <c r="Q3613" s="74">
        <v>2016</v>
      </c>
      <c r="R3613" s="73" t="s">
        <v>135</v>
      </c>
      <c r="S3613" s="72"/>
      <c r="T3613" s="77" t="s">
        <v>34</v>
      </c>
      <c r="U3613" s="76" t="s">
        <v>35</v>
      </c>
      <c r="V3613" s="77" t="s">
        <v>36</v>
      </c>
      <c r="W3613" s="77" t="s">
        <v>36</v>
      </c>
      <c r="X3613" s="77" t="s">
        <v>37</v>
      </c>
      <c r="Y3613" s="78" t="s">
        <v>38</v>
      </c>
      <c r="Z3613" s="72"/>
      <c r="AA3613" s="77">
        <v>400</v>
      </c>
      <c r="AB3613" s="76" t="s">
        <v>50</v>
      </c>
      <c r="AC3613" s="77" t="s">
        <v>36</v>
      </c>
      <c r="AD3613" s="77" t="s">
        <v>36</v>
      </c>
      <c r="AE3613" s="77">
        <v>5</v>
      </c>
      <c r="AF3613" s="78" t="s">
        <v>60</v>
      </c>
      <c r="AG3613" s="72"/>
      <c r="AH3613" s="77" t="s">
        <v>69</v>
      </c>
      <c r="AI3613" s="76" t="s">
        <v>52</v>
      </c>
      <c r="AJ3613" s="76" t="s">
        <v>36</v>
      </c>
      <c r="AK3613" t="str">
        <f>_xlfn.CONCAT(PlayerList[[#This Row],[First Name]]," ",PlayerList[[#This Row],[Surname]])</f>
        <v>Emily Wing Lam Yu</v>
      </c>
      <c r="AM3613" s="71">
        <f>PlayerList[[#This Row],[Code]]*1</f>
        <v>20882</v>
      </c>
      <c r="AN3613" s="71" t="str">
        <f>VLOOKUP(PlayerList[[#This Row],[NZCF ID]],$AP$2:$AQ$3850,2,FALSE)</f>
        <v>F</v>
      </c>
      <c r="AP3613" s="71">
        <v>22817</v>
      </c>
      <c r="AQ3613" s="71" t="s">
        <v>45</v>
      </c>
    </row>
    <row r="3614" spans="13:43" x14ac:dyDescent="0.3">
      <c r="M3614" s="75">
        <v>18131</v>
      </c>
      <c r="N3614" s="72" t="s">
        <v>2013</v>
      </c>
      <c r="O3614" s="72" t="s">
        <v>325</v>
      </c>
      <c r="P3614" s="73" t="s">
        <v>258</v>
      </c>
      <c r="Q3614" s="74">
        <v>2014</v>
      </c>
      <c r="R3614" s="73" t="s">
        <v>135</v>
      </c>
      <c r="S3614" s="72"/>
      <c r="T3614" s="77" t="s">
        <v>34</v>
      </c>
      <c r="U3614" s="76" t="s">
        <v>35</v>
      </c>
      <c r="V3614" s="77" t="s">
        <v>36</v>
      </c>
      <c r="W3614" s="77" t="s">
        <v>36</v>
      </c>
      <c r="X3614" s="77" t="s">
        <v>37</v>
      </c>
      <c r="Y3614" s="78" t="s">
        <v>38</v>
      </c>
      <c r="Z3614" s="72"/>
      <c r="AA3614" s="77">
        <v>400</v>
      </c>
      <c r="AB3614" s="76" t="s">
        <v>50</v>
      </c>
      <c r="AC3614" s="77" t="s">
        <v>36</v>
      </c>
      <c r="AD3614" s="77" t="s">
        <v>36</v>
      </c>
      <c r="AE3614" s="77">
        <v>19</v>
      </c>
      <c r="AF3614" s="78" t="s">
        <v>51</v>
      </c>
      <c r="AG3614" s="72"/>
      <c r="AH3614" s="77">
        <v>4320344</v>
      </c>
      <c r="AI3614" s="76" t="s">
        <v>52</v>
      </c>
      <c r="AJ3614" s="76" t="s">
        <v>36</v>
      </c>
      <c r="AK3614" t="str">
        <f>_xlfn.CONCAT(PlayerList[[#This Row],[First Name]]," ",PlayerList[[#This Row],[Surname]])</f>
        <v>Felix Yu</v>
      </c>
      <c r="AM3614" s="71">
        <f>PlayerList[[#This Row],[Code]]*1</f>
        <v>18131</v>
      </c>
      <c r="AN3614" s="71" t="str">
        <f>VLOOKUP(PlayerList[[#This Row],[NZCF ID]],$AP$2:$AQ$3850,2,FALSE)</f>
        <v>M</v>
      </c>
      <c r="AP3614" s="71">
        <v>17741</v>
      </c>
      <c r="AQ3614" s="71" t="s">
        <v>29</v>
      </c>
    </row>
    <row r="3615" spans="13:43" x14ac:dyDescent="0.3">
      <c r="M3615" s="75">
        <v>19547</v>
      </c>
      <c r="N3615" s="72" t="s">
        <v>2013</v>
      </c>
      <c r="O3615" s="72" t="s">
        <v>3972</v>
      </c>
      <c r="P3615" s="73" t="s">
        <v>258</v>
      </c>
      <c r="Q3615" s="74">
        <v>2011</v>
      </c>
      <c r="R3615" s="73" t="s">
        <v>135</v>
      </c>
      <c r="S3615" s="72"/>
      <c r="T3615" s="77">
        <v>1177</v>
      </c>
      <c r="U3615" s="76" t="s">
        <v>50</v>
      </c>
      <c r="V3615" s="77" t="s">
        <v>36</v>
      </c>
      <c r="W3615" s="77" t="s">
        <v>36</v>
      </c>
      <c r="X3615" s="77">
        <v>7</v>
      </c>
      <c r="Y3615" s="78" t="s">
        <v>39</v>
      </c>
      <c r="Z3615" s="72"/>
      <c r="AA3615" s="77">
        <v>1148</v>
      </c>
      <c r="AB3615" s="76" t="s">
        <v>35</v>
      </c>
      <c r="AC3615" s="77" t="s">
        <v>36</v>
      </c>
      <c r="AD3615" s="77" t="s">
        <v>36</v>
      </c>
      <c r="AE3615" s="77">
        <v>83</v>
      </c>
      <c r="AF3615" s="78" t="s">
        <v>39</v>
      </c>
      <c r="AG3615" s="72"/>
      <c r="AH3615" s="77">
        <v>4325273</v>
      </c>
      <c r="AI3615" s="76" t="s">
        <v>52</v>
      </c>
      <c r="AJ3615" s="76" t="s">
        <v>36</v>
      </c>
      <c r="AK3615" t="str">
        <f>_xlfn.CONCAT(PlayerList[[#This Row],[First Name]]," ",PlayerList[[#This Row],[Surname]])</f>
        <v>Haoteng Yu</v>
      </c>
      <c r="AM3615" s="71">
        <f>PlayerList[[#This Row],[Code]]*1</f>
        <v>19547</v>
      </c>
      <c r="AN3615" s="71" t="str">
        <f>VLOOKUP(PlayerList[[#This Row],[NZCF ID]],$AP$2:$AQ$3850,2,FALSE)</f>
        <v>M</v>
      </c>
      <c r="AP3615" s="71">
        <v>16878</v>
      </c>
      <c r="AQ3615" s="71" t="s">
        <v>29</v>
      </c>
    </row>
    <row r="3616" spans="13:43" x14ac:dyDescent="0.3">
      <c r="M3616" s="75">
        <v>16268</v>
      </c>
      <c r="N3616" s="72" t="s">
        <v>2013</v>
      </c>
      <c r="O3616" s="72" t="s">
        <v>1767</v>
      </c>
      <c r="P3616" s="73" t="s">
        <v>167</v>
      </c>
      <c r="Q3616" s="74">
        <v>2007</v>
      </c>
      <c r="R3616" s="73" t="s">
        <v>135</v>
      </c>
      <c r="S3616" s="72"/>
      <c r="T3616" s="77">
        <v>1559</v>
      </c>
      <c r="U3616" s="76" t="s">
        <v>35</v>
      </c>
      <c r="V3616" s="77" t="s">
        <v>36</v>
      </c>
      <c r="W3616" s="77" t="s">
        <v>36</v>
      </c>
      <c r="X3616" s="77">
        <v>229</v>
      </c>
      <c r="Y3616" s="78" t="s">
        <v>105</v>
      </c>
      <c r="Z3616" s="72"/>
      <c r="AA3616" s="77">
        <v>1375</v>
      </c>
      <c r="AB3616" s="76" t="s">
        <v>35</v>
      </c>
      <c r="AC3616" s="77" t="s">
        <v>36</v>
      </c>
      <c r="AD3616" s="77" t="s">
        <v>36</v>
      </c>
      <c r="AE3616" s="77">
        <v>171</v>
      </c>
      <c r="AF3616" s="78" t="s">
        <v>51</v>
      </c>
      <c r="AG3616" s="72"/>
      <c r="AH3616" s="77">
        <v>4307682</v>
      </c>
      <c r="AI3616" s="76" t="s">
        <v>52</v>
      </c>
      <c r="AJ3616" s="76" t="s">
        <v>36</v>
      </c>
      <c r="AK3616" t="str">
        <f>_xlfn.CONCAT(PlayerList[[#This Row],[First Name]]," ",PlayerList[[#This Row],[Surname]])</f>
        <v>Jeffrey Yu</v>
      </c>
      <c r="AM3616" s="71">
        <f>PlayerList[[#This Row],[Code]]*1</f>
        <v>16268</v>
      </c>
      <c r="AN3616" s="71" t="str">
        <f>VLOOKUP(PlayerList[[#This Row],[NZCF ID]],$AP$2:$AQ$3850,2,FALSE)</f>
        <v>M</v>
      </c>
      <c r="AP3616" s="71">
        <v>22917</v>
      </c>
      <c r="AQ3616" s="71" t="s">
        <v>29</v>
      </c>
    </row>
    <row r="3617" spans="13:43" x14ac:dyDescent="0.3">
      <c r="M3617" s="75">
        <v>20032</v>
      </c>
      <c r="N3617" s="72" t="s">
        <v>2013</v>
      </c>
      <c r="O3617" s="72" t="s">
        <v>1360</v>
      </c>
      <c r="P3617" s="73" t="s">
        <v>33</v>
      </c>
      <c r="Q3617" s="74">
        <v>1984</v>
      </c>
      <c r="R3617" s="73" t="s">
        <v>35</v>
      </c>
      <c r="S3617" s="72"/>
      <c r="T3617" s="77" t="s">
        <v>34</v>
      </c>
      <c r="U3617" s="76" t="s">
        <v>35</v>
      </c>
      <c r="V3617" s="77" t="s">
        <v>36</v>
      </c>
      <c r="W3617" s="77" t="s">
        <v>36</v>
      </c>
      <c r="X3617" s="77" t="s">
        <v>37</v>
      </c>
      <c r="Y3617" s="78" t="s">
        <v>38</v>
      </c>
      <c r="Z3617" s="72"/>
      <c r="AA3617" s="77">
        <v>691</v>
      </c>
      <c r="AB3617" s="76" t="s">
        <v>50</v>
      </c>
      <c r="AC3617" s="77" t="s">
        <v>36</v>
      </c>
      <c r="AD3617" s="77" t="s">
        <v>36</v>
      </c>
      <c r="AE3617" s="77">
        <v>6</v>
      </c>
      <c r="AF3617" s="78" t="s">
        <v>169</v>
      </c>
      <c r="AG3617" s="72"/>
      <c r="AH3617" s="77">
        <v>4326067</v>
      </c>
      <c r="AI3617" s="76" t="s">
        <v>52</v>
      </c>
      <c r="AJ3617" s="76" t="s">
        <v>36</v>
      </c>
      <c r="AK3617" t="str">
        <f>_xlfn.CONCAT(PlayerList[[#This Row],[First Name]]," ",PlayerList[[#This Row],[Surname]])</f>
        <v>Jie Yu</v>
      </c>
      <c r="AM3617" s="71">
        <f>PlayerList[[#This Row],[Code]]*1</f>
        <v>20032</v>
      </c>
      <c r="AN3617" s="71" t="str">
        <f>VLOOKUP(PlayerList[[#This Row],[NZCF ID]],$AP$2:$AQ$3850,2,FALSE)</f>
        <v>F</v>
      </c>
      <c r="AP3617" s="71">
        <v>20882</v>
      </c>
      <c r="AQ3617" s="71" t="s">
        <v>45</v>
      </c>
    </row>
    <row r="3618" spans="13:43" x14ac:dyDescent="0.3">
      <c r="M3618" s="75">
        <v>15446</v>
      </c>
      <c r="N3618" s="72" t="s">
        <v>2013</v>
      </c>
      <c r="O3618" s="72" t="s">
        <v>1785</v>
      </c>
      <c r="P3618" s="73" t="s">
        <v>83</v>
      </c>
      <c r="Q3618" s="74">
        <v>1995</v>
      </c>
      <c r="R3618" s="73" t="s">
        <v>35</v>
      </c>
      <c r="S3618" s="72"/>
      <c r="T3618" s="77">
        <v>1159</v>
      </c>
      <c r="U3618" s="76" t="s">
        <v>35</v>
      </c>
      <c r="V3618" s="77" t="s">
        <v>36</v>
      </c>
      <c r="W3618" s="77" t="s">
        <v>36</v>
      </c>
      <c r="X3618" s="77">
        <v>34</v>
      </c>
      <c r="Y3618" s="78" t="s">
        <v>209</v>
      </c>
      <c r="Z3618" s="72"/>
      <c r="AA3618" s="77">
        <v>1093</v>
      </c>
      <c r="AB3618" s="76" t="s">
        <v>35</v>
      </c>
      <c r="AC3618" s="77" t="s">
        <v>36</v>
      </c>
      <c r="AD3618" s="77" t="s">
        <v>36</v>
      </c>
      <c r="AE3618" s="77">
        <v>32</v>
      </c>
      <c r="AF3618" s="78" t="s">
        <v>60</v>
      </c>
      <c r="AG3618" s="72"/>
      <c r="AH3618" s="77">
        <v>4331320</v>
      </c>
      <c r="AI3618" s="76" t="s">
        <v>52</v>
      </c>
      <c r="AJ3618" s="76" t="s">
        <v>36</v>
      </c>
      <c r="AK3618" t="str">
        <f>_xlfn.CONCAT(PlayerList[[#This Row],[First Name]]," ",PlayerList[[#This Row],[Surname]])</f>
        <v>Johnson Yu</v>
      </c>
      <c r="AM3618" s="71">
        <f>PlayerList[[#This Row],[Code]]*1</f>
        <v>15446</v>
      </c>
      <c r="AN3618" s="71" t="str">
        <f>VLOOKUP(PlayerList[[#This Row],[NZCF ID]],$AP$2:$AQ$3850,2,FALSE)</f>
        <v>M</v>
      </c>
      <c r="AP3618" s="71">
        <v>18131</v>
      </c>
      <c r="AQ3618" s="71" t="s">
        <v>29</v>
      </c>
    </row>
    <row r="3619" spans="13:43" x14ac:dyDescent="0.3">
      <c r="M3619" s="75">
        <v>20582</v>
      </c>
      <c r="N3619" s="72" t="s">
        <v>2013</v>
      </c>
      <c r="O3619" s="72" t="s">
        <v>3974</v>
      </c>
      <c r="P3619" s="73" t="s">
        <v>33</v>
      </c>
      <c r="Q3619" s="74">
        <v>2016</v>
      </c>
      <c r="R3619" s="73" t="s">
        <v>135</v>
      </c>
      <c r="S3619" s="72"/>
      <c r="T3619" s="77" t="s">
        <v>34</v>
      </c>
      <c r="U3619" s="76" t="s">
        <v>35</v>
      </c>
      <c r="V3619" s="77" t="s">
        <v>36</v>
      </c>
      <c r="W3619" s="77" t="s">
        <v>36</v>
      </c>
      <c r="X3619" s="77" t="s">
        <v>37</v>
      </c>
      <c r="Y3619" s="78" t="s">
        <v>38</v>
      </c>
      <c r="Z3619" s="72"/>
      <c r="AA3619" s="77">
        <v>895</v>
      </c>
      <c r="AB3619" s="76" t="s">
        <v>35</v>
      </c>
      <c r="AC3619" s="77">
        <v>1</v>
      </c>
      <c r="AD3619" s="77">
        <v>5</v>
      </c>
      <c r="AE3619" s="77">
        <v>72</v>
      </c>
      <c r="AF3619" s="78" t="s">
        <v>4167</v>
      </c>
      <c r="AG3619" s="72"/>
      <c r="AH3619" s="77">
        <v>4329627</v>
      </c>
      <c r="AI3619" s="76" t="s">
        <v>52</v>
      </c>
      <c r="AJ3619" s="76" t="s">
        <v>36</v>
      </c>
      <c r="AK3619" t="str">
        <f>_xlfn.CONCAT(PlayerList[[#This Row],[First Name]]," ",PlayerList[[#This Row],[Surname]])</f>
        <v>Kieran Lincheng Yu</v>
      </c>
      <c r="AM3619" s="71">
        <f>PlayerList[[#This Row],[Code]]*1</f>
        <v>20582</v>
      </c>
      <c r="AN3619" s="71" t="str">
        <f>VLOOKUP(PlayerList[[#This Row],[NZCF ID]],$AP$2:$AQ$3850,2,FALSE)</f>
        <v>M</v>
      </c>
      <c r="AP3619" s="71">
        <v>19547</v>
      </c>
      <c r="AQ3619" s="71" t="s">
        <v>29</v>
      </c>
    </row>
    <row r="3620" spans="13:43" x14ac:dyDescent="0.3">
      <c r="M3620" s="75">
        <v>22763</v>
      </c>
      <c r="N3620" s="72" t="s">
        <v>2013</v>
      </c>
      <c r="O3620" s="72" t="s">
        <v>400</v>
      </c>
      <c r="P3620" s="73" t="s">
        <v>33</v>
      </c>
      <c r="Q3620" s="74">
        <v>2015</v>
      </c>
      <c r="R3620" s="73" t="s">
        <v>135</v>
      </c>
      <c r="S3620" s="72"/>
      <c r="T3620" s="77" t="s">
        <v>34</v>
      </c>
      <c r="U3620" s="76" t="s">
        <v>35</v>
      </c>
      <c r="V3620" s="77" t="s">
        <v>36</v>
      </c>
      <c r="W3620" s="77" t="s">
        <v>36</v>
      </c>
      <c r="X3620" s="77" t="s">
        <v>37</v>
      </c>
      <c r="Y3620" s="78" t="s">
        <v>38</v>
      </c>
      <c r="Z3620" s="72"/>
      <c r="AA3620" s="77">
        <v>400</v>
      </c>
      <c r="AB3620" s="76" t="s">
        <v>50</v>
      </c>
      <c r="AC3620" s="77" t="s">
        <v>36</v>
      </c>
      <c r="AD3620" s="77" t="s">
        <v>36</v>
      </c>
      <c r="AE3620" s="77">
        <v>6</v>
      </c>
      <c r="AF3620" s="78" t="s">
        <v>84</v>
      </c>
      <c r="AG3620" s="72"/>
      <c r="AH3620" s="77" t="s">
        <v>69</v>
      </c>
      <c r="AI3620" s="76" t="s">
        <v>52</v>
      </c>
      <c r="AJ3620" s="76" t="s">
        <v>36</v>
      </c>
      <c r="AK3620" t="str">
        <f>_xlfn.CONCAT(PlayerList[[#This Row],[First Name]]," ",PlayerList[[#This Row],[Surname]])</f>
        <v>Lucas Yu</v>
      </c>
      <c r="AM3620" s="71">
        <f>PlayerList[[#This Row],[Code]]*1</f>
        <v>22763</v>
      </c>
      <c r="AN3620" s="71" t="str">
        <f>VLOOKUP(PlayerList[[#This Row],[NZCF ID]],$AP$2:$AQ$3850,2,FALSE)</f>
        <v>M</v>
      </c>
      <c r="AP3620" s="71">
        <v>16268</v>
      </c>
      <c r="AQ3620" s="71" t="s">
        <v>29</v>
      </c>
    </row>
    <row r="3621" spans="13:43" x14ac:dyDescent="0.3">
      <c r="M3621" s="75">
        <v>17447</v>
      </c>
      <c r="N3621" s="72" t="s">
        <v>2013</v>
      </c>
      <c r="O3621" s="72" t="s">
        <v>3975</v>
      </c>
      <c r="P3621" s="73" t="s">
        <v>33</v>
      </c>
      <c r="Q3621" s="74">
        <v>2011</v>
      </c>
      <c r="R3621" s="73" t="s">
        <v>135</v>
      </c>
      <c r="S3621" s="72"/>
      <c r="T3621" s="77">
        <v>1042</v>
      </c>
      <c r="U3621" s="76" t="s">
        <v>50</v>
      </c>
      <c r="V3621" s="77" t="s">
        <v>36</v>
      </c>
      <c r="W3621" s="77" t="s">
        <v>36</v>
      </c>
      <c r="X3621" s="77">
        <v>6</v>
      </c>
      <c r="Y3621" s="78" t="s">
        <v>154</v>
      </c>
      <c r="Z3621" s="72"/>
      <c r="AA3621" s="77">
        <v>1245</v>
      </c>
      <c r="AB3621" s="76" t="s">
        <v>35</v>
      </c>
      <c r="AC3621" s="77" t="s">
        <v>36</v>
      </c>
      <c r="AD3621" s="77" t="s">
        <v>36</v>
      </c>
      <c r="AE3621" s="77">
        <v>89</v>
      </c>
      <c r="AF3621" s="78" t="s">
        <v>84</v>
      </c>
      <c r="AG3621" s="72"/>
      <c r="AH3621" s="77">
        <v>4313950</v>
      </c>
      <c r="AI3621" s="76" t="s">
        <v>52</v>
      </c>
      <c r="AJ3621" s="76" t="s">
        <v>36</v>
      </c>
      <c r="AK3621" t="str">
        <f>_xlfn.CONCAT(PlayerList[[#This Row],[First Name]]," ",PlayerList[[#This Row],[Surname]])</f>
        <v>Marcus Daiyan Yu</v>
      </c>
      <c r="AM3621" s="71">
        <f>PlayerList[[#This Row],[Code]]*1</f>
        <v>17447</v>
      </c>
      <c r="AN3621" s="71" t="str">
        <f>VLOOKUP(PlayerList[[#This Row],[NZCF ID]],$AP$2:$AQ$3850,2,FALSE)</f>
        <v>M</v>
      </c>
      <c r="AP3621" s="71">
        <v>20032</v>
      </c>
      <c r="AQ3621" s="71" t="s">
        <v>45</v>
      </c>
    </row>
    <row r="3622" spans="13:43" x14ac:dyDescent="0.3">
      <c r="M3622" s="75">
        <v>17448</v>
      </c>
      <c r="N3622" s="72" t="s">
        <v>2013</v>
      </c>
      <c r="O3622" s="72" t="s">
        <v>255</v>
      </c>
      <c r="P3622" s="73" t="s">
        <v>258</v>
      </c>
      <c r="Q3622" s="74">
        <v>2010</v>
      </c>
      <c r="R3622" s="73" t="s">
        <v>135</v>
      </c>
      <c r="S3622" s="72"/>
      <c r="T3622" s="77" t="s">
        <v>34</v>
      </c>
      <c r="U3622" s="76" t="s">
        <v>35</v>
      </c>
      <c r="V3622" s="77" t="s">
        <v>36</v>
      </c>
      <c r="W3622" s="77" t="s">
        <v>36</v>
      </c>
      <c r="X3622" s="77" t="s">
        <v>37</v>
      </c>
      <c r="Y3622" s="78" t="s">
        <v>38</v>
      </c>
      <c r="Z3622" s="72"/>
      <c r="AA3622" s="77">
        <v>821</v>
      </c>
      <c r="AB3622" s="76" t="s">
        <v>35</v>
      </c>
      <c r="AC3622" s="77" t="s">
        <v>36</v>
      </c>
      <c r="AD3622" s="77" t="s">
        <v>36</v>
      </c>
      <c r="AE3622" s="77">
        <v>80</v>
      </c>
      <c r="AF3622" s="78" t="s">
        <v>51</v>
      </c>
      <c r="AG3622" s="72"/>
      <c r="AH3622" s="77">
        <v>4313968</v>
      </c>
      <c r="AI3622" s="76" t="s">
        <v>52</v>
      </c>
      <c r="AJ3622" s="76" t="s">
        <v>36</v>
      </c>
      <c r="AK3622" t="str">
        <f>_xlfn.CONCAT(PlayerList[[#This Row],[First Name]]," ",PlayerList[[#This Row],[Surname]])</f>
        <v>Maxwell Yu</v>
      </c>
      <c r="AM3622" s="71">
        <f>PlayerList[[#This Row],[Code]]*1</f>
        <v>17448</v>
      </c>
      <c r="AN3622" s="71" t="str">
        <f>VLOOKUP(PlayerList[[#This Row],[NZCF ID]],$AP$2:$AQ$3850,2,FALSE)</f>
        <v>M</v>
      </c>
      <c r="AP3622" s="71">
        <v>15446</v>
      </c>
      <c r="AQ3622" s="71" t="s">
        <v>29</v>
      </c>
    </row>
    <row r="3623" spans="13:43" x14ac:dyDescent="0.3">
      <c r="M3623" s="75">
        <v>18425</v>
      </c>
      <c r="N3623" s="72" t="s">
        <v>2013</v>
      </c>
      <c r="O3623" s="72" t="s">
        <v>764</v>
      </c>
      <c r="P3623" s="73" t="s">
        <v>885</v>
      </c>
      <c r="Q3623" s="74">
        <v>2014</v>
      </c>
      <c r="R3623" s="73" t="s">
        <v>135</v>
      </c>
      <c r="S3623" s="72"/>
      <c r="T3623" s="77">
        <v>1149</v>
      </c>
      <c r="U3623" s="76" t="s">
        <v>50</v>
      </c>
      <c r="V3623" s="77" t="s">
        <v>36</v>
      </c>
      <c r="W3623" s="77" t="s">
        <v>36</v>
      </c>
      <c r="X3623" s="77">
        <v>16</v>
      </c>
      <c r="Y3623" s="78" t="s">
        <v>75</v>
      </c>
      <c r="Z3623" s="72"/>
      <c r="AA3623" s="77">
        <v>1060</v>
      </c>
      <c r="AB3623" s="76" t="s">
        <v>35</v>
      </c>
      <c r="AC3623" s="77" t="s">
        <v>36</v>
      </c>
      <c r="AD3623" s="77" t="s">
        <v>36</v>
      </c>
      <c r="AE3623" s="77">
        <v>39</v>
      </c>
      <c r="AF3623" s="78" t="s">
        <v>150</v>
      </c>
      <c r="AG3623" s="72"/>
      <c r="AH3623" s="77">
        <v>4319885</v>
      </c>
      <c r="AI3623" s="76" t="s">
        <v>52</v>
      </c>
      <c r="AJ3623" s="76" t="s">
        <v>36</v>
      </c>
      <c r="AK3623" t="str">
        <f>_xlfn.CONCAT(PlayerList[[#This Row],[First Name]]," ",PlayerList[[#This Row],[Surname]])</f>
        <v>Rex Yu</v>
      </c>
      <c r="AM3623" s="71">
        <f>PlayerList[[#This Row],[Code]]*1</f>
        <v>18425</v>
      </c>
      <c r="AN3623" s="71" t="str">
        <f>VLOOKUP(PlayerList[[#This Row],[NZCF ID]],$AP$2:$AQ$3850,2,FALSE)</f>
        <v>M</v>
      </c>
      <c r="AP3623" s="71">
        <v>20582</v>
      </c>
      <c r="AQ3623" s="71" t="s">
        <v>29</v>
      </c>
    </row>
    <row r="3624" spans="13:43" x14ac:dyDescent="0.3">
      <c r="M3624" s="75">
        <v>21052</v>
      </c>
      <c r="N3624" s="72" t="s">
        <v>2013</v>
      </c>
      <c r="O3624" s="72" t="s">
        <v>3976</v>
      </c>
      <c r="P3624" s="73" t="s">
        <v>33</v>
      </c>
      <c r="Q3624" s="74">
        <v>2014</v>
      </c>
      <c r="R3624" s="73" t="s">
        <v>135</v>
      </c>
      <c r="S3624" s="72"/>
      <c r="T3624" s="77" t="s">
        <v>34</v>
      </c>
      <c r="U3624" s="76" t="s">
        <v>35</v>
      </c>
      <c r="V3624" s="77" t="s">
        <v>36</v>
      </c>
      <c r="W3624" s="77" t="s">
        <v>36</v>
      </c>
      <c r="X3624" s="77" t="s">
        <v>37</v>
      </c>
      <c r="Y3624" s="78" t="s">
        <v>38</v>
      </c>
      <c r="Z3624" s="72"/>
      <c r="AA3624" s="77">
        <v>821</v>
      </c>
      <c r="AB3624" s="76" t="s">
        <v>50</v>
      </c>
      <c r="AC3624" s="77" t="s">
        <v>36</v>
      </c>
      <c r="AD3624" s="77" t="s">
        <v>36</v>
      </c>
      <c r="AE3624" s="77">
        <v>6</v>
      </c>
      <c r="AF3624" s="78" t="s">
        <v>84</v>
      </c>
      <c r="AG3624" s="72"/>
      <c r="AH3624" s="77" t="s">
        <v>69</v>
      </c>
      <c r="AI3624" s="76" t="s">
        <v>52</v>
      </c>
      <c r="AJ3624" s="76" t="s">
        <v>36</v>
      </c>
      <c r="AK3624" t="str">
        <f>_xlfn.CONCAT(PlayerList[[#This Row],[First Name]]," ",PlayerList[[#This Row],[Surname]])</f>
        <v>Ryan Ruxi Yu</v>
      </c>
      <c r="AM3624" s="71">
        <f>PlayerList[[#This Row],[Code]]*1</f>
        <v>21052</v>
      </c>
      <c r="AN3624" s="71" t="str">
        <f>VLOOKUP(PlayerList[[#This Row],[NZCF ID]],$AP$2:$AQ$3850,2,FALSE)</f>
        <v>M</v>
      </c>
      <c r="AP3624" s="71">
        <v>22763</v>
      </c>
      <c r="AQ3624" s="71" t="s">
        <v>29</v>
      </c>
    </row>
    <row r="3625" spans="13:43" x14ac:dyDescent="0.3">
      <c r="M3625" s="75">
        <v>19527</v>
      </c>
      <c r="N3625" s="72" t="s">
        <v>2013</v>
      </c>
      <c r="O3625" s="72" t="s">
        <v>3977</v>
      </c>
      <c r="P3625" s="73" t="s">
        <v>33</v>
      </c>
      <c r="Q3625" s="74">
        <v>2012</v>
      </c>
      <c r="R3625" s="73" t="s">
        <v>135</v>
      </c>
      <c r="S3625" s="72"/>
      <c r="T3625" s="77" t="s">
        <v>34</v>
      </c>
      <c r="U3625" s="76" t="s">
        <v>35</v>
      </c>
      <c r="V3625" s="77" t="s">
        <v>36</v>
      </c>
      <c r="W3625" s="77" t="s">
        <v>36</v>
      </c>
      <c r="X3625" s="77" t="s">
        <v>37</v>
      </c>
      <c r="Y3625" s="78" t="s">
        <v>38</v>
      </c>
      <c r="Z3625" s="72"/>
      <c r="AA3625" s="77">
        <v>784</v>
      </c>
      <c r="AB3625" s="76" t="s">
        <v>50</v>
      </c>
      <c r="AC3625" s="77" t="s">
        <v>36</v>
      </c>
      <c r="AD3625" s="77" t="s">
        <v>36</v>
      </c>
      <c r="AE3625" s="77">
        <v>5</v>
      </c>
      <c r="AF3625" s="78" t="s">
        <v>169</v>
      </c>
      <c r="AG3625" s="72"/>
      <c r="AH3625" s="77">
        <v>4325761</v>
      </c>
      <c r="AI3625" s="76" t="s">
        <v>52</v>
      </c>
      <c r="AJ3625" s="76" t="s">
        <v>36</v>
      </c>
      <c r="AK3625" t="str">
        <f>_xlfn.CONCAT(PlayerList[[#This Row],[First Name]]," ",PlayerList[[#This Row],[Surname]])</f>
        <v>Tianbo Yu</v>
      </c>
      <c r="AM3625" s="71">
        <f>PlayerList[[#This Row],[Code]]*1</f>
        <v>19527</v>
      </c>
      <c r="AN3625" s="71" t="str">
        <f>VLOOKUP(PlayerList[[#This Row],[NZCF ID]],$AP$2:$AQ$3850,2,FALSE)</f>
        <v>M</v>
      </c>
      <c r="AP3625" s="71">
        <v>17447</v>
      </c>
      <c r="AQ3625" s="71" t="s">
        <v>29</v>
      </c>
    </row>
    <row r="3626" spans="13:43" x14ac:dyDescent="0.3">
      <c r="M3626" s="75">
        <v>17469</v>
      </c>
      <c r="N3626" s="72" t="s">
        <v>2013</v>
      </c>
      <c r="O3626" s="72" t="s">
        <v>2208</v>
      </c>
      <c r="P3626" s="73" t="s">
        <v>167</v>
      </c>
      <c r="Q3626" s="74">
        <v>2011</v>
      </c>
      <c r="R3626" s="73" t="s">
        <v>135</v>
      </c>
      <c r="S3626" s="72"/>
      <c r="T3626" s="77">
        <v>611</v>
      </c>
      <c r="U3626" s="76" t="s">
        <v>50</v>
      </c>
      <c r="V3626" s="77" t="s">
        <v>36</v>
      </c>
      <c r="W3626" s="77" t="s">
        <v>36</v>
      </c>
      <c r="X3626" s="77">
        <v>12</v>
      </c>
      <c r="Y3626" s="78" t="s">
        <v>154</v>
      </c>
      <c r="Z3626" s="72"/>
      <c r="AA3626" s="77">
        <v>725</v>
      </c>
      <c r="AB3626" s="76" t="s">
        <v>35</v>
      </c>
      <c r="AC3626" s="77" t="s">
        <v>36</v>
      </c>
      <c r="AD3626" s="77" t="s">
        <v>36</v>
      </c>
      <c r="AE3626" s="77">
        <v>92</v>
      </c>
      <c r="AF3626" s="78" t="s">
        <v>281</v>
      </c>
      <c r="AG3626" s="72"/>
      <c r="AH3626" s="77">
        <v>4318404</v>
      </c>
      <c r="AI3626" s="76" t="s">
        <v>52</v>
      </c>
      <c r="AJ3626" s="76" t="s">
        <v>36</v>
      </c>
      <c r="AK3626" t="str">
        <f>_xlfn.CONCAT(PlayerList[[#This Row],[First Name]]," ",PlayerList[[#This Row],[Surname]])</f>
        <v>Vicky Yu</v>
      </c>
      <c r="AM3626" s="71">
        <f>PlayerList[[#This Row],[Code]]*1</f>
        <v>17469</v>
      </c>
      <c r="AN3626" s="71" t="str">
        <f>VLOOKUP(PlayerList[[#This Row],[NZCF ID]],$AP$2:$AQ$3850,2,FALSE)</f>
        <v>F</v>
      </c>
      <c r="AP3626" s="71">
        <v>17448</v>
      </c>
      <c r="AQ3626" s="71" t="s">
        <v>29</v>
      </c>
    </row>
    <row r="3627" spans="13:43" x14ac:dyDescent="0.3">
      <c r="M3627" s="75">
        <v>17377</v>
      </c>
      <c r="N3627" s="72" t="s">
        <v>2013</v>
      </c>
      <c r="O3627" s="72" t="s">
        <v>3978</v>
      </c>
      <c r="P3627" s="73" t="s">
        <v>258</v>
      </c>
      <c r="Q3627" s="74">
        <v>2009</v>
      </c>
      <c r="R3627" s="73" t="s">
        <v>135</v>
      </c>
      <c r="S3627" s="72"/>
      <c r="T3627" s="77">
        <v>1596</v>
      </c>
      <c r="U3627" s="76" t="s">
        <v>35</v>
      </c>
      <c r="V3627" s="77">
        <v>1</v>
      </c>
      <c r="W3627" s="77">
        <v>6</v>
      </c>
      <c r="X3627" s="77">
        <v>214</v>
      </c>
      <c r="Y3627" s="78" t="s">
        <v>4167</v>
      </c>
      <c r="Z3627" s="72"/>
      <c r="AA3627" s="77">
        <v>1504</v>
      </c>
      <c r="AB3627" s="76" t="s">
        <v>35</v>
      </c>
      <c r="AC3627" s="77" t="s">
        <v>36</v>
      </c>
      <c r="AD3627" s="77" t="s">
        <v>36</v>
      </c>
      <c r="AE3627" s="77">
        <v>172</v>
      </c>
      <c r="AF3627" s="78" t="s">
        <v>84</v>
      </c>
      <c r="AG3627" s="72"/>
      <c r="AH3627" s="77">
        <v>4313135</v>
      </c>
      <c r="AI3627" s="76" t="s">
        <v>52</v>
      </c>
      <c r="AJ3627" s="76" t="s">
        <v>36</v>
      </c>
      <c r="AK3627" t="str">
        <f>_xlfn.CONCAT(PlayerList[[#This Row],[First Name]]," ",PlayerList[[#This Row],[Surname]])</f>
        <v>Weiyang (Cadence) Yu</v>
      </c>
      <c r="AM3627" s="71">
        <f>PlayerList[[#This Row],[Code]]*1</f>
        <v>17377</v>
      </c>
      <c r="AN3627" s="71" t="str">
        <f>VLOOKUP(PlayerList[[#This Row],[NZCF ID]],$AP$2:$AQ$3850,2,FALSE)</f>
        <v>F</v>
      </c>
      <c r="AP3627" s="71">
        <v>18425</v>
      </c>
      <c r="AQ3627" s="71" t="s">
        <v>29</v>
      </c>
    </row>
    <row r="3628" spans="13:43" x14ac:dyDescent="0.3">
      <c r="M3628" s="75">
        <v>20093</v>
      </c>
      <c r="N3628" s="72" t="s">
        <v>2013</v>
      </c>
      <c r="O3628" s="72" t="s">
        <v>3979</v>
      </c>
      <c r="P3628" s="73" t="s">
        <v>33</v>
      </c>
      <c r="Q3628" s="74">
        <v>2013</v>
      </c>
      <c r="R3628" s="73" t="s">
        <v>135</v>
      </c>
      <c r="S3628" s="72"/>
      <c r="T3628" s="77" t="s">
        <v>34</v>
      </c>
      <c r="U3628" s="76" t="s">
        <v>35</v>
      </c>
      <c r="V3628" s="77" t="s">
        <v>36</v>
      </c>
      <c r="W3628" s="77" t="s">
        <v>36</v>
      </c>
      <c r="X3628" s="77" t="s">
        <v>37</v>
      </c>
      <c r="Y3628" s="78" t="s">
        <v>38</v>
      </c>
      <c r="Z3628" s="72"/>
      <c r="AA3628" s="77">
        <v>417</v>
      </c>
      <c r="AB3628" s="76" t="s">
        <v>50</v>
      </c>
      <c r="AC3628" s="77" t="s">
        <v>36</v>
      </c>
      <c r="AD3628" s="77" t="s">
        <v>36</v>
      </c>
      <c r="AE3628" s="77">
        <v>12</v>
      </c>
      <c r="AF3628" s="78" t="s">
        <v>75</v>
      </c>
      <c r="AG3628" s="72"/>
      <c r="AH3628" s="77" t="s">
        <v>69</v>
      </c>
      <c r="AI3628" s="76" t="s">
        <v>52</v>
      </c>
      <c r="AJ3628" s="76" t="s">
        <v>36</v>
      </c>
      <c r="AK3628" t="str">
        <f>_xlfn.CONCAT(PlayerList[[#This Row],[First Name]]," ",PlayerList[[#This Row],[Surname]])</f>
        <v>Xuan (Charlotte) Yu</v>
      </c>
      <c r="AM3628" s="71">
        <f>PlayerList[[#This Row],[Code]]*1</f>
        <v>20093</v>
      </c>
      <c r="AN3628" s="71" t="str">
        <f>VLOOKUP(PlayerList[[#This Row],[NZCF ID]],$AP$2:$AQ$3850,2,FALSE)</f>
        <v>F</v>
      </c>
      <c r="AP3628" s="71">
        <v>21052</v>
      </c>
      <c r="AQ3628" s="71" t="s">
        <v>29</v>
      </c>
    </row>
    <row r="3629" spans="13:43" x14ac:dyDescent="0.3">
      <c r="M3629" s="75">
        <v>16736</v>
      </c>
      <c r="N3629" s="72" t="s">
        <v>2013</v>
      </c>
      <c r="O3629" s="72" t="s">
        <v>1562</v>
      </c>
      <c r="P3629" s="73" t="s">
        <v>167</v>
      </c>
      <c r="Q3629" s="74">
        <v>2007</v>
      </c>
      <c r="R3629" s="73" t="s">
        <v>135</v>
      </c>
      <c r="S3629" s="72"/>
      <c r="T3629" s="77">
        <v>1990</v>
      </c>
      <c r="U3629" s="76" t="s">
        <v>35</v>
      </c>
      <c r="V3629" s="77" t="s">
        <v>36</v>
      </c>
      <c r="W3629" s="77" t="s">
        <v>36</v>
      </c>
      <c r="X3629" s="77">
        <v>358</v>
      </c>
      <c r="Y3629" s="78" t="s">
        <v>84</v>
      </c>
      <c r="Z3629" s="72"/>
      <c r="AA3629" s="77">
        <v>1766</v>
      </c>
      <c r="AB3629" s="76" t="s">
        <v>35</v>
      </c>
      <c r="AC3629" s="77">
        <v>1</v>
      </c>
      <c r="AD3629" s="77">
        <v>6</v>
      </c>
      <c r="AE3629" s="77">
        <v>282</v>
      </c>
      <c r="AF3629" s="78" t="s">
        <v>4167</v>
      </c>
      <c r="AG3629" s="72"/>
      <c r="AH3629" s="77">
        <v>4311930</v>
      </c>
      <c r="AI3629" s="76" t="s">
        <v>52</v>
      </c>
      <c r="AJ3629" s="76" t="s">
        <v>364</v>
      </c>
      <c r="AK3629" t="str">
        <f>_xlfn.CONCAT(PlayerList[[#This Row],[First Name]]," ",PlayerList[[#This Row],[Surname]])</f>
        <v>Zachary Yu</v>
      </c>
      <c r="AM3629" s="71">
        <f>PlayerList[[#This Row],[Code]]*1</f>
        <v>16736</v>
      </c>
      <c r="AN3629" s="71" t="str">
        <f>VLOOKUP(PlayerList[[#This Row],[NZCF ID]],$AP$2:$AQ$3850,2,FALSE)</f>
        <v>M</v>
      </c>
      <c r="AP3629" s="71">
        <v>19527</v>
      </c>
      <c r="AQ3629" s="71" t="s">
        <v>29</v>
      </c>
    </row>
    <row r="3630" spans="13:43" x14ac:dyDescent="0.3">
      <c r="M3630" s="75">
        <v>18291</v>
      </c>
      <c r="N3630" s="72" t="s">
        <v>2013</v>
      </c>
      <c r="O3630" s="72" t="s">
        <v>3980</v>
      </c>
      <c r="P3630" s="73" t="s">
        <v>33</v>
      </c>
      <c r="Q3630" s="74">
        <v>2010</v>
      </c>
      <c r="R3630" s="73" t="s">
        <v>135</v>
      </c>
      <c r="S3630" s="72"/>
      <c r="T3630" s="77" t="s">
        <v>34</v>
      </c>
      <c r="U3630" s="76" t="s">
        <v>35</v>
      </c>
      <c r="V3630" s="77" t="s">
        <v>36</v>
      </c>
      <c r="W3630" s="77" t="s">
        <v>36</v>
      </c>
      <c r="X3630" s="77" t="s">
        <v>37</v>
      </c>
      <c r="Y3630" s="78" t="s">
        <v>38</v>
      </c>
      <c r="Z3630" s="72"/>
      <c r="AA3630" s="77">
        <v>763</v>
      </c>
      <c r="AB3630" s="76" t="s">
        <v>35</v>
      </c>
      <c r="AC3630" s="77" t="s">
        <v>36</v>
      </c>
      <c r="AD3630" s="77" t="s">
        <v>36</v>
      </c>
      <c r="AE3630" s="77">
        <v>34</v>
      </c>
      <c r="AF3630" s="78" t="s">
        <v>84</v>
      </c>
      <c r="AG3630" s="72"/>
      <c r="AH3630" s="77">
        <v>4318145</v>
      </c>
      <c r="AI3630" s="76" t="s">
        <v>52</v>
      </c>
      <c r="AJ3630" s="76" t="s">
        <v>36</v>
      </c>
      <c r="AK3630" t="str">
        <f>_xlfn.CONCAT(PlayerList[[#This Row],[First Name]]," ",PlayerList[[#This Row],[Surname]])</f>
        <v>Ziyao Tiger Yu</v>
      </c>
      <c r="AM3630" s="71">
        <f>PlayerList[[#This Row],[Code]]*1</f>
        <v>18291</v>
      </c>
      <c r="AN3630" s="71" t="str">
        <f>VLOOKUP(PlayerList[[#This Row],[NZCF ID]],$AP$2:$AQ$3850,2,FALSE)</f>
        <v>M</v>
      </c>
      <c r="AP3630" s="71">
        <v>17469</v>
      </c>
      <c r="AQ3630" s="71" t="s">
        <v>45</v>
      </c>
    </row>
    <row r="3631" spans="13:43" x14ac:dyDescent="0.3">
      <c r="M3631" s="75">
        <v>17441</v>
      </c>
      <c r="N3631" s="72" t="s">
        <v>3981</v>
      </c>
      <c r="O3631" s="72" t="s">
        <v>3982</v>
      </c>
      <c r="P3631" s="73" t="s">
        <v>258</v>
      </c>
      <c r="Q3631" s="74">
        <v>1977</v>
      </c>
      <c r="R3631" s="73" t="s">
        <v>35</v>
      </c>
      <c r="S3631" s="72"/>
      <c r="T3631" s="77">
        <v>1393</v>
      </c>
      <c r="U3631" s="76" t="s">
        <v>35</v>
      </c>
      <c r="V3631" s="77">
        <v>1</v>
      </c>
      <c r="W3631" s="77">
        <v>7</v>
      </c>
      <c r="X3631" s="77">
        <v>165</v>
      </c>
      <c r="Y3631" s="78" t="s">
        <v>4167</v>
      </c>
      <c r="Z3631" s="72"/>
      <c r="AA3631" s="77">
        <v>1152</v>
      </c>
      <c r="AB3631" s="76" t="s">
        <v>35</v>
      </c>
      <c r="AC3631" s="77">
        <v>3</v>
      </c>
      <c r="AD3631" s="77">
        <v>14</v>
      </c>
      <c r="AE3631" s="77">
        <v>250</v>
      </c>
      <c r="AF3631" s="78" t="s">
        <v>4167</v>
      </c>
      <c r="AG3631" s="72"/>
      <c r="AH3631" s="77">
        <v>4313542</v>
      </c>
      <c r="AI3631" s="76" t="s">
        <v>52</v>
      </c>
      <c r="AJ3631" s="76" t="s">
        <v>36</v>
      </c>
      <c r="AK3631" t="str">
        <f>_xlfn.CONCAT(PlayerList[[#This Row],[First Name]]," ",PlayerList[[#This Row],[Surname]])</f>
        <v>Hong Yuan</v>
      </c>
      <c r="AM3631" s="71">
        <f>PlayerList[[#This Row],[Code]]*1</f>
        <v>17441</v>
      </c>
      <c r="AN3631" s="71" t="str">
        <f>VLOOKUP(PlayerList[[#This Row],[NZCF ID]],$AP$2:$AQ$3850,2,FALSE)</f>
        <v>M</v>
      </c>
      <c r="AP3631" s="71">
        <v>17377</v>
      </c>
      <c r="AQ3631" s="71" t="s">
        <v>45</v>
      </c>
    </row>
    <row r="3632" spans="13:43" x14ac:dyDescent="0.3">
      <c r="M3632" s="75">
        <v>15870</v>
      </c>
      <c r="N3632" s="72" t="s">
        <v>3981</v>
      </c>
      <c r="O3632" s="72" t="s">
        <v>59</v>
      </c>
      <c r="P3632" s="73" t="s">
        <v>74</v>
      </c>
      <c r="Q3632" s="74" t="s">
        <v>37</v>
      </c>
      <c r="R3632" s="73" t="s">
        <v>35</v>
      </c>
      <c r="S3632" s="72"/>
      <c r="T3632" s="77">
        <v>996</v>
      </c>
      <c r="U3632" s="76" t="s">
        <v>35</v>
      </c>
      <c r="V3632" s="77" t="s">
        <v>36</v>
      </c>
      <c r="W3632" s="77" t="s">
        <v>36</v>
      </c>
      <c r="X3632" s="77">
        <v>66</v>
      </c>
      <c r="Y3632" s="78" t="s">
        <v>667</v>
      </c>
      <c r="Z3632" s="72"/>
      <c r="AA3632" s="77">
        <v>909</v>
      </c>
      <c r="AB3632" s="76" t="s">
        <v>35</v>
      </c>
      <c r="AC3632" s="77" t="s">
        <v>36</v>
      </c>
      <c r="AD3632" s="77" t="s">
        <v>36</v>
      </c>
      <c r="AE3632" s="77">
        <v>4</v>
      </c>
      <c r="AF3632" s="78" t="s">
        <v>1045</v>
      </c>
      <c r="AG3632" s="72"/>
      <c r="AH3632" s="77" t="s">
        <v>69</v>
      </c>
      <c r="AI3632" s="76" t="s">
        <v>52</v>
      </c>
      <c r="AJ3632" s="76" t="s">
        <v>36</v>
      </c>
      <c r="AK3632" t="str">
        <f>_xlfn.CONCAT(PlayerList[[#This Row],[First Name]]," ",PlayerList[[#This Row],[Surname]])</f>
        <v>Isaac Yuan</v>
      </c>
      <c r="AM3632" s="71">
        <f>PlayerList[[#This Row],[Code]]*1</f>
        <v>15870</v>
      </c>
      <c r="AN3632" s="71" t="str">
        <f>VLOOKUP(PlayerList[[#This Row],[NZCF ID]],$AP$2:$AQ$3850,2,FALSE)</f>
        <v>M</v>
      </c>
      <c r="AP3632" s="71">
        <v>20093</v>
      </c>
      <c r="AQ3632" s="71" t="s">
        <v>45</v>
      </c>
    </row>
    <row r="3633" spans="13:43" x14ac:dyDescent="0.3">
      <c r="M3633" s="75">
        <v>16095</v>
      </c>
      <c r="N3633" s="72" t="s">
        <v>3981</v>
      </c>
      <c r="O3633" s="72" t="s">
        <v>305</v>
      </c>
      <c r="P3633" s="73" t="s">
        <v>74</v>
      </c>
      <c r="Q3633" s="74">
        <v>2007</v>
      </c>
      <c r="R3633" s="73" t="s">
        <v>135</v>
      </c>
      <c r="S3633" s="72"/>
      <c r="T3633" s="77">
        <v>1323</v>
      </c>
      <c r="U3633" s="76" t="s">
        <v>35</v>
      </c>
      <c r="V3633" s="77" t="s">
        <v>36</v>
      </c>
      <c r="W3633" s="77" t="s">
        <v>36</v>
      </c>
      <c r="X3633" s="77">
        <v>93</v>
      </c>
      <c r="Y3633" s="78" t="s">
        <v>212</v>
      </c>
      <c r="Z3633" s="72"/>
      <c r="AA3633" s="77">
        <v>1265</v>
      </c>
      <c r="AB3633" s="76" t="s">
        <v>35</v>
      </c>
      <c r="AC3633" s="77" t="s">
        <v>36</v>
      </c>
      <c r="AD3633" s="77" t="s">
        <v>36</v>
      </c>
      <c r="AE3633" s="77">
        <v>91</v>
      </c>
      <c r="AF3633" s="78" t="s">
        <v>212</v>
      </c>
      <c r="AG3633" s="72"/>
      <c r="AH3633" s="77">
        <v>4306309</v>
      </c>
      <c r="AI3633" s="76" t="s">
        <v>52</v>
      </c>
      <c r="AJ3633" s="76" t="s">
        <v>36</v>
      </c>
      <c r="AK3633" t="str">
        <f>_xlfn.CONCAT(PlayerList[[#This Row],[First Name]]," ",PlayerList[[#This Row],[Surname]])</f>
        <v>Jacob Yuan</v>
      </c>
      <c r="AM3633" s="71">
        <f>PlayerList[[#This Row],[Code]]*1</f>
        <v>16095</v>
      </c>
      <c r="AN3633" s="71" t="str">
        <f>VLOOKUP(PlayerList[[#This Row],[NZCF ID]],$AP$2:$AQ$3850,2,FALSE)</f>
        <v>M</v>
      </c>
      <c r="AP3633" s="71">
        <v>16736</v>
      </c>
      <c r="AQ3633" s="71" t="s">
        <v>29</v>
      </c>
    </row>
    <row r="3634" spans="13:43" x14ac:dyDescent="0.3">
      <c r="M3634" s="75">
        <v>19231</v>
      </c>
      <c r="N3634" s="72" t="s">
        <v>3981</v>
      </c>
      <c r="O3634" s="72" t="s">
        <v>2118</v>
      </c>
      <c r="P3634" s="73" t="s">
        <v>33</v>
      </c>
      <c r="Q3634" s="74">
        <v>2011</v>
      </c>
      <c r="R3634" s="73" t="s">
        <v>135</v>
      </c>
      <c r="S3634" s="72"/>
      <c r="T3634" s="77" t="s">
        <v>34</v>
      </c>
      <c r="U3634" s="76" t="s">
        <v>35</v>
      </c>
      <c r="V3634" s="77" t="s">
        <v>36</v>
      </c>
      <c r="W3634" s="77" t="s">
        <v>36</v>
      </c>
      <c r="X3634" s="77" t="s">
        <v>37</v>
      </c>
      <c r="Y3634" s="78" t="s">
        <v>38</v>
      </c>
      <c r="Z3634" s="72"/>
      <c r="AA3634" s="77">
        <v>1117</v>
      </c>
      <c r="AB3634" s="76" t="s">
        <v>50</v>
      </c>
      <c r="AC3634" s="77" t="s">
        <v>36</v>
      </c>
      <c r="AD3634" s="77" t="s">
        <v>36</v>
      </c>
      <c r="AE3634" s="77">
        <v>7</v>
      </c>
      <c r="AF3634" s="78" t="s">
        <v>96</v>
      </c>
      <c r="AG3634" s="72"/>
      <c r="AH3634" s="77">
        <v>4323777</v>
      </c>
      <c r="AI3634" s="76" t="s">
        <v>52</v>
      </c>
      <c r="AJ3634" s="76" t="s">
        <v>36</v>
      </c>
      <c r="AK3634" t="str">
        <f>_xlfn.CONCAT(PlayerList[[#This Row],[First Name]]," ",PlayerList[[#This Row],[Surname]])</f>
        <v>Kenny Yuan</v>
      </c>
      <c r="AM3634" s="71">
        <f>PlayerList[[#This Row],[Code]]*1</f>
        <v>19231</v>
      </c>
      <c r="AN3634" s="71" t="str">
        <f>VLOOKUP(PlayerList[[#This Row],[NZCF ID]],$AP$2:$AQ$3850,2,FALSE)</f>
        <v>M</v>
      </c>
      <c r="AP3634" s="71">
        <v>18291</v>
      </c>
      <c r="AQ3634" s="71" t="s">
        <v>29</v>
      </c>
    </row>
    <row r="3635" spans="13:43" x14ac:dyDescent="0.3">
      <c r="M3635" s="75">
        <v>15742</v>
      </c>
      <c r="N3635" s="72" t="s">
        <v>3981</v>
      </c>
      <c r="O3635" s="72" t="s">
        <v>4550</v>
      </c>
      <c r="P3635" s="73" t="s">
        <v>74</v>
      </c>
      <c r="Q3635" s="74">
        <v>2005</v>
      </c>
      <c r="R3635" s="73" t="s">
        <v>135</v>
      </c>
      <c r="S3635" s="72"/>
      <c r="T3635" s="77">
        <v>1233</v>
      </c>
      <c r="U3635" s="76" t="s">
        <v>35</v>
      </c>
      <c r="V3635" s="77" t="s">
        <v>36</v>
      </c>
      <c r="W3635" s="77" t="s">
        <v>36</v>
      </c>
      <c r="X3635" s="77">
        <v>65</v>
      </c>
      <c r="Y3635" s="78" t="s">
        <v>530</v>
      </c>
      <c r="Z3635" s="72"/>
      <c r="AA3635" s="77">
        <v>1166</v>
      </c>
      <c r="AB3635" s="76" t="s">
        <v>35</v>
      </c>
      <c r="AC3635" s="77" t="s">
        <v>36</v>
      </c>
      <c r="AD3635" s="77" t="s">
        <v>36</v>
      </c>
      <c r="AE3635" s="77">
        <v>76</v>
      </c>
      <c r="AF3635" s="78" t="s">
        <v>2121</v>
      </c>
      <c r="AG3635" s="72"/>
      <c r="AH3635" s="77">
        <v>4305183</v>
      </c>
      <c r="AI3635" s="76" t="s">
        <v>52</v>
      </c>
      <c r="AJ3635" s="76" t="s">
        <v>36</v>
      </c>
      <c r="AK3635" t="str">
        <f>_xlfn.CONCAT(PlayerList[[#This Row],[First Name]]," ",PlayerList[[#This Row],[Surname]])</f>
        <v>Kimberley Yuan</v>
      </c>
      <c r="AM3635" s="71">
        <f>PlayerList[[#This Row],[Code]]*1</f>
        <v>15742</v>
      </c>
      <c r="AN3635" s="71" t="str">
        <f>VLOOKUP(PlayerList[[#This Row],[NZCF ID]],$AP$2:$AQ$3850,2,FALSE)</f>
        <v>F</v>
      </c>
      <c r="AP3635" s="71">
        <v>17441</v>
      </c>
      <c r="AQ3635" s="71" t="s">
        <v>29</v>
      </c>
    </row>
    <row r="3636" spans="13:43" x14ac:dyDescent="0.3">
      <c r="M3636" s="75">
        <v>20083</v>
      </c>
      <c r="N3636" s="72" t="s">
        <v>3981</v>
      </c>
      <c r="O3636" s="72" t="s">
        <v>3983</v>
      </c>
      <c r="P3636" s="73" t="s">
        <v>33</v>
      </c>
      <c r="Q3636" s="74">
        <v>2011</v>
      </c>
      <c r="R3636" s="73" t="s">
        <v>135</v>
      </c>
      <c r="S3636" s="72"/>
      <c r="T3636" s="77">
        <v>1402</v>
      </c>
      <c r="U3636" s="76" t="s">
        <v>50</v>
      </c>
      <c r="V3636" s="77" t="s">
        <v>36</v>
      </c>
      <c r="W3636" s="77" t="s">
        <v>36</v>
      </c>
      <c r="X3636" s="77">
        <v>3</v>
      </c>
      <c r="Y3636" s="78" t="s">
        <v>75</v>
      </c>
      <c r="Z3636" s="72"/>
      <c r="AA3636" s="77" t="s">
        <v>37</v>
      </c>
      <c r="AB3636" s="76" t="s">
        <v>35</v>
      </c>
      <c r="AC3636" s="77" t="s">
        <v>36</v>
      </c>
      <c r="AD3636" s="77" t="s">
        <v>36</v>
      </c>
      <c r="AE3636" s="77" t="s">
        <v>37</v>
      </c>
      <c r="AF3636" s="78" t="s">
        <v>38</v>
      </c>
      <c r="AG3636" s="72"/>
      <c r="AH3636" s="77">
        <v>4326466</v>
      </c>
      <c r="AI3636" s="76" t="s">
        <v>52</v>
      </c>
      <c r="AJ3636" s="76" t="s">
        <v>36</v>
      </c>
      <c r="AK3636" t="str">
        <f>_xlfn.CONCAT(PlayerList[[#This Row],[First Name]]," ",PlayerList[[#This Row],[Surname]])</f>
        <v>Kunhe Yuan</v>
      </c>
      <c r="AM3636" s="71">
        <f>PlayerList[[#This Row],[Code]]*1</f>
        <v>20083</v>
      </c>
      <c r="AN3636" s="71" t="str">
        <f>VLOOKUP(PlayerList[[#This Row],[NZCF ID]],$AP$2:$AQ$3850,2,FALSE)</f>
        <v>M</v>
      </c>
      <c r="AP3636" s="71">
        <v>15870</v>
      </c>
      <c r="AQ3636" s="71" t="s">
        <v>29</v>
      </c>
    </row>
    <row r="3637" spans="13:43" x14ac:dyDescent="0.3">
      <c r="M3637" s="75">
        <v>16514</v>
      </c>
      <c r="N3637" s="72" t="s">
        <v>3981</v>
      </c>
      <c r="O3637" s="72" t="s">
        <v>922</v>
      </c>
      <c r="P3637" s="73" t="s">
        <v>354</v>
      </c>
      <c r="Q3637" s="74">
        <v>2008</v>
      </c>
      <c r="R3637" s="73" t="s">
        <v>135</v>
      </c>
      <c r="S3637" s="72"/>
      <c r="T3637" s="77">
        <v>1230</v>
      </c>
      <c r="U3637" s="76" t="s">
        <v>35</v>
      </c>
      <c r="V3637" s="77" t="s">
        <v>36</v>
      </c>
      <c r="W3637" s="77" t="s">
        <v>36</v>
      </c>
      <c r="X3637" s="77">
        <v>37</v>
      </c>
      <c r="Y3637" s="78" t="s">
        <v>60</v>
      </c>
      <c r="Z3637" s="72"/>
      <c r="AA3637" s="77">
        <v>754</v>
      </c>
      <c r="AB3637" s="76" t="s">
        <v>35</v>
      </c>
      <c r="AC3637" s="77" t="s">
        <v>36</v>
      </c>
      <c r="AD3637" s="77" t="s">
        <v>36</v>
      </c>
      <c r="AE3637" s="77">
        <v>21</v>
      </c>
      <c r="AF3637" s="78" t="s">
        <v>84</v>
      </c>
      <c r="AG3637" s="72"/>
      <c r="AH3637" s="77">
        <v>4308921</v>
      </c>
      <c r="AI3637" s="76" t="s">
        <v>52</v>
      </c>
      <c r="AJ3637" s="76" t="s">
        <v>36</v>
      </c>
      <c r="AK3637" t="str">
        <f>_xlfn.CONCAT(PlayerList[[#This Row],[First Name]]," ",PlayerList[[#This Row],[Surname]])</f>
        <v>Leon Yuan</v>
      </c>
      <c r="AM3637" s="71">
        <f>PlayerList[[#This Row],[Code]]*1</f>
        <v>16514</v>
      </c>
      <c r="AN3637" s="71" t="str">
        <f>VLOOKUP(PlayerList[[#This Row],[NZCF ID]],$AP$2:$AQ$3850,2,FALSE)</f>
        <v>M</v>
      </c>
      <c r="AP3637" s="71">
        <v>16095</v>
      </c>
      <c r="AQ3637" s="71" t="s">
        <v>29</v>
      </c>
    </row>
    <row r="3638" spans="13:43" x14ac:dyDescent="0.3">
      <c r="M3638" s="75">
        <v>17199</v>
      </c>
      <c r="N3638" s="72" t="s">
        <v>3981</v>
      </c>
      <c r="O3638" s="72" t="s">
        <v>529</v>
      </c>
      <c r="P3638" s="73" t="s">
        <v>258</v>
      </c>
      <c r="Q3638" s="74">
        <v>2012</v>
      </c>
      <c r="R3638" s="73" t="s">
        <v>135</v>
      </c>
      <c r="S3638" s="72"/>
      <c r="T3638" s="77">
        <v>1251</v>
      </c>
      <c r="U3638" s="76" t="s">
        <v>35</v>
      </c>
      <c r="V3638" s="77">
        <v>1</v>
      </c>
      <c r="W3638" s="77">
        <v>4</v>
      </c>
      <c r="X3638" s="77">
        <v>126</v>
      </c>
      <c r="Y3638" s="78" t="s">
        <v>4167</v>
      </c>
      <c r="Z3638" s="72"/>
      <c r="AA3638" s="77">
        <v>1059</v>
      </c>
      <c r="AB3638" s="76" t="s">
        <v>35</v>
      </c>
      <c r="AC3638" s="77">
        <v>2</v>
      </c>
      <c r="AD3638" s="77">
        <v>11</v>
      </c>
      <c r="AE3638" s="77">
        <v>419</v>
      </c>
      <c r="AF3638" s="78" t="s">
        <v>4167</v>
      </c>
      <c r="AG3638" s="72"/>
      <c r="AH3638" s="77">
        <v>4312880</v>
      </c>
      <c r="AI3638" s="76" t="s">
        <v>52</v>
      </c>
      <c r="AJ3638" s="76" t="s">
        <v>36</v>
      </c>
      <c r="AK3638" t="str">
        <f>_xlfn.CONCAT(PlayerList[[#This Row],[First Name]]," ",PlayerList[[#This Row],[Surname]])</f>
        <v>Paul Yuan</v>
      </c>
      <c r="AM3638" s="71">
        <f>PlayerList[[#This Row],[Code]]*1</f>
        <v>17199</v>
      </c>
      <c r="AN3638" s="71" t="str">
        <f>VLOOKUP(PlayerList[[#This Row],[NZCF ID]],$AP$2:$AQ$3850,2,FALSE)</f>
        <v>M</v>
      </c>
      <c r="AP3638" s="71">
        <v>19231</v>
      </c>
      <c r="AQ3638" s="71" t="s">
        <v>29</v>
      </c>
    </row>
    <row r="3639" spans="13:43" x14ac:dyDescent="0.3">
      <c r="M3639" s="75">
        <v>16096</v>
      </c>
      <c r="N3639" s="72" t="s">
        <v>3981</v>
      </c>
      <c r="O3639" s="72" t="s">
        <v>794</v>
      </c>
      <c r="P3639" s="73" t="s">
        <v>74</v>
      </c>
      <c r="Q3639" s="74">
        <v>2005</v>
      </c>
      <c r="R3639" s="73" t="s">
        <v>135</v>
      </c>
      <c r="S3639" s="72"/>
      <c r="T3639" s="77">
        <v>935</v>
      </c>
      <c r="U3639" s="76" t="s">
        <v>35</v>
      </c>
      <c r="V3639" s="77" t="s">
        <v>36</v>
      </c>
      <c r="W3639" s="77" t="s">
        <v>36</v>
      </c>
      <c r="X3639" s="77">
        <v>21</v>
      </c>
      <c r="Y3639" s="78" t="s">
        <v>673</v>
      </c>
      <c r="Z3639" s="72"/>
      <c r="AA3639" s="77">
        <v>1078</v>
      </c>
      <c r="AB3639" s="76" t="s">
        <v>35</v>
      </c>
      <c r="AC3639" s="77" t="s">
        <v>36</v>
      </c>
      <c r="AD3639" s="77" t="s">
        <v>36</v>
      </c>
      <c r="AE3639" s="77">
        <v>35</v>
      </c>
      <c r="AF3639" s="78" t="s">
        <v>2121</v>
      </c>
      <c r="AG3639" s="72"/>
      <c r="AH3639" s="77">
        <v>4306317</v>
      </c>
      <c r="AI3639" s="76" t="s">
        <v>52</v>
      </c>
      <c r="AJ3639" s="76" t="s">
        <v>36</v>
      </c>
      <c r="AK3639" t="str">
        <f>_xlfn.CONCAT(PlayerList[[#This Row],[First Name]]," ",PlayerList[[#This Row],[Surname]])</f>
        <v>Tony Yuan</v>
      </c>
      <c r="AM3639" s="71">
        <f>PlayerList[[#This Row],[Code]]*1</f>
        <v>16096</v>
      </c>
      <c r="AN3639" s="71" t="str">
        <f>VLOOKUP(PlayerList[[#This Row],[NZCF ID]],$AP$2:$AQ$3850,2,FALSE)</f>
        <v>M</v>
      </c>
      <c r="AP3639" s="71">
        <v>15742</v>
      </c>
      <c r="AQ3639" s="71" t="s">
        <v>45</v>
      </c>
    </row>
    <row r="3640" spans="13:43" x14ac:dyDescent="0.3">
      <c r="M3640" s="75">
        <v>18061</v>
      </c>
      <c r="N3640" s="72" t="s">
        <v>3981</v>
      </c>
      <c r="O3640" s="72" t="s">
        <v>3984</v>
      </c>
      <c r="P3640" s="73" t="s">
        <v>258</v>
      </c>
      <c r="Q3640" s="74">
        <v>2011</v>
      </c>
      <c r="R3640" s="73" t="s">
        <v>135</v>
      </c>
      <c r="S3640" s="72"/>
      <c r="T3640" s="77">
        <v>986</v>
      </c>
      <c r="U3640" s="76" t="s">
        <v>35</v>
      </c>
      <c r="V3640" s="77" t="s">
        <v>36</v>
      </c>
      <c r="W3640" s="77" t="s">
        <v>36</v>
      </c>
      <c r="X3640" s="77">
        <v>21</v>
      </c>
      <c r="Y3640" s="78" t="s">
        <v>60</v>
      </c>
      <c r="Z3640" s="72"/>
      <c r="AA3640" s="77">
        <v>995</v>
      </c>
      <c r="AB3640" s="76" t="s">
        <v>35</v>
      </c>
      <c r="AC3640" s="77" t="s">
        <v>36</v>
      </c>
      <c r="AD3640" s="77" t="s">
        <v>36</v>
      </c>
      <c r="AE3640" s="77">
        <v>26</v>
      </c>
      <c r="AF3640" s="78" t="s">
        <v>150</v>
      </c>
      <c r="AG3640" s="72"/>
      <c r="AH3640" s="77">
        <v>4316916</v>
      </c>
      <c r="AI3640" s="76" t="s">
        <v>52</v>
      </c>
      <c r="AJ3640" s="76" t="s">
        <v>36</v>
      </c>
      <c r="AK3640" t="str">
        <f>_xlfn.CONCAT(PlayerList[[#This Row],[First Name]]," ",PlayerList[[#This Row],[Surname]])</f>
        <v>Wanru (Alyssa) Yuan</v>
      </c>
      <c r="AM3640" s="71">
        <f>PlayerList[[#This Row],[Code]]*1</f>
        <v>18061</v>
      </c>
      <c r="AN3640" s="71" t="str">
        <f>VLOOKUP(PlayerList[[#This Row],[NZCF ID]],$AP$2:$AQ$3850,2,FALSE)</f>
        <v>F</v>
      </c>
      <c r="AP3640" s="71">
        <v>20083</v>
      </c>
      <c r="AQ3640" s="71" t="s">
        <v>29</v>
      </c>
    </row>
    <row r="3641" spans="13:43" x14ac:dyDescent="0.3">
      <c r="M3641" s="75">
        <v>18247</v>
      </c>
      <c r="N3641" s="72" t="s">
        <v>3981</v>
      </c>
      <c r="O3641" s="72" t="s">
        <v>89</v>
      </c>
      <c r="P3641" s="73" t="s">
        <v>258</v>
      </c>
      <c r="Q3641" s="74">
        <v>2014</v>
      </c>
      <c r="R3641" s="73" t="s">
        <v>135</v>
      </c>
      <c r="S3641" s="72"/>
      <c r="T3641" s="77">
        <v>719</v>
      </c>
      <c r="U3641" s="76" t="s">
        <v>35</v>
      </c>
      <c r="V3641" s="77" t="s">
        <v>36</v>
      </c>
      <c r="W3641" s="77" t="s">
        <v>36</v>
      </c>
      <c r="X3641" s="77">
        <v>41</v>
      </c>
      <c r="Y3641" s="78" t="s">
        <v>84</v>
      </c>
      <c r="Z3641" s="72"/>
      <c r="AA3641" s="77">
        <v>784</v>
      </c>
      <c r="AB3641" s="76" t="s">
        <v>35</v>
      </c>
      <c r="AC3641" s="77">
        <v>2</v>
      </c>
      <c r="AD3641" s="77">
        <v>11</v>
      </c>
      <c r="AE3641" s="77">
        <v>103</v>
      </c>
      <c r="AF3641" s="78" t="s">
        <v>4167</v>
      </c>
      <c r="AG3641" s="72"/>
      <c r="AH3641" s="77">
        <v>4320352</v>
      </c>
      <c r="AI3641" s="76" t="s">
        <v>52</v>
      </c>
      <c r="AJ3641" s="76" t="s">
        <v>36</v>
      </c>
      <c r="AK3641" t="str">
        <f>_xlfn.CONCAT(PlayerList[[#This Row],[First Name]]," ",PlayerList[[#This Row],[Surname]])</f>
        <v>William Yuan</v>
      </c>
      <c r="AM3641" s="71">
        <f>PlayerList[[#This Row],[Code]]*1</f>
        <v>18247</v>
      </c>
      <c r="AN3641" s="71" t="str">
        <f>VLOOKUP(PlayerList[[#This Row],[NZCF ID]],$AP$2:$AQ$3850,2,FALSE)</f>
        <v>M</v>
      </c>
      <c r="AP3641" s="71">
        <v>16514</v>
      </c>
      <c r="AQ3641" s="71" t="s">
        <v>29</v>
      </c>
    </row>
    <row r="3642" spans="13:43" x14ac:dyDescent="0.3">
      <c r="M3642" s="75">
        <v>17064</v>
      </c>
      <c r="N3642" s="72" t="s">
        <v>3985</v>
      </c>
      <c r="O3642" s="72" t="s">
        <v>732</v>
      </c>
      <c r="P3642" s="73" t="s">
        <v>74</v>
      </c>
      <c r="Q3642" s="74">
        <v>2010</v>
      </c>
      <c r="R3642" s="73" t="s">
        <v>135</v>
      </c>
      <c r="S3642" s="72"/>
      <c r="T3642" s="77">
        <v>1563</v>
      </c>
      <c r="U3642" s="76" t="s">
        <v>35</v>
      </c>
      <c r="V3642" s="77">
        <v>2</v>
      </c>
      <c r="W3642" s="77">
        <v>10</v>
      </c>
      <c r="X3642" s="77">
        <v>210</v>
      </c>
      <c r="Y3642" s="78" t="s">
        <v>4167</v>
      </c>
      <c r="Z3642" s="72"/>
      <c r="AA3642" s="77">
        <v>1537</v>
      </c>
      <c r="AB3642" s="76" t="s">
        <v>35</v>
      </c>
      <c r="AC3642" s="77" t="s">
        <v>36</v>
      </c>
      <c r="AD3642" s="77" t="s">
        <v>36</v>
      </c>
      <c r="AE3642" s="77">
        <v>239</v>
      </c>
      <c r="AF3642" s="78" t="s">
        <v>84</v>
      </c>
      <c r="AG3642" s="72"/>
      <c r="AH3642" s="77">
        <v>4311663</v>
      </c>
      <c r="AI3642" s="76" t="s">
        <v>52</v>
      </c>
      <c r="AJ3642" s="76" t="s">
        <v>36</v>
      </c>
      <c r="AK3642" t="str">
        <f>_xlfn.CONCAT(PlayerList[[#This Row],[First Name]]," ",PlayerList[[#This Row],[Surname]])</f>
        <v>Annie Yue</v>
      </c>
      <c r="AM3642" s="71">
        <f>PlayerList[[#This Row],[Code]]*1</f>
        <v>17064</v>
      </c>
      <c r="AN3642" s="71" t="str">
        <f>VLOOKUP(PlayerList[[#This Row],[NZCF ID]],$AP$2:$AQ$3850,2,FALSE)</f>
        <v>F</v>
      </c>
      <c r="AP3642" s="71">
        <v>17199</v>
      </c>
      <c r="AQ3642" s="71" t="s">
        <v>29</v>
      </c>
    </row>
    <row r="3643" spans="13:43" x14ac:dyDescent="0.3">
      <c r="M3643" s="75">
        <v>17494</v>
      </c>
      <c r="N3643" s="72" t="s">
        <v>3986</v>
      </c>
      <c r="O3643" s="72" t="s">
        <v>2061</v>
      </c>
      <c r="P3643" s="73" t="s">
        <v>178</v>
      </c>
      <c r="Q3643" s="74">
        <v>2004</v>
      </c>
      <c r="R3643" s="73" t="s">
        <v>35</v>
      </c>
      <c r="S3643" s="72"/>
      <c r="T3643" s="77">
        <v>1628</v>
      </c>
      <c r="U3643" s="76" t="s">
        <v>50</v>
      </c>
      <c r="V3643" s="77" t="s">
        <v>36</v>
      </c>
      <c r="W3643" s="77" t="s">
        <v>36</v>
      </c>
      <c r="X3643" s="77">
        <v>5</v>
      </c>
      <c r="Y3643" s="78" t="s">
        <v>209</v>
      </c>
      <c r="Z3643" s="72"/>
      <c r="AA3643" s="77" t="s">
        <v>37</v>
      </c>
      <c r="AB3643" s="76" t="s">
        <v>35</v>
      </c>
      <c r="AC3643" s="77" t="s">
        <v>36</v>
      </c>
      <c r="AD3643" s="77" t="s">
        <v>36</v>
      </c>
      <c r="AE3643" s="77" t="s">
        <v>37</v>
      </c>
      <c r="AF3643" s="78" t="s">
        <v>38</v>
      </c>
      <c r="AG3643" s="72"/>
      <c r="AH3643" s="77" t="s">
        <v>69</v>
      </c>
      <c r="AI3643" s="76" t="s">
        <v>52</v>
      </c>
      <c r="AJ3643" s="76" t="s">
        <v>36</v>
      </c>
      <c r="AK3643" t="str">
        <f>_xlfn.CONCAT(PlayerList[[#This Row],[First Name]]," ",PlayerList[[#This Row],[Surname]])</f>
        <v>Jun Yun</v>
      </c>
      <c r="AM3643" s="71">
        <f>PlayerList[[#This Row],[Code]]*1</f>
        <v>17494</v>
      </c>
      <c r="AN3643" s="71" t="str">
        <f>VLOOKUP(PlayerList[[#This Row],[NZCF ID]],$AP$2:$AQ$3850,2,FALSE)</f>
        <v>M</v>
      </c>
      <c r="AP3643" s="71">
        <v>16096</v>
      </c>
      <c r="AQ3643" s="71" t="s">
        <v>29</v>
      </c>
    </row>
    <row r="3644" spans="13:43" x14ac:dyDescent="0.3">
      <c r="M3644" s="75">
        <v>19063</v>
      </c>
      <c r="N3644" s="72" t="s">
        <v>3987</v>
      </c>
      <c r="O3644" s="72" t="s">
        <v>3988</v>
      </c>
      <c r="P3644" s="73" t="s">
        <v>33</v>
      </c>
      <c r="Q3644" s="74">
        <v>1977</v>
      </c>
      <c r="R3644" s="73" t="s">
        <v>35</v>
      </c>
      <c r="S3644" s="72"/>
      <c r="T3644" s="77" t="s">
        <v>34</v>
      </c>
      <c r="U3644" s="76" t="s">
        <v>35</v>
      </c>
      <c r="V3644" s="77" t="s">
        <v>36</v>
      </c>
      <c r="W3644" s="77" t="s">
        <v>36</v>
      </c>
      <c r="X3644" s="77" t="s">
        <v>37</v>
      </c>
      <c r="Y3644" s="78" t="s">
        <v>38</v>
      </c>
      <c r="Z3644" s="72"/>
      <c r="AA3644" s="77">
        <v>1619</v>
      </c>
      <c r="AB3644" s="76" t="s">
        <v>50</v>
      </c>
      <c r="AC3644" s="77" t="s">
        <v>36</v>
      </c>
      <c r="AD3644" s="77" t="s">
        <v>36</v>
      </c>
      <c r="AE3644" s="77">
        <v>6</v>
      </c>
      <c r="AF3644" s="78" t="s">
        <v>154</v>
      </c>
      <c r="AG3644" s="72"/>
      <c r="AH3644" s="77">
        <v>4322215</v>
      </c>
      <c r="AI3644" s="76" t="s">
        <v>52</v>
      </c>
      <c r="AJ3644" s="76" t="s">
        <v>36</v>
      </c>
      <c r="AK3644" t="str">
        <f>_xlfn.CONCAT(PlayerList[[#This Row],[First Name]]," ",PlayerList[[#This Row],[Surname]])</f>
        <v>Farqad Yuseif</v>
      </c>
      <c r="AM3644" s="71">
        <f>PlayerList[[#This Row],[Code]]*1</f>
        <v>19063</v>
      </c>
      <c r="AN3644" s="71" t="str">
        <f>VLOOKUP(PlayerList[[#This Row],[NZCF ID]],$AP$2:$AQ$3850,2,FALSE)</f>
        <v>M</v>
      </c>
      <c r="AP3644" s="71">
        <v>18061</v>
      </c>
      <c r="AQ3644" s="71" t="s">
        <v>45</v>
      </c>
    </row>
    <row r="3645" spans="13:43" x14ac:dyDescent="0.3">
      <c r="M3645" s="75">
        <v>20608</v>
      </c>
      <c r="N3645" s="72" t="s">
        <v>3989</v>
      </c>
      <c r="O3645" s="72" t="s">
        <v>3990</v>
      </c>
      <c r="P3645" s="73" t="s">
        <v>33</v>
      </c>
      <c r="Q3645" s="74">
        <v>2003</v>
      </c>
      <c r="R3645" s="73" t="s">
        <v>35</v>
      </c>
      <c r="S3645" s="72"/>
      <c r="T3645" s="77" t="s">
        <v>34</v>
      </c>
      <c r="U3645" s="76" t="s">
        <v>35</v>
      </c>
      <c r="V3645" s="77" t="s">
        <v>36</v>
      </c>
      <c r="W3645" s="77" t="s">
        <v>36</v>
      </c>
      <c r="X3645" s="77" t="s">
        <v>37</v>
      </c>
      <c r="Y3645" s="78" t="s">
        <v>38</v>
      </c>
      <c r="Z3645" s="72"/>
      <c r="AA3645" s="77">
        <v>1468</v>
      </c>
      <c r="AB3645" s="76" t="s">
        <v>50</v>
      </c>
      <c r="AC3645" s="77" t="s">
        <v>36</v>
      </c>
      <c r="AD3645" s="77" t="s">
        <v>36</v>
      </c>
      <c r="AE3645" s="77">
        <v>6</v>
      </c>
      <c r="AF3645" s="78" t="s">
        <v>61</v>
      </c>
      <c r="AG3645" s="72"/>
      <c r="AH3645" s="77" t="s">
        <v>69</v>
      </c>
      <c r="AI3645" s="76" t="s">
        <v>52</v>
      </c>
      <c r="AJ3645" s="76" t="s">
        <v>36</v>
      </c>
      <c r="AK3645" t="str">
        <f>_xlfn.CONCAT(PlayerList[[#This Row],[First Name]]," ",PlayerList[[#This Row],[Surname]])</f>
        <v>Rahmat Zahidi</v>
      </c>
      <c r="AM3645" s="71">
        <f>PlayerList[[#This Row],[Code]]*1</f>
        <v>20608</v>
      </c>
      <c r="AN3645" s="71" t="str">
        <f>VLOOKUP(PlayerList[[#This Row],[NZCF ID]],$AP$2:$AQ$3850,2,FALSE)</f>
        <v>M</v>
      </c>
      <c r="AP3645" s="71">
        <v>18247</v>
      </c>
      <c r="AQ3645" s="71" t="s">
        <v>29</v>
      </c>
    </row>
    <row r="3646" spans="13:43" x14ac:dyDescent="0.3">
      <c r="M3646" s="75">
        <v>14959</v>
      </c>
      <c r="N3646" s="72" t="s">
        <v>3991</v>
      </c>
      <c r="O3646" s="72" t="s">
        <v>345</v>
      </c>
      <c r="P3646" s="73" t="s">
        <v>167</v>
      </c>
      <c r="Q3646" s="74">
        <v>1964</v>
      </c>
      <c r="R3646" s="73" t="s">
        <v>124</v>
      </c>
      <c r="S3646" s="72"/>
      <c r="T3646" s="77">
        <v>1611</v>
      </c>
      <c r="U3646" s="76" t="s">
        <v>35</v>
      </c>
      <c r="V3646" s="77" t="s">
        <v>36</v>
      </c>
      <c r="W3646" s="77" t="s">
        <v>36</v>
      </c>
      <c r="X3646" s="77">
        <v>28</v>
      </c>
      <c r="Y3646" s="78" t="s">
        <v>51</v>
      </c>
      <c r="Z3646" s="72"/>
      <c r="AA3646" s="77">
        <v>1375</v>
      </c>
      <c r="AB3646" s="76" t="s">
        <v>35</v>
      </c>
      <c r="AC3646" s="77" t="s">
        <v>36</v>
      </c>
      <c r="AD3646" s="77" t="s">
        <v>36</v>
      </c>
      <c r="AE3646" s="77">
        <v>71</v>
      </c>
      <c r="AF3646" s="78" t="s">
        <v>39</v>
      </c>
      <c r="AG3646" s="72"/>
      <c r="AH3646" s="77">
        <v>4305701</v>
      </c>
      <c r="AI3646" s="76" t="s">
        <v>52</v>
      </c>
      <c r="AJ3646" s="76" t="s">
        <v>36</v>
      </c>
      <c r="AK3646" t="str">
        <f>_xlfn.CONCAT(PlayerList[[#This Row],[First Name]]," ",PlayerList[[#This Row],[Surname]])</f>
        <v>Richard Zajkowski</v>
      </c>
      <c r="AM3646" s="71">
        <f>PlayerList[[#This Row],[Code]]*1</f>
        <v>14959</v>
      </c>
      <c r="AN3646" s="71" t="str">
        <f>VLOOKUP(PlayerList[[#This Row],[NZCF ID]],$AP$2:$AQ$3850,2,FALSE)</f>
        <v>M</v>
      </c>
      <c r="AP3646" s="71">
        <v>17064</v>
      </c>
      <c r="AQ3646" s="71" t="s">
        <v>45</v>
      </c>
    </row>
    <row r="3647" spans="13:43" x14ac:dyDescent="0.3">
      <c r="M3647" s="75">
        <v>19438</v>
      </c>
      <c r="N3647" s="72" t="s">
        <v>3992</v>
      </c>
      <c r="O3647" s="72" t="s">
        <v>3993</v>
      </c>
      <c r="P3647" s="73" t="s">
        <v>33</v>
      </c>
      <c r="Q3647" s="74">
        <v>2000</v>
      </c>
      <c r="R3647" s="73" t="s">
        <v>35</v>
      </c>
      <c r="S3647" s="72"/>
      <c r="T3647" s="77" t="s">
        <v>34</v>
      </c>
      <c r="U3647" s="76" t="s">
        <v>35</v>
      </c>
      <c r="V3647" s="77" t="s">
        <v>36</v>
      </c>
      <c r="W3647" s="77" t="s">
        <v>36</v>
      </c>
      <c r="X3647" s="77" t="s">
        <v>37</v>
      </c>
      <c r="Y3647" s="78" t="s">
        <v>38</v>
      </c>
      <c r="Z3647" s="72"/>
      <c r="AA3647" s="77">
        <v>1496</v>
      </c>
      <c r="AB3647" s="76" t="s">
        <v>50</v>
      </c>
      <c r="AC3647" s="77" t="s">
        <v>36</v>
      </c>
      <c r="AD3647" s="77" t="s">
        <v>36</v>
      </c>
      <c r="AE3647" s="77">
        <v>6</v>
      </c>
      <c r="AF3647" s="78" t="s">
        <v>169</v>
      </c>
      <c r="AG3647" s="72"/>
      <c r="AH3647" s="77">
        <v>5740185</v>
      </c>
      <c r="AI3647" s="76" t="s">
        <v>1392</v>
      </c>
      <c r="AJ3647" s="76" t="s">
        <v>36</v>
      </c>
      <c r="AK3647" t="str">
        <f>_xlfn.CONCAT(PlayerList[[#This Row],[First Name]]," ",PlayerList[[#This Row],[Surname]])</f>
        <v>Nurul Izzah Aqilah Zakaria</v>
      </c>
      <c r="AM3647" s="71">
        <f>PlayerList[[#This Row],[Code]]*1</f>
        <v>19438</v>
      </c>
      <c r="AN3647" s="71" t="str">
        <f>VLOOKUP(PlayerList[[#This Row],[NZCF ID]],$AP$2:$AQ$3850,2,FALSE)</f>
        <v>F</v>
      </c>
      <c r="AP3647" s="71">
        <v>17494</v>
      </c>
      <c r="AQ3647" s="71" t="s">
        <v>29</v>
      </c>
    </row>
    <row r="3648" spans="13:43" x14ac:dyDescent="0.3">
      <c r="M3648" s="75">
        <v>20148</v>
      </c>
      <c r="N3648" s="72" t="s">
        <v>3994</v>
      </c>
      <c r="O3648" s="72" t="s">
        <v>59</v>
      </c>
      <c r="P3648" s="73" t="s">
        <v>33</v>
      </c>
      <c r="Q3648" s="74">
        <v>2014</v>
      </c>
      <c r="R3648" s="73" t="s">
        <v>135</v>
      </c>
      <c r="S3648" s="72"/>
      <c r="T3648" s="77">
        <v>432</v>
      </c>
      <c r="U3648" s="76" t="s">
        <v>50</v>
      </c>
      <c r="V3648" s="77" t="s">
        <v>36</v>
      </c>
      <c r="W3648" s="77" t="s">
        <v>36</v>
      </c>
      <c r="X3648" s="77">
        <v>6</v>
      </c>
      <c r="Y3648" s="78" t="s">
        <v>75</v>
      </c>
      <c r="Z3648" s="72"/>
      <c r="AA3648" s="77" t="s">
        <v>37</v>
      </c>
      <c r="AB3648" s="76" t="s">
        <v>35</v>
      </c>
      <c r="AC3648" s="77" t="s">
        <v>36</v>
      </c>
      <c r="AD3648" s="77" t="s">
        <v>36</v>
      </c>
      <c r="AE3648" s="77" t="s">
        <v>37</v>
      </c>
      <c r="AF3648" s="78" t="s">
        <v>38</v>
      </c>
      <c r="AG3648" s="72"/>
      <c r="AH3648" s="77" t="s">
        <v>69</v>
      </c>
      <c r="AI3648" s="76" t="s">
        <v>52</v>
      </c>
      <c r="AJ3648" s="76" t="s">
        <v>36</v>
      </c>
      <c r="AK3648" t="str">
        <f>_xlfn.CONCAT(PlayerList[[#This Row],[First Name]]," ",PlayerList[[#This Row],[Surname]])</f>
        <v>Isaac Zang</v>
      </c>
      <c r="AM3648" s="71">
        <f>PlayerList[[#This Row],[Code]]*1</f>
        <v>20148</v>
      </c>
      <c r="AN3648" s="71" t="str">
        <f>VLOOKUP(PlayerList[[#This Row],[NZCF ID]],$AP$2:$AQ$3850,2,FALSE)</f>
        <v>M</v>
      </c>
      <c r="AP3648" s="71">
        <v>19063</v>
      </c>
      <c r="AQ3648" s="71" t="s">
        <v>29</v>
      </c>
    </row>
    <row r="3649" spans="13:43" x14ac:dyDescent="0.3">
      <c r="M3649" s="75">
        <v>20149</v>
      </c>
      <c r="N3649" s="72" t="s">
        <v>3994</v>
      </c>
      <c r="O3649" s="72" t="s">
        <v>3995</v>
      </c>
      <c r="P3649" s="73" t="s">
        <v>33</v>
      </c>
      <c r="Q3649" s="74">
        <v>2016</v>
      </c>
      <c r="R3649" s="73" t="s">
        <v>135</v>
      </c>
      <c r="S3649" s="72"/>
      <c r="T3649" s="77">
        <v>400</v>
      </c>
      <c r="U3649" s="76" t="s">
        <v>50</v>
      </c>
      <c r="V3649" s="77" t="s">
        <v>36</v>
      </c>
      <c r="W3649" s="77" t="s">
        <v>36</v>
      </c>
      <c r="X3649" s="77">
        <v>5</v>
      </c>
      <c r="Y3649" s="78" t="s">
        <v>75</v>
      </c>
      <c r="Z3649" s="72"/>
      <c r="AA3649" s="77" t="s">
        <v>37</v>
      </c>
      <c r="AB3649" s="76" t="s">
        <v>35</v>
      </c>
      <c r="AC3649" s="77" t="s">
        <v>36</v>
      </c>
      <c r="AD3649" s="77" t="s">
        <v>36</v>
      </c>
      <c r="AE3649" s="77" t="s">
        <v>37</v>
      </c>
      <c r="AF3649" s="78" t="s">
        <v>38</v>
      </c>
      <c r="AG3649" s="72"/>
      <c r="AH3649" s="77" t="s">
        <v>69</v>
      </c>
      <c r="AI3649" s="76" t="s">
        <v>52</v>
      </c>
      <c r="AJ3649" s="76" t="s">
        <v>36</v>
      </c>
      <c r="AK3649" t="str">
        <f>_xlfn.CONCAT(PlayerList[[#This Row],[First Name]]," ",PlayerList[[#This Row],[Surname]])</f>
        <v>Jedidiah Zang</v>
      </c>
      <c r="AM3649" s="71">
        <f>PlayerList[[#This Row],[Code]]*1</f>
        <v>20149</v>
      </c>
      <c r="AN3649" s="71" t="str">
        <f>VLOOKUP(PlayerList[[#This Row],[NZCF ID]],$AP$2:$AQ$3850,2,FALSE)</f>
        <v>M</v>
      </c>
      <c r="AP3649" s="71">
        <v>20608</v>
      </c>
      <c r="AQ3649" s="71" t="s">
        <v>29</v>
      </c>
    </row>
    <row r="3650" spans="13:43" x14ac:dyDescent="0.3">
      <c r="M3650" s="75">
        <v>17059</v>
      </c>
      <c r="N3650" s="72" t="s">
        <v>3997</v>
      </c>
      <c r="O3650" s="72" t="s">
        <v>3998</v>
      </c>
      <c r="P3650" s="73" t="s">
        <v>74</v>
      </c>
      <c r="Q3650" s="74">
        <v>2009</v>
      </c>
      <c r="R3650" s="73" t="s">
        <v>135</v>
      </c>
      <c r="S3650" s="72"/>
      <c r="T3650" s="77">
        <v>991</v>
      </c>
      <c r="U3650" s="76" t="s">
        <v>35</v>
      </c>
      <c r="V3650" s="77" t="s">
        <v>36</v>
      </c>
      <c r="W3650" s="77" t="s">
        <v>36</v>
      </c>
      <c r="X3650" s="77">
        <v>60</v>
      </c>
      <c r="Y3650" s="78" t="s">
        <v>51</v>
      </c>
      <c r="Z3650" s="72"/>
      <c r="AA3650" s="77">
        <v>1041</v>
      </c>
      <c r="AB3650" s="76" t="s">
        <v>35</v>
      </c>
      <c r="AC3650" s="77" t="s">
        <v>36</v>
      </c>
      <c r="AD3650" s="77" t="s">
        <v>36</v>
      </c>
      <c r="AE3650" s="77">
        <v>162</v>
      </c>
      <c r="AF3650" s="78" t="s">
        <v>150</v>
      </c>
      <c r="AG3650" s="72"/>
      <c r="AH3650" s="77">
        <v>4311302</v>
      </c>
      <c r="AI3650" s="76" t="s">
        <v>52</v>
      </c>
      <c r="AJ3650" s="76" t="s">
        <v>36</v>
      </c>
      <c r="AK3650" t="str">
        <f>_xlfn.CONCAT(PlayerList[[#This Row],[First Name]]," ",PlayerList[[#This Row],[Surname]])</f>
        <v>Anas Zara</v>
      </c>
      <c r="AM3650" s="71">
        <f>PlayerList[[#This Row],[Code]]*1</f>
        <v>17059</v>
      </c>
      <c r="AN3650" s="71" t="str">
        <f>VLOOKUP(PlayerList[[#This Row],[NZCF ID]],$AP$2:$AQ$3850,2,FALSE)</f>
        <v>M</v>
      </c>
      <c r="AP3650" s="71">
        <v>14959</v>
      </c>
      <c r="AQ3650" s="71" t="s">
        <v>29</v>
      </c>
    </row>
    <row r="3651" spans="13:43" x14ac:dyDescent="0.3">
      <c r="M3651" s="75">
        <v>16906</v>
      </c>
      <c r="N3651" s="72" t="s">
        <v>3997</v>
      </c>
      <c r="O3651" s="72" t="s">
        <v>3999</v>
      </c>
      <c r="P3651" s="73" t="s">
        <v>74</v>
      </c>
      <c r="Q3651" s="74">
        <v>2007</v>
      </c>
      <c r="R3651" s="73" t="s">
        <v>135</v>
      </c>
      <c r="S3651" s="72"/>
      <c r="T3651" s="77">
        <v>1707</v>
      </c>
      <c r="U3651" s="76" t="s">
        <v>35</v>
      </c>
      <c r="V3651" s="77" t="s">
        <v>36</v>
      </c>
      <c r="W3651" s="77" t="s">
        <v>36</v>
      </c>
      <c r="X3651" s="77">
        <v>128</v>
      </c>
      <c r="Y3651" s="78" t="s">
        <v>39</v>
      </c>
      <c r="Z3651" s="72"/>
      <c r="AA3651" s="77">
        <v>1729</v>
      </c>
      <c r="AB3651" s="76" t="s">
        <v>35</v>
      </c>
      <c r="AC3651" s="77" t="s">
        <v>36</v>
      </c>
      <c r="AD3651" s="77" t="s">
        <v>36</v>
      </c>
      <c r="AE3651" s="77">
        <v>261</v>
      </c>
      <c r="AF3651" s="78" t="s">
        <v>150</v>
      </c>
      <c r="AG3651" s="72"/>
      <c r="AH3651" s="77">
        <v>4310810</v>
      </c>
      <c r="AI3651" s="76" t="s">
        <v>52</v>
      </c>
      <c r="AJ3651" s="76" t="s">
        <v>36</v>
      </c>
      <c r="AK3651" t="str">
        <f>_xlfn.CONCAT(PlayerList[[#This Row],[First Name]]," ",PlayerList[[#This Row],[Surname]])</f>
        <v>Baraa Zara</v>
      </c>
      <c r="AM3651" s="71">
        <f>PlayerList[[#This Row],[Code]]*1</f>
        <v>16906</v>
      </c>
      <c r="AN3651" s="71" t="str">
        <f>VLOOKUP(PlayerList[[#This Row],[NZCF ID]],$AP$2:$AQ$3850,2,FALSE)</f>
        <v>M</v>
      </c>
      <c r="AP3651" s="71">
        <v>19438</v>
      </c>
      <c r="AQ3651" s="71" t="s">
        <v>45</v>
      </c>
    </row>
    <row r="3652" spans="13:43" x14ac:dyDescent="0.3">
      <c r="M3652" s="75">
        <v>16760</v>
      </c>
      <c r="N3652" s="72" t="s">
        <v>4000</v>
      </c>
      <c r="O3652" s="72" t="s">
        <v>689</v>
      </c>
      <c r="P3652" s="73" t="s">
        <v>33</v>
      </c>
      <c r="Q3652" s="74" t="s">
        <v>37</v>
      </c>
      <c r="R3652" s="73" t="s">
        <v>35</v>
      </c>
      <c r="S3652" s="72"/>
      <c r="T3652" s="77" t="s">
        <v>34</v>
      </c>
      <c r="U3652" s="76" t="s">
        <v>35</v>
      </c>
      <c r="V3652" s="77" t="s">
        <v>36</v>
      </c>
      <c r="W3652" s="77" t="s">
        <v>36</v>
      </c>
      <c r="X3652" s="77" t="s">
        <v>37</v>
      </c>
      <c r="Y3652" s="78" t="s">
        <v>38</v>
      </c>
      <c r="Z3652" s="72"/>
      <c r="AA3652" s="77">
        <v>1422</v>
      </c>
      <c r="AB3652" s="76" t="s">
        <v>50</v>
      </c>
      <c r="AC3652" s="77" t="s">
        <v>36</v>
      </c>
      <c r="AD3652" s="77" t="s">
        <v>36</v>
      </c>
      <c r="AE3652" s="77">
        <v>17</v>
      </c>
      <c r="AF3652" s="78" t="s">
        <v>219</v>
      </c>
      <c r="AG3652" s="72"/>
      <c r="AH3652" s="77" t="s">
        <v>69</v>
      </c>
      <c r="AI3652" s="76" t="s">
        <v>52</v>
      </c>
      <c r="AJ3652" s="76" t="s">
        <v>36</v>
      </c>
      <c r="AK3652" t="str">
        <f>_xlfn.CONCAT(PlayerList[[#This Row],[First Name]]," ",PlayerList[[#This Row],[Surname]])</f>
        <v>Eric Zaslow</v>
      </c>
      <c r="AM3652" s="71">
        <f>PlayerList[[#This Row],[Code]]*1</f>
        <v>16760</v>
      </c>
      <c r="AN3652" s="71" t="str">
        <f>VLOOKUP(PlayerList[[#This Row],[NZCF ID]],$AP$2:$AQ$3850,2,FALSE)</f>
        <v>M</v>
      </c>
      <c r="AP3652" s="71">
        <v>20148</v>
      </c>
      <c r="AQ3652" s="71" t="s">
        <v>29</v>
      </c>
    </row>
    <row r="3653" spans="13:43" x14ac:dyDescent="0.3">
      <c r="M3653" s="75">
        <v>17572</v>
      </c>
      <c r="N3653" s="72" t="s">
        <v>4000</v>
      </c>
      <c r="O3653" s="72" t="s">
        <v>95</v>
      </c>
      <c r="P3653" s="73" t="s">
        <v>83</v>
      </c>
      <c r="Q3653" s="74">
        <v>2005</v>
      </c>
      <c r="R3653" s="73" t="s">
        <v>135</v>
      </c>
      <c r="S3653" s="72"/>
      <c r="T3653" s="77">
        <v>1851</v>
      </c>
      <c r="U3653" s="76" t="s">
        <v>35</v>
      </c>
      <c r="V3653" s="77" t="s">
        <v>36</v>
      </c>
      <c r="W3653" s="77" t="s">
        <v>36</v>
      </c>
      <c r="X3653" s="77">
        <v>36</v>
      </c>
      <c r="Y3653" s="78" t="s">
        <v>219</v>
      </c>
      <c r="Z3653" s="72"/>
      <c r="AA3653" s="77">
        <v>1619</v>
      </c>
      <c r="AB3653" s="76" t="s">
        <v>35</v>
      </c>
      <c r="AC3653" s="77" t="s">
        <v>36</v>
      </c>
      <c r="AD3653" s="77" t="s">
        <v>36</v>
      </c>
      <c r="AE3653" s="77">
        <v>40</v>
      </c>
      <c r="AF3653" s="78" t="s">
        <v>219</v>
      </c>
      <c r="AG3653" s="72"/>
      <c r="AH3653" s="77">
        <v>4317459</v>
      </c>
      <c r="AI3653" s="76" t="s">
        <v>52</v>
      </c>
      <c r="AJ3653" s="76" t="s">
        <v>36</v>
      </c>
      <c r="AK3653" t="str">
        <f>_xlfn.CONCAT(PlayerList[[#This Row],[First Name]]," ",PlayerList[[#This Row],[Surname]])</f>
        <v>Henry Zaslow</v>
      </c>
      <c r="AM3653" s="71">
        <f>PlayerList[[#This Row],[Code]]*1</f>
        <v>17572</v>
      </c>
      <c r="AN3653" s="71" t="str">
        <f>VLOOKUP(PlayerList[[#This Row],[NZCF ID]],$AP$2:$AQ$3850,2,FALSE)</f>
        <v>M</v>
      </c>
      <c r="AP3653" s="71">
        <v>20149</v>
      </c>
      <c r="AQ3653" s="71" t="s">
        <v>29</v>
      </c>
    </row>
    <row r="3654" spans="13:43" x14ac:dyDescent="0.3">
      <c r="M3654" s="75">
        <v>19992</v>
      </c>
      <c r="N3654" s="72" t="s">
        <v>4001</v>
      </c>
      <c r="O3654" s="72" t="s">
        <v>4002</v>
      </c>
      <c r="P3654" s="73" t="s">
        <v>229</v>
      </c>
      <c r="Q3654" s="74">
        <v>2015</v>
      </c>
      <c r="R3654" s="73" t="s">
        <v>135</v>
      </c>
      <c r="S3654" s="72"/>
      <c r="T3654" s="77" t="s">
        <v>34</v>
      </c>
      <c r="U3654" s="76" t="s">
        <v>35</v>
      </c>
      <c r="V3654" s="77" t="s">
        <v>36</v>
      </c>
      <c r="W3654" s="77" t="s">
        <v>36</v>
      </c>
      <c r="X3654" s="77" t="s">
        <v>37</v>
      </c>
      <c r="Y3654" s="78" t="s">
        <v>38</v>
      </c>
      <c r="Z3654" s="72"/>
      <c r="AA3654" s="77">
        <v>684</v>
      </c>
      <c r="AB3654" s="76" t="s">
        <v>50</v>
      </c>
      <c r="AC3654" s="77" t="s">
        <v>36</v>
      </c>
      <c r="AD3654" s="77" t="s">
        <v>36</v>
      </c>
      <c r="AE3654" s="77">
        <v>5</v>
      </c>
      <c r="AF3654" s="78" t="s">
        <v>169</v>
      </c>
      <c r="AG3654" s="72"/>
      <c r="AH3654" s="77" t="s">
        <v>69</v>
      </c>
      <c r="AI3654" s="76" t="s">
        <v>52</v>
      </c>
      <c r="AJ3654" s="76" t="s">
        <v>36</v>
      </c>
      <c r="AK3654" t="str">
        <f>_xlfn.CONCAT(PlayerList[[#This Row],[First Name]]," ",PlayerList[[#This Row],[Surname]])</f>
        <v>Eugene Zen</v>
      </c>
      <c r="AM3654" s="71">
        <f>PlayerList[[#This Row],[Code]]*1</f>
        <v>19992</v>
      </c>
      <c r="AN3654" s="71" t="str">
        <f>VLOOKUP(PlayerList[[#This Row],[NZCF ID]],$AP$2:$AQ$3850,2,FALSE)</f>
        <v>M</v>
      </c>
      <c r="AP3654" s="71">
        <v>17059</v>
      </c>
      <c r="AQ3654" s="71" t="s">
        <v>29</v>
      </c>
    </row>
    <row r="3655" spans="13:43" x14ac:dyDescent="0.3">
      <c r="M3655" s="75">
        <v>20579</v>
      </c>
      <c r="N3655" s="72" t="s">
        <v>4003</v>
      </c>
      <c r="O3655" s="72" t="s">
        <v>4004</v>
      </c>
      <c r="P3655" s="73" t="s">
        <v>167</v>
      </c>
      <c r="Q3655" s="74">
        <v>2010</v>
      </c>
      <c r="R3655" s="73" t="s">
        <v>135</v>
      </c>
      <c r="S3655" s="72"/>
      <c r="T3655" s="77">
        <v>1037</v>
      </c>
      <c r="U3655" s="76" t="s">
        <v>50</v>
      </c>
      <c r="V3655" s="77">
        <v>1</v>
      </c>
      <c r="W3655" s="77">
        <v>3</v>
      </c>
      <c r="X3655" s="77">
        <v>14</v>
      </c>
      <c r="Y3655" s="78" t="s">
        <v>4167</v>
      </c>
      <c r="Z3655" s="72"/>
      <c r="AA3655" s="77">
        <v>876</v>
      </c>
      <c r="AB3655" s="76" t="s">
        <v>35</v>
      </c>
      <c r="AC3655" s="77">
        <v>3</v>
      </c>
      <c r="AD3655" s="77">
        <v>17</v>
      </c>
      <c r="AE3655" s="77">
        <v>79</v>
      </c>
      <c r="AF3655" s="78" t="s">
        <v>4167</v>
      </c>
      <c r="AG3655" s="72"/>
      <c r="AH3655" s="77">
        <v>4328043</v>
      </c>
      <c r="AI3655" s="76" t="s">
        <v>52</v>
      </c>
      <c r="AJ3655" s="76" t="s">
        <v>36</v>
      </c>
      <c r="AK3655" t="str">
        <f>_xlfn.CONCAT(PlayerList[[#This Row],[First Name]]," ",PlayerList[[#This Row],[Surname]])</f>
        <v>Cheung Yi (Lucky) Zeng</v>
      </c>
      <c r="AM3655" s="71">
        <f>PlayerList[[#This Row],[Code]]*1</f>
        <v>20579</v>
      </c>
      <c r="AN3655" s="71" t="str">
        <f>VLOOKUP(PlayerList[[#This Row],[NZCF ID]],$AP$2:$AQ$3850,2,FALSE)</f>
        <v>M</v>
      </c>
      <c r="AP3655" s="71">
        <v>16906</v>
      </c>
      <c r="AQ3655" s="71" t="s">
        <v>29</v>
      </c>
    </row>
    <row r="3656" spans="13:43" x14ac:dyDescent="0.3">
      <c r="M3656" s="75">
        <v>17038</v>
      </c>
      <c r="N3656" s="72" t="s">
        <v>4003</v>
      </c>
      <c r="O3656" s="72" t="s">
        <v>146</v>
      </c>
      <c r="P3656" s="73" t="s">
        <v>33</v>
      </c>
      <c r="Q3656" s="74">
        <v>2010</v>
      </c>
      <c r="R3656" s="73" t="s">
        <v>135</v>
      </c>
      <c r="S3656" s="72"/>
      <c r="T3656" s="77" t="s">
        <v>34</v>
      </c>
      <c r="U3656" s="76" t="s">
        <v>35</v>
      </c>
      <c r="V3656" s="77" t="s">
        <v>36</v>
      </c>
      <c r="W3656" s="77" t="s">
        <v>36</v>
      </c>
      <c r="X3656" s="77" t="s">
        <v>37</v>
      </c>
      <c r="Y3656" s="78" t="s">
        <v>38</v>
      </c>
      <c r="Z3656" s="72"/>
      <c r="AA3656" s="77">
        <v>624</v>
      </c>
      <c r="AB3656" s="76" t="s">
        <v>35</v>
      </c>
      <c r="AC3656" s="77" t="s">
        <v>36</v>
      </c>
      <c r="AD3656" s="77" t="s">
        <v>36</v>
      </c>
      <c r="AE3656" s="77">
        <v>42</v>
      </c>
      <c r="AF3656" s="78" t="s">
        <v>673</v>
      </c>
      <c r="AG3656" s="72"/>
      <c r="AH3656" s="77" t="s">
        <v>69</v>
      </c>
      <c r="AI3656" s="76" t="s">
        <v>52</v>
      </c>
      <c r="AJ3656" s="76" t="s">
        <v>36</v>
      </c>
      <c r="AK3656" t="str">
        <f>_xlfn.CONCAT(PlayerList[[#This Row],[First Name]]," ",PlayerList[[#This Row],[Surname]])</f>
        <v>Kyle Zeng</v>
      </c>
      <c r="AM3656" s="71">
        <f>PlayerList[[#This Row],[Code]]*1</f>
        <v>17038</v>
      </c>
      <c r="AN3656" s="71" t="str">
        <f>VLOOKUP(PlayerList[[#This Row],[NZCF ID]],$AP$2:$AQ$3850,2,FALSE)</f>
        <v>M</v>
      </c>
      <c r="AP3656" s="71">
        <v>16760</v>
      </c>
      <c r="AQ3656" s="71" t="s">
        <v>29</v>
      </c>
    </row>
    <row r="3657" spans="13:43" x14ac:dyDescent="0.3">
      <c r="M3657" s="75">
        <v>20241</v>
      </c>
      <c r="N3657" s="72" t="s">
        <v>4003</v>
      </c>
      <c r="O3657" s="72" t="s">
        <v>4005</v>
      </c>
      <c r="P3657" s="73" t="s">
        <v>167</v>
      </c>
      <c r="Q3657" s="74">
        <v>2012</v>
      </c>
      <c r="R3657" s="73" t="s">
        <v>135</v>
      </c>
      <c r="S3657" s="72"/>
      <c r="T3657" s="77">
        <v>1283</v>
      </c>
      <c r="U3657" s="76" t="s">
        <v>50</v>
      </c>
      <c r="V3657" s="77">
        <v>1</v>
      </c>
      <c r="W3657" s="77">
        <v>3</v>
      </c>
      <c r="X3657" s="77">
        <v>18</v>
      </c>
      <c r="Y3657" s="78" t="s">
        <v>4167</v>
      </c>
      <c r="Z3657" s="72"/>
      <c r="AA3657" s="77">
        <v>1322</v>
      </c>
      <c r="AB3657" s="76" t="s">
        <v>35</v>
      </c>
      <c r="AC3657" s="77">
        <v>4</v>
      </c>
      <c r="AD3657" s="77">
        <v>23</v>
      </c>
      <c r="AE3657" s="77">
        <v>114</v>
      </c>
      <c r="AF3657" s="78" t="s">
        <v>4167</v>
      </c>
      <c r="AG3657" s="72"/>
      <c r="AH3657" s="77">
        <v>4327640</v>
      </c>
      <c r="AI3657" s="76" t="s">
        <v>52</v>
      </c>
      <c r="AJ3657" s="76" t="s">
        <v>36</v>
      </c>
      <c r="AK3657" t="str">
        <f>_xlfn.CONCAT(PlayerList[[#This Row],[First Name]]," ",PlayerList[[#This Row],[Surname]])</f>
        <v>Laker Zeng</v>
      </c>
      <c r="AM3657" s="71">
        <f>PlayerList[[#This Row],[Code]]*1</f>
        <v>20241</v>
      </c>
      <c r="AN3657" s="71" t="str">
        <f>VLOOKUP(PlayerList[[#This Row],[NZCF ID]],$AP$2:$AQ$3850,2,FALSE)</f>
        <v>M</v>
      </c>
      <c r="AP3657" s="71">
        <v>17572</v>
      </c>
      <c r="AQ3657" s="71" t="s">
        <v>29</v>
      </c>
    </row>
    <row r="3658" spans="13:43" x14ac:dyDescent="0.3">
      <c r="M3658" s="75">
        <v>20841</v>
      </c>
      <c r="N3658" s="72" t="s">
        <v>4003</v>
      </c>
      <c r="O3658" s="72" t="s">
        <v>4006</v>
      </c>
      <c r="P3658" s="73" t="s">
        <v>33</v>
      </c>
      <c r="Q3658" s="74">
        <v>2014</v>
      </c>
      <c r="R3658" s="73" t="s">
        <v>135</v>
      </c>
      <c r="S3658" s="72"/>
      <c r="T3658" s="77" t="s">
        <v>34</v>
      </c>
      <c r="U3658" s="76" t="s">
        <v>35</v>
      </c>
      <c r="V3658" s="77" t="s">
        <v>36</v>
      </c>
      <c r="W3658" s="77" t="s">
        <v>36</v>
      </c>
      <c r="X3658" s="77" t="s">
        <v>37</v>
      </c>
      <c r="Y3658" s="78" t="s">
        <v>38</v>
      </c>
      <c r="Z3658" s="72"/>
      <c r="AA3658" s="77">
        <v>452</v>
      </c>
      <c r="AB3658" s="76" t="s">
        <v>50</v>
      </c>
      <c r="AC3658" s="77" t="s">
        <v>36</v>
      </c>
      <c r="AD3658" s="77" t="s">
        <v>36</v>
      </c>
      <c r="AE3658" s="77">
        <v>5</v>
      </c>
      <c r="AF3658" s="78" t="s">
        <v>39</v>
      </c>
      <c r="AG3658" s="72"/>
      <c r="AH3658" s="77" t="s">
        <v>69</v>
      </c>
      <c r="AI3658" s="76" t="s">
        <v>52</v>
      </c>
      <c r="AJ3658" s="76" t="s">
        <v>36</v>
      </c>
      <c r="AK3658" t="str">
        <f>_xlfn.CONCAT(PlayerList[[#This Row],[First Name]]," ",PlayerList[[#This Row],[Surname]])</f>
        <v>Zong Yan Alex Zeng</v>
      </c>
      <c r="AM3658" s="71">
        <f>PlayerList[[#This Row],[Code]]*1</f>
        <v>20841</v>
      </c>
      <c r="AN3658" s="71" t="str">
        <f>VLOOKUP(PlayerList[[#This Row],[NZCF ID]],$AP$2:$AQ$3850,2,FALSE)</f>
        <v>M</v>
      </c>
      <c r="AP3658" s="71">
        <v>19992</v>
      </c>
      <c r="AQ3658" s="71" t="s">
        <v>29</v>
      </c>
    </row>
    <row r="3659" spans="13:43" x14ac:dyDescent="0.3">
      <c r="M3659" s="75">
        <v>18931</v>
      </c>
      <c r="N3659" s="72" t="s">
        <v>4007</v>
      </c>
      <c r="O3659" s="72" t="s">
        <v>4008</v>
      </c>
      <c r="P3659" s="73" t="s">
        <v>190</v>
      </c>
      <c r="Q3659" s="74">
        <v>2010</v>
      </c>
      <c r="R3659" s="73" t="s">
        <v>135</v>
      </c>
      <c r="S3659" s="72"/>
      <c r="T3659" s="77">
        <v>1259</v>
      </c>
      <c r="U3659" s="76" t="s">
        <v>50</v>
      </c>
      <c r="V3659" s="77" t="s">
        <v>36</v>
      </c>
      <c r="W3659" s="77" t="s">
        <v>36</v>
      </c>
      <c r="X3659" s="77">
        <v>15</v>
      </c>
      <c r="Y3659" s="78" t="s">
        <v>61</v>
      </c>
      <c r="Z3659" s="72"/>
      <c r="AA3659" s="77">
        <v>1056</v>
      </c>
      <c r="AB3659" s="76" t="s">
        <v>50</v>
      </c>
      <c r="AC3659" s="77" t="s">
        <v>36</v>
      </c>
      <c r="AD3659" s="77" t="s">
        <v>36</v>
      </c>
      <c r="AE3659" s="77">
        <v>3</v>
      </c>
      <c r="AF3659" s="78" t="s">
        <v>173</v>
      </c>
      <c r="AG3659" s="72"/>
      <c r="AH3659" s="77">
        <v>4323904</v>
      </c>
      <c r="AI3659" s="76" t="s">
        <v>52</v>
      </c>
      <c r="AJ3659" s="76" t="s">
        <v>36</v>
      </c>
      <c r="AK3659" t="str">
        <f>_xlfn.CONCAT(PlayerList[[#This Row],[First Name]]," ",PlayerList[[#This Row],[Surname]])</f>
        <v>Misha Zernov</v>
      </c>
      <c r="AM3659" s="71">
        <f>PlayerList[[#This Row],[Code]]*1</f>
        <v>18931</v>
      </c>
      <c r="AN3659" s="71" t="str">
        <f>VLOOKUP(PlayerList[[#This Row],[NZCF ID]],$AP$2:$AQ$3850,2,FALSE)</f>
        <v>M</v>
      </c>
      <c r="AP3659" s="71">
        <v>20579</v>
      </c>
      <c r="AQ3659" s="71" t="s">
        <v>29</v>
      </c>
    </row>
    <row r="3660" spans="13:43" x14ac:dyDescent="0.3">
      <c r="M3660" s="75">
        <v>16763</v>
      </c>
      <c r="N3660" s="72" t="s">
        <v>4009</v>
      </c>
      <c r="O3660" s="72" t="s">
        <v>4010</v>
      </c>
      <c r="P3660" s="73" t="s">
        <v>74</v>
      </c>
      <c r="Q3660" s="74">
        <v>2007</v>
      </c>
      <c r="R3660" s="73" t="s">
        <v>135</v>
      </c>
      <c r="S3660" s="72"/>
      <c r="T3660" s="77">
        <v>960</v>
      </c>
      <c r="U3660" s="76" t="s">
        <v>35</v>
      </c>
      <c r="V3660" s="77" t="s">
        <v>36</v>
      </c>
      <c r="W3660" s="77" t="s">
        <v>36</v>
      </c>
      <c r="X3660" s="77">
        <v>68</v>
      </c>
      <c r="Y3660" s="78" t="s">
        <v>209</v>
      </c>
      <c r="Z3660" s="72"/>
      <c r="AA3660" s="77" t="s">
        <v>37</v>
      </c>
      <c r="AB3660" s="76" t="s">
        <v>35</v>
      </c>
      <c r="AC3660" s="77" t="s">
        <v>36</v>
      </c>
      <c r="AD3660" s="77" t="s">
        <v>36</v>
      </c>
      <c r="AE3660" s="77" t="s">
        <v>37</v>
      </c>
      <c r="AF3660" s="78" t="s">
        <v>38</v>
      </c>
      <c r="AG3660" s="72"/>
      <c r="AH3660" s="77">
        <v>4312147</v>
      </c>
      <c r="AI3660" s="76" t="s">
        <v>52</v>
      </c>
      <c r="AJ3660" s="76" t="s">
        <v>36</v>
      </c>
      <c r="AK3660" t="str">
        <f>_xlfn.CONCAT(PlayerList[[#This Row],[First Name]]," ",PlayerList[[#This Row],[Surname]])</f>
        <v>Philbert Zhai</v>
      </c>
      <c r="AM3660" s="71">
        <f>PlayerList[[#This Row],[Code]]*1</f>
        <v>16763</v>
      </c>
      <c r="AN3660" s="71" t="str">
        <f>VLOOKUP(PlayerList[[#This Row],[NZCF ID]],$AP$2:$AQ$3850,2,FALSE)</f>
        <v>M</v>
      </c>
      <c r="AP3660" s="71">
        <v>17038</v>
      </c>
      <c r="AQ3660" s="71" t="s">
        <v>29</v>
      </c>
    </row>
    <row r="3661" spans="13:43" x14ac:dyDescent="0.3">
      <c r="M3661" s="75">
        <v>16406</v>
      </c>
      <c r="N3661" s="72" t="s">
        <v>4551</v>
      </c>
      <c r="O3661" s="72" t="s">
        <v>298</v>
      </c>
      <c r="P3661" s="73" t="s">
        <v>33</v>
      </c>
      <c r="Q3661" s="74">
        <v>2006</v>
      </c>
      <c r="R3661" s="73" t="s">
        <v>135</v>
      </c>
      <c r="S3661" s="72"/>
      <c r="T3661" s="77" t="s">
        <v>34</v>
      </c>
      <c r="U3661" s="76" t="s">
        <v>35</v>
      </c>
      <c r="V3661" s="77" t="s">
        <v>36</v>
      </c>
      <c r="W3661" s="77" t="s">
        <v>36</v>
      </c>
      <c r="X3661" s="77" t="s">
        <v>37</v>
      </c>
      <c r="Y3661" s="78" t="s">
        <v>38</v>
      </c>
      <c r="Z3661" s="72"/>
      <c r="AA3661" s="77">
        <v>706</v>
      </c>
      <c r="AB3661" s="76" t="s">
        <v>35</v>
      </c>
      <c r="AC3661" s="77" t="s">
        <v>36</v>
      </c>
      <c r="AD3661" s="77" t="s">
        <v>36</v>
      </c>
      <c r="AE3661" s="77">
        <v>23</v>
      </c>
      <c r="AF3661" s="78" t="s">
        <v>168</v>
      </c>
      <c r="AG3661" s="72"/>
      <c r="AH3661" s="77" t="s">
        <v>69</v>
      </c>
      <c r="AI3661" s="76" t="s">
        <v>52</v>
      </c>
      <c r="AJ3661" s="76" t="s">
        <v>36</v>
      </c>
      <c r="AK3661" t="str">
        <f>_xlfn.CONCAT(PlayerList[[#This Row],[First Name]]," ",PlayerList[[#This Row],[Surname]])</f>
        <v>Edward Zhan</v>
      </c>
      <c r="AM3661" s="71">
        <f>PlayerList[[#This Row],[Code]]*1</f>
        <v>16406</v>
      </c>
      <c r="AN3661" s="71" t="str">
        <f>VLOOKUP(PlayerList[[#This Row],[NZCF ID]],$AP$2:$AQ$3850,2,FALSE)</f>
        <v>M</v>
      </c>
      <c r="AP3661" s="71">
        <v>20241</v>
      </c>
      <c r="AQ3661" s="71" t="s">
        <v>29</v>
      </c>
    </row>
    <row r="3662" spans="13:43" x14ac:dyDescent="0.3">
      <c r="M3662" s="75">
        <v>15048</v>
      </c>
      <c r="N3662" s="72" t="s">
        <v>4551</v>
      </c>
      <c r="O3662" s="72" t="s">
        <v>4552</v>
      </c>
      <c r="P3662" s="73" t="s">
        <v>354</v>
      </c>
      <c r="Q3662" s="74">
        <v>2001</v>
      </c>
      <c r="R3662" s="73" t="s">
        <v>35</v>
      </c>
      <c r="S3662" s="72"/>
      <c r="T3662" s="77">
        <v>1666</v>
      </c>
      <c r="U3662" s="76" t="s">
        <v>35</v>
      </c>
      <c r="V3662" s="77" t="s">
        <v>36</v>
      </c>
      <c r="W3662" s="77" t="s">
        <v>36</v>
      </c>
      <c r="X3662" s="77">
        <v>194</v>
      </c>
      <c r="Y3662" s="78" t="s">
        <v>896</v>
      </c>
      <c r="Z3662" s="72"/>
      <c r="AA3662" s="77">
        <v>1572</v>
      </c>
      <c r="AB3662" s="76" t="s">
        <v>35</v>
      </c>
      <c r="AC3662" s="77" t="s">
        <v>36</v>
      </c>
      <c r="AD3662" s="77" t="s">
        <v>36</v>
      </c>
      <c r="AE3662" s="77">
        <v>185</v>
      </c>
      <c r="AF3662" s="78" t="s">
        <v>1045</v>
      </c>
      <c r="AG3662" s="72"/>
      <c r="AH3662" s="77">
        <v>4305191</v>
      </c>
      <c r="AI3662" s="76" t="s">
        <v>52</v>
      </c>
      <c r="AJ3662" s="76" t="s">
        <v>36</v>
      </c>
      <c r="AK3662" t="str">
        <f>_xlfn.CONCAT(PlayerList[[#This Row],[First Name]]," ",PlayerList[[#This Row],[Surname]])</f>
        <v>Judd Zhan</v>
      </c>
      <c r="AM3662" s="71">
        <f>PlayerList[[#This Row],[Code]]*1</f>
        <v>15048</v>
      </c>
      <c r="AN3662" s="71" t="str">
        <f>VLOOKUP(PlayerList[[#This Row],[NZCF ID]],$AP$2:$AQ$3850,2,FALSE)</f>
        <v>M</v>
      </c>
      <c r="AP3662" s="71">
        <v>20841</v>
      </c>
      <c r="AQ3662" s="71" t="s">
        <v>29</v>
      </c>
    </row>
    <row r="3663" spans="13:43" x14ac:dyDescent="0.3">
      <c r="M3663" s="75">
        <v>16927</v>
      </c>
      <c r="N3663" s="72" t="s">
        <v>4011</v>
      </c>
      <c r="O3663" s="72" t="s">
        <v>492</v>
      </c>
      <c r="P3663" s="73" t="s">
        <v>258</v>
      </c>
      <c r="Q3663" s="74">
        <v>2010</v>
      </c>
      <c r="R3663" s="73" t="s">
        <v>135</v>
      </c>
      <c r="S3663" s="72"/>
      <c r="T3663" s="77">
        <v>1246</v>
      </c>
      <c r="U3663" s="76" t="s">
        <v>35</v>
      </c>
      <c r="V3663" s="77" t="s">
        <v>36</v>
      </c>
      <c r="W3663" s="77" t="s">
        <v>36</v>
      </c>
      <c r="X3663" s="77">
        <v>62</v>
      </c>
      <c r="Y3663" s="78" t="s">
        <v>39</v>
      </c>
      <c r="Z3663" s="72"/>
      <c r="AA3663" s="77">
        <v>1144</v>
      </c>
      <c r="AB3663" s="76" t="s">
        <v>35</v>
      </c>
      <c r="AC3663" s="77" t="s">
        <v>36</v>
      </c>
      <c r="AD3663" s="77" t="s">
        <v>36</v>
      </c>
      <c r="AE3663" s="77">
        <v>209</v>
      </c>
      <c r="AF3663" s="78" t="s">
        <v>61</v>
      </c>
      <c r="AG3663" s="72"/>
      <c r="AH3663" s="77">
        <v>4312899</v>
      </c>
      <c r="AI3663" s="76" t="s">
        <v>52</v>
      </c>
      <c r="AJ3663" s="76" t="s">
        <v>36</v>
      </c>
      <c r="AK3663" t="str">
        <f>_xlfn.CONCAT(PlayerList[[#This Row],[First Name]]," ",PlayerList[[#This Row],[Surname]])</f>
        <v>Aidan Zhang</v>
      </c>
      <c r="AM3663" s="71">
        <f>PlayerList[[#This Row],[Code]]*1</f>
        <v>16927</v>
      </c>
      <c r="AN3663" s="71" t="str">
        <f>VLOOKUP(PlayerList[[#This Row],[NZCF ID]],$AP$2:$AQ$3850,2,FALSE)</f>
        <v>M</v>
      </c>
      <c r="AP3663" s="71">
        <v>18931</v>
      </c>
      <c r="AQ3663" s="71" t="s">
        <v>29</v>
      </c>
    </row>
    <row r="3664" spans="13:43" x14ac:dyDescent="0.3">
      <c r="M3664" s="75">
        <v>20817</v>
      </c>
      <c r="N3664" s="72" t="s">
        <v>4011</v>
      </c>
      <c r="O3664" s="72" t="s">
        <v>356</v>
      </c>
      <c r="P3664" s="73" t="s">
        <v>33</v>
      </c>
      <c r="Q3664" s="74">
        <v>2014</v>
      </c>
      <c r="R3664" s="73" t="s">
        <v>135</v>
      </c>
      <c r="S3664" s="72"/>
      <c r="T3664" s="77" t="s">
        <v>34</v>
      </c>
      <c r="U3664" s="76" t="s">
        <v>35</v>
      </c>
      <c r="V3664" s="77" t="s">
        <v>36</v>
      </c>
      <c r="W3664" s="77" t="s">
        <v>36</v>
      </c>
      <c r="X3664" s="77" t="s">
        <v>37</v>
      </c>
      <c r="Y3664" s="78" t="s">
        <v>38</v>
      </c>
      <c r="Z3664" s="72"/>
      <c r="AA3664" s="77">
        <v>1089</v>
      </c>
      <c r="AB3664" s="76" t="s">
        <v>50</v>
      </c>
      <c r="AC3664" s="77" t="s">
        <v>36</v>
      </c>
      <c r="AD3664" s="77" t="s">
        <v>36</v>
      </c>
      <c r="AE3664" s="77">
        <v>6</v>
      </c>
      <c r="AF3664" s="78" t="s">
        <v>39</v>
      </c>
      <c r="AG3664" s="72"/>
      <c r="AH3664" s="77">
        <v>4330404</v>
      </c>
      <c r="AI3664" s="76" t="s">
        <v>52</v>
      </c>
      <c r="AJ3664" s="76" t="s">
        <v>36</v>
      </c>
      <c r="AK3664" t="str">
        <f>_xlfn.CONCAT(PlayerList[[#This Row],[First Name]]," ",PlayerList[[#This Row],[Surname]])</f>
        <v>Aiden Zhang</v>
      </c>
      <c r="AM3664" s="71">
        <f>PlayerList[[#This Row],[Code]]*1</f>
        <v>20817</v>
      </c>
      <c r="AN3664" s="71" t="str">
        <f>VLOOKUP(PlayerList[[#This Row],[NZCF ID]],$AP$2:$AQ$3850,2,FALSE)</f>
        <v>M</v>
      </c>
      <c r="AP3664" s="71">
        <v>16763</v>
      </c>
      <c r="AQ3664" s="71" t="s">
        <v>29</v>
      </c>
    </row>
    <row r="3665" spans="13:43" x14ac:dyDescent="0.3">
      <c r="M3665" s="75">
        <v>17667</v>
      </c>
      <c r="N3665" s="72" t="s">
        <v>4011</v>
      </c>
      <c r="O3665" s="72" t="s">
        <v>508</v>
      </c>
      <c r="P3665" s="73" t="s">
        <v>33</v>
      </c>
      <c r="Q3665" s="74">
        <v>2012</v>
      </c>
      <c r="R3665" s="73" t="s">
        <v>135</v>
      </c>
      <c r="S3665" s="72"/>
      <c r="T3665" s="77" t="s">
        <v>34</v>
      </c>
      <c r="U3665" s="76" t="s">
        <v>35</v>
      </c>
      <c r="V3665" s="77" t="s">
        <v>36</v>
      </c>
      <c r="W3665" s="77" t="s">
        <v>36</v>
      </c>
      <c r="X3665" s="77" t="s">
        <v>37</v>
      </c>
      <c r="Y3665" s="78" t="s">
        <v>38</v>
      </c>
      <c r="Z3665" s="72"/>
      <c r="AA3665" s="77">
        <v>400</v>
      </c>
      <c r="AB3665" s="76" t="s">
        <v>50</v>
      </c>
      <c r="AC3665" s="77" t="s">
        <v>36</v>
      </c>
      <c r="AD3665" s="77" t="s">
        <v>36</v>
      </c>
      <c r="AE3665" s="77">
        <v>10</v>
      </c>
      <c r="AF3665" s="78" t="s">
        <v>105</v>
      </c>
      <c r="AG3665" s="72"/>
      <c r="AH3665" s="77" t="s">
        <v>69</v>
      </c>
      <c r="AI3665" s="76" t="s">
        <v>52</v>
      </c>
      <c r="AJ3665" s="76" t="s">
        <v>36</v>
      </c>
      <c r="AK3665" t="str">
        <f>_xlfn.CONCAT(PlayerList[[#This Row],[First Name]]," ",PlayerList[[#This Row],[Surname]])</f>
        <v>Alex Zhang</v>
      </c>
      <c r="AM3665" s="71">
        <f>PlayerList[[#This Row],[Code]]*1</f>
        <v>17667</v>
      </c>
      <c r="AN3665" s="71" t="str">
        <f>VLOOKUP(PlayerList[[#This Row],[NZCF ID]],$AP$2:$AQ$3850,2,FALSE)</f>
        <v>M</v>
      </c>
      <c r="AP3665" s="71">
        <v>16406</v>
      </c>
      <c r="AQ3665" s="71" t="s">
        <v>29</v>
      </c>
    </row>
    <row r="3666" spans="13:43" x14ac:dyDescent="0.3">
      <c r="M3666" s="75">
        <v>19550</v>
      </c>
      <c r="N3666" s="72" t="s">
        <v>4011</v>
      </c>
      <c r="O3666" s="72" t="s">
        <v>4012</v>
      </c>
      <c r="P3666" s="73" t="s">
        <v>33</v>
      </c>
      <c r="Q3666" s="74">
        <v>2015</v>
      </c>
      <c r="R3666" s="73" t="s">
        <v>135</v>
      </c>
      <c r="S3666" s="72"/>
      <c r="T3666" s="77" t="s">
        <v>34</v>
      </c>
      <c r="U3666" s="76" t="s">
        <v>35</v>
      </c>
      <c r="V3666" s="77" t="s">
        <v>36</v>
      </c>
      <c r="W3666" s="77" t="s">
        <v>36</v>
      </c>
      <c r="X3666" s="77" t="s">
        <v>37</v>
      </c>
      <c r="Y3666" s="78" t="s">
        <v>38</v>
      </c>
      <c r="Z3666" s="72"/>
      <c r="AA3666" s="77">
        <v>400</v>
      </c>
      <c r="AB3666" s="76" t="s">
        <v>50</v>
      </c>
      <c r="AC3666" s="77" t="s">
        <v>36</v>
      </c>
      <c r="AD3666" s="77" t="s">
        <v>36</v>
      </c>
      <c r="AE3666" s="77">
        <v>12</v>
      </c>
      <c r="AF3666" s="78" t="s">
        <v>281</v>
      </c>
      <c r="AG3666" s="72"/>
      <c r="AH3666" s="77">
        <v>4325281</v>
      </c>
      <c r="AI3666" s="76" t="s">
        <v>52</v>
      </c>
      <c r="AJ3666" s="76" t="s">
        <v>36</v>
      </c>
      <c r="AK3666" t="str">
        <f>_xlfn.CONCAT(PlayerList[[#This Row],[First Name]]," ",PlayerList[[#This Row],[Surname]])</f>
        <v>Angela Yueran Zhang</v>
      </c>
      <c r="AM3666" s="71">
        <f>PlayerList[[#This Row],[Code]]*1</f>
        <v>19550</v>
      </c>
      <c r="AN3666" s="71" t="str">
        <f>VLOOKUP(PlayerList[[#This Row],[NZCF ID]],$AP$2:$AQ$3850,2,FALSE)</f>
        <v>F</v>
      </c>
      <c r="AP3666" s="71">
        <v>15048</v>
      </c>
      <c r="AQ3666" s="71" t="s">
        <v>29</v>
      </c>
    </row>
    <row r="3667" spans="13:43" x14ac:dyDescent="0.3">
      <c r="M3667" s="75">
        <v>20106</v>
      </c>
      <c r="N3667" s="72" t="s">
        <v>4011</v>
      </c>
      <c r="O3667" s="72" t="s">
        <v>1679</v>
      </c>
      <c r="P3667" s="73" t="s">
        <v>33</v>
      </c>
      <c r="Q3667" s="74">
        <v>2015</v>
      </c>
      <c r="R3667" s="73" t="s">
        <v>135</v>
      </c>
      <c r="S3667" s="72"/>
      <c r="T3667" s="77" t="s">
        <v>34</v>
      </c>
      <c r="U3667" s="76" t="s">
        <v>35</v>
      </c>
      <c r="V3667" s="77" t="s">
        <v>36</v>
      </c>
      <c r="W3667" s="77" t="s">
        <v>36</v>
      </c>
      <c r="X3667" s="77" t="s">
        <v>37</v>
      </c>
      <c r="Y3667" s="78" t="s">
        <v>38</v>
      </c>
      <c r="Z3667" s="72"/>
      <c r="AA3667" s="77">
        <v>400</v>
      </c>
      <c r="AB3667" s="76" t="s">
        <v>50</v>
      </c>
      <c r="AC3667" s="77" t="s">
        <v>36</v>
      </c>
      <c r="AD3667" s="77" t="s">
        <v>36</v>
      </c>
      <c r="AE3667" s="77">
        <v>8</v>
      </c>
      <c r="AF3667" s="78" t="s">
        <v>84</v>
      </c>
      <c r="AG3667" s="72"/>
      <c r="AH3667" s="77" t="s">
        <v>69</v>
      </c>
      <c r="AI3667" s="76" t="s">
        <v>52</v>
      </c>
      <c r="AJ3667" s="76" t="s">
        <v>36</v>
      </c>
      <c r="AK3667" t="str">
        <f>_xlfn.CONCAT(PlayerList[[#This Row],[First Name]]," ",PlayerList[[#This Row],[Surname]])</f>
        <v>Angus Zhang</v>
      </c>
      <c r="AM3667" s="71">
        <f>PlayerList[[#This Row],[Code]]*1</f>
        <v>20106</v>
      </c>
      <c r="AN3667" s="71" t="str">
        <f>VLOOKUP(PlayerList[[#This Row],[NZCF ID]],$AP$2:$AQ$3850,2,FALSE)</f>
        <v>M</v>
      </c>
      <c r="AP3667" s="71">
        <v>16927</v>
      </c>
      <c r="AQ3667" s="71" t="s">
        <v>29</v>
      </c>
    </row>
    <row r="3668" spans="13:43" x14ac:dyDescent="0.3">
      <c r="M3668" s="75">
        <v>18855</v>
      </c>
      <c r="N3668" s="72" t="s">
        <v>4011</v>
      </c>
      <c r="O3668" s="72" t="s">
        <v>4013</v>
      </c>
      <c r="P3668" s="73" t="s">
        <v>33</v>
      </c>
      <c r="Q3668" s="74">
        <v>2013</v>
      </c>
      <c r="R3668" s="73" t="s">
        <v>135</v>
      </c>
      <c r="S3668" s="72"/>
      <c r="T3668" s="77" t="s">
        <v>34</v>
      </c>
      <c r="U3668" s="76" t="s">
        <v>35</v>
      </c>
      <c r="V3668" s="77" t="s">
        <v>36</v>
      </c>
      <c r="W3668" s="77" t="s">
        <v>36</v>
      </c>
      <c r="X3668" s="77" t="s">
        <v>37</v>
      </c>
      <c r="Y3668" s="78" t="s">
        <v>38</v>
      </c>
      <c r="Z3668" s="72"/>
      <c r="AA3668" s="77">
        <v>400</v>
      </c>
      <c r="AB3668" s="76" t="s">
        <v>50</v>
      </c>
      <c r="AC3668" s="77" t="s">
        <v>36</v>
      </c>
      <c r="AD3668" s="77" t="s">
        <v>36</v>
      </c>
      <c r="AE3668" s="77">
        <v>19</v>
      </c>
      <c r="AF3668" s="78" t="s">
        <v>154</v>
      </c>
      <c r="AG3668" s="72"/>
      <c r="AH3668" s="77" t="s">
        <v>69</v>
      </c>
      <c r="AI3668" s="76" t="s">
        <v>52</v>
      </c>
      <c r="AJ3668" s="76" t="s">
        <v>36</v>
      </c>
      <c r="AK3668" t="str">
        <f>_xlfn.CONCAT(PlayerList[[#This Row],[First Name]]," ",PlayerList[[#This Row],[Surname]])</f>
        <v>Aobo (Jason) Zhang</v>
      </c>
      <c r="AM3668" s="71">
        <f>PlayerList[[#This Row],[Code]]*1</f>
        <v>18855</v>
      </c>
      <c r="AN3668" s="71" t="str">
        <f>VLOOKUP(PlayerList[[#This Row],[NZCF ID]],$AP$2:$AQ$3850,2,FALSE)</f>
        <v>M</v>
      </c>
      <c r="AP3668" s="71">
        <v>20817</v>
      </c>
      <c r="AQ3668" s="71" t="s">
        <v>29</v>
      </c>
    </row>
    <row r="3669" spans="13:43" x14ac:dyDescent="0.3">
      <c r="M3669" s="75">
        <v>18844</v>
      </c>
      <c r="N3669" s="72" t="s">
        <v>4011</v>
      </c>
      <c r="O3669" s="72" t="s">
        <v>4014</v>
      </c>
      <c r="P3669" s="73" t="s">
        <v>33</v>
      </c>
      <c r="Q3669" s="74">
        <v>2008</v>
      </c>
      <c r="R3669" s="73" t="s">
        <v>135</v>
      </c>
      <c r="S3669" s="72"/>
      <c r="T3669" s="77" t="s">
        <v>34</v>
      </c>
      <c r="U3669" s="76" t="s">
        <v>35</v>
      </c>
      <c r="V3669" s="77" t="s">
        <v>36</v>
      </c>
      <c r="W3669" s="77" t="s">
        <v>36</v>
      </c>
      <c r="X3669" s="77" t="s">
        <v>37</v>
      </c>
      <c r="Y3669" s="78" t="s">
        <v>38</v>
      </c>
      <c r="Z3669" s="72"/>
      <c r="AA3669" s="77">
        <v>703</v>
      </c>
      <c r="AB3669" s="76" t="s">
        <v>35</v>
      </c>
      <c r="AC3669" s="77" t="s">
        <v>36</v>
      </c>
      <c r="AD3669" s="77" t="s">
        <v>36</v>
      </c>
      <c r="AE3669" s="77">
        <v>20</v>
      </c>
      <c r="AF3669" s="78" t="s">
        <v>154</v>
      </c>
      <c r="AG3669" s="72"/>
      <c r="AH3669" s="77" t="s">
        <v>69</v>
      </c>
      <c r="AI3669" s="76" t="s">
        <v>52</v>
      </c>
      <c r="AJ3669" s="76" t="s">
        <v>36</v>
      </c>
      <c r="AK3669" t="str">
        <f>_xlfn.CONCAT(PlayerList[[#This Row],[First Name]]," ",PlayerList[[#This Row],[Surname]])</f>
        <v>Aojie (Jack) Zhang</v>
      </c>
      <c r="AM3669" s="71">
        <f>PlayerList[[#This Row],[Code]]*1</f>
        <v>18844</v>
      </c>
      <c r="AN3669" s="71" t="str">
        <f>VLOOKUP(PlayerList[[#This Row],[NZCF ID]],$AP$2:$AQ$3850,2,FALSE)</f>
        <v>M</v>
      </c>
      <c r="AP3669" s="71">
        <v>17667</v>
      </c>
      <c r="AQ3669" s="71" t="s">
        <v>29</v>
      </c>
    </row>
    <row r="3670" spans="13:43" x14ac:dyDescent="0.3">
      <c r="M3670" s="75">
        <v>18206</v>
      </c>
      <c r="N3670" s="72" t="s">
        <v>4011</v>
      </c>
      <c r="O3670" s="72" t="s">
        <v>4015</v>
      </c>
      <c r="P3670" s="73" t="s">
        <v>167</v>
      </c>
      <c r="Q3670" s="74">
        <v>2013</v>
      </c>
      <c r="R3670" s="73" t="s">
        <v>135</v>
      </c>
      <c r="S3670" s="72"/>
      <c r="T3670" s="77" t="s">
        <v>34</v>
      </c>
      <c r="U3670" s="76" t="s">
        <v>35</v>
      </c>
      <c r="V3670" s="77" t="s">
        <v>36</v>
      </c>
      <c r="W3670" s="77" t="s">
        <v>36</v>
      </c>
      <c r="X3670" s="77" t="s">
        <v>37</v>
      </c>
      <c r="Y3670" s="78" t="s">
        <v>38</v>
      </c>
      <c r="Z3670" s="72"/>
      <c r="AA3670" s="77">
        <v>970</v>
      </c>
      <c r="AB3670" s="76" t="s">
        <v>35</v>
      </c>
      <c r="AC3670" s="77" t="s">
        <v>36</v>
      </c>
      <c r="AD3670" s="77" t="s">
        <v>36</v>
      </c>
      <c r="AE3670" s="77">
        <v>166</v>
      </c>
      <c r="AF3670" s="78" t="s">
        <v>60</v>
      </c>
      <c r="AG3670" s="72"/>
      <c r="AH3670" s="77">
        <v>4318064</v>
      </c>
      <c r="AI3670" s="76" t="s">
        <v>52</v>
      </c>
      <c r="AJ3670" s="76" t="s">
        <v>36</v>
      </c>
      <c r="AK3670" t="str">
        <f>_xlfn.CONCAT(PlayerList[[#This Row],[First Name]]," ",PlayerList[[#This Row],[Surname]])</f>
        <v>Arthur Xuanhao Zhang</v>
      </c>
      <c r="AM3670" s="71">
        <f>PlayerList[[#This Row],[Code]]*1</f>
        <v>18206</v>
      </c>
      <c r="AN3670" s="71" t="str">
        <f>VLOOKUP(PlayerList[[#This Row],[NZCF ID]],$AP$2:$AQ$3850,2,FALSE)</f>
        <v>M</v>
      </c>
      <c r="AP3670" s="71">
        <v>19550</v>
      </c>
      <c r="AQ3670" s="71" t="s">
        <v>45</v>
      </c>
    </row>
    <row r="3671" spans="13:43" x14ac:dyDescent="0.3">
      <c r="M3671" s="75">
        <v>20818</v>
      </c>
      <c r="N3671" s="72" t="s">
        <v>4011</v>
      </c>
      <c r="O3671" s="72" t="s">
        <v>1052</v>
      </c>
      <c r="P3671" s="73" t="s">
        <v>33</v>
      </c>
      <c r="Q3671" s="74">
        <v>2013</v>
      </c>
      <c r="R3671" s="73" t="s">
        <v>135</v>
      </c>
      <c r="S3671" s="72"/>
      <c r="T3671" s="77" t="s">
        <v>34</v>
      </c>
      <c r="U3671" s="76" t="s">
        <v>35</v>
      </c>
      <c r="V3671" s="77" t="s">
        <v>36</v>
      </c>
      <c r="W3671" s="77" t="s">
        <v>36</v>
      </c>
      <c r="X3671" s="77" t="s">
        <v>37</v>
      </c>
      <c r="Y3671" s="78" t="s">
        <v>38</v>
      </c>
      <c r="Z3671" s="72"/>
      <c r="AA3671" s="77">
        <v>844</v>
      </c>
      <c r="AB3671" s="76" t="s">
        <v>50</v>
      </c>
      <c r="AC3671" s="77" t="s">
        <v>36</v>
      </c>
      <c r="AD3671" s="77" t="s">
        <v>36</v>
      </c>
      <c r="AE3671" s="77">
        <v>5</v>
      </c>
      <c r="AF3671" s="78" t="s">
        <v>39</v>
      </c>
      <c r="AG3671" s="72"/>
      <c r="AH3671" s="77">
        <v>4330412</v>
      </c>
      <c r="AI3671" s="76" t="s">
        <v>52</v>
      </c>
      <c r="AJ3671" s="76" t="s">
        <v>36</v>
      </c>
      <c r="AK3671" t="str">
        <f>_xlfn.CONCAT(PlayerList[[#This Row],[First Name]]," ",PlayerList[[#This Row],[Surname]])</f>
        <v>Austin Zhang</v>
      </c>
      <c r="AM3671" s="71">
        <f>PlayerList[[#This Row],[Code]]*1</f>
        <v>20818</v>
      </c>
      <c r="AN3671" s="71" t="str">
        <f>VLOOKUP(PlayerList[[#This Row],[NZCF ID]],$AP$2:$AQ$3850,2,FALSE)</f>
        <v>M</v>
      </c>
      <c r="AP3671" s="71">
        <v>20106</v>
      </c>
      <c r="AQ3671" s="71" t="s">
        <v>29</v>
      </c>
    </row>
    <row r="3672" spans="13:43" x14ac:dyDescent="0.3">
      <c r="M3672" s="75">
        <v>16593</v>
      </c>
      <c r="N3672" s="72" t="s">
        <v>4011</v>
      </c>
      <c r="O3672" s="72" t="s">
        <v>4016</v>
      </c>
      <c r="P3672" s="73" t="s">
        <v>74</v>
      </c>
      <c r="Q3672" s="74">
        <v>2004</v>
      </c>
      <c r="R3672" s="73" t="s">
        <v>35</v>
      </c>
      <c r="S3672" s="72"/>
      <c r="T3672" s="77">
        <v>1682</v>
      </c>
      <c r="U3672" s="76" t="s">
        <v>35</v>
      </c>
      <c r="V3672" s="77" t="s">
        <v>36</v>
      </c>
      <c r="W3672" s="77" t="s">
        <v>36</v>
      </c>
      <c r="X3672" s="77">
        <v>153</v>
      </c>
      <c r="Y3672" s="78" t="s">
        <v>212</v>
      </c>
      <c r="Z3672" s="72"/>
      <c r="AA3672" s="77">
        <v>1521</v>
      </c>
      <c r="AB3672" s="76" t="s">
        <v>35</v>
      </c>
      <c r="AC3672" s="77" t="s">
        <v>36</v>
      </c>
      <c r="AD3672" s="77" t="s">
        <v>36</v>
      </c>
      <c r="AE3672" s="77">
        <v>96</v>
      </c>
      <c r="AF3672" s="78" t="s">
        <v>212</v>
      </c>
      <c r="AG3672" s="72"/>
      <c r="AH3672" s="77">
        <v>4309588</v>
      </c>
      <c r="AI3672" s="76" t="s">
        <v>52</v>
      </c>
      <c r="AJ3672" s="76" t="s">
        <v>36</v>
      </c>
      <c r="AK3672" t="str">
        <f>_xlfn.CONCAT(PlayerList[[#This Row],[First Name]]," ",PlayerList[[#This Row],[Surname]])</f>
        <v>Boyuan Zhang</v>
      </c>
      <c r="AM3672" s="71">
        <f>PlayerList[[#This Row],[Code]]*1</f>
        <v>16593</v>
      </c>
      <c r="AN3672" s="71" t="str">
        <f>VLOOKUP(PlayerList[[#This Row],[NZCF ID]],$AP$2:$AQ$3850,2,FALSE)</f>
        <v>M</v>
      </c>
      <c r="AP3672" s="71">
        <v>18855</v>
      </c>
      <c r="AQ3672" s="71" t="s">
        <v>29</v>
      </c>
    </row>
    <row r="3673" spans="13:43" x14ac:dyDescent="0.3">
      <c r="M3673" s="75">
        <v>18767</v>
      </c>
      <c r="N3673" s="72" t="s">
        <v>4011</v>
      </c>
      <c r="O3673" s="72" t="s">
        <v>4017</v>
      </c>
      <c r="P3673" s="73" t="s">
        <v>167</v>
      </c>
      <c r="Q3673" s="74">
        <v>2015</v>
      </c>
      <c r="R3673" s="73" t="s">
        <v>135</v>
      </c>
      <c r="S3673" s="72"/>
      <c r="T3673" s="77" t="s">
        <v>34</v>
      </c>
      <c r="U3673" s="76" t="s">
        <v>35</v>
      </c>
      <c r="V3673" s="77" t="s">
        <v>36</v>
      </c>
      <c r="W3673" s="77" t="s">
        <v>36</v>
      </c>
      <c r="X3673" s="77" t="s">
        <v>37</v>
      </c>
      <c r="Y3673" s="78" t="s">
        <v>38</v>
      </c>
      <c r="Z3673" s="72"/>
      <c r="AA3673" s="77">
        <v>400</v>
      </c>
      <c r="AB3673" s="76" t="s">
        <v>50</v>
      </c>
      <c r="AC3673" s="77" t="s">
        <v>36</v>
      </c>
      <c r="AD3673" s="77" t="s">
        <v>36</v>
      </c>
      <c r="AE3673" s="77">
        <v>4</v>
      </c>
      <c r="AF3673" s="78" t="s">
        <v>51</v>
      </c>
      <c r="AG3673" s="72"/>
      <c r="AH3673" s="77" t="s">
        <v>69</v>
      </c>
      <c r="AI3673" s="76" t="s">
        <v>52</v>
      </c>
      <c r="AJ3673" s="76" t="s">
        <v>36</v>
      </c>
      <c r="AK3673" t="str">
        <f>_xlfn.CONCAT(PlayerList[[#This Row],[First Name]]," ",PlayerList[[#This Row],[Surname]])</f>
        <v>Brady Zhang</v>
      </c>
      <c r="AM3673" s="71">
        <f>PlayerList[[#This Row],[Code]]*1</f>
        <v>18767</v>
      </c>
      <c r="AN3673" s="71" t="str">
        <f>VLOOKUP(PlayerList[[#This Row],[NZCF ID]],$AP$2:$AQ$3850,2,FALSE)</f>
        <v>M</v>
      </c>
      <c r="AP3673" s="71">
        <v>18844</v>
      </c>
      <c r="AQ3673" s="71" t="s">
        <v>29</v>
      </c>
    </row>
    <row r="3674" spans="13:43" x14ac:dyDescent="0.3">
      <c r="M3674" s="75">
        <v>19602</v>
      </c>
      <c r="N3674" s="72" t="s">
        <v>4011</v>
      </c>
      <c r="O3674" s="72" t="s">
        <v>4018</v>
      </c>
      <c r="P3674" s="73" t="s">
        <v>33</v>
      </c>
      <c r="Q3674" s="74">
        <v>2015</v>
      </c>
      <c r="R3674" s="73" t="s">
        <v>135</v>
      </c>
      <c r="S3674" s="72"/>
      <c r="T3674" s="77" t="s">
        <v>34</v>
      </c>
      <c r="U3674" s="76" t="s">
        <v>35</v>
      </c>
      <c r="V3674" s="77" t="s">
        <v>36</v>
      </c>
      <c r="W3674" s="77" t="s">
        <v>36</v>
      </c>
      <c r="X3674" s="77" t="s">
        <v>37</v>
      </c>
      <c r="Y3674" s="78" t="s">
        <v>38</v>
      </c>
      <c r="Z3674" s="72"/>
      <c r="AA3674" s="77">
        <v>753</v>
      </c>
      <c r="AB3674" s="76" t="s">
        <v>35</v>
      </c>
      <c r="AC3674" s="77" t="s">
        <v>36</v>
      </c>
      <c r="AD3674" s="77" t="s">
        <v>36</v>
      </c>
      <c r="AE3674" s="77">
        <v>25</v>
      </c>
      <c r="AF3674" s="78" t="s">
        <v>150</v>
      </c>
      <c r="AG3674" s="72"/>
      <c r="AH3674" s="77">
        <v>4326270</v>
      </c>
      <c r="AI3674" s="76" t="s">
        <v>52</v>
      </c>
      <c r="AJ3674" s="76" t="s">
        <v>36</v>
      </c>
      <c r="AK3674" t="str">
        <f>_xlfn.CONCAT(PlayerList[[#This Row],[First Name]]," ",PlayerList[[#This Row],[Surname]])</f>
        <v>Chenshuo (Jaspar) Zhang</v>
      </c>
      <c r="AM3674" s="71">
        <f>PlayerList[[#This Row],[Code]]*1</f>
        <v>19602</v>
      </c>
      <c r="AN3674" s="71" t="str">
        <f>VLOOKUP(PlayerList[[#This Row],[NZCF ID]],$AP$2:$AQ$3850,2,FALSE)</f>
        <v>M</v>
      </c>
      <c r="AP3674" s="71">
        <v>18206</v>
      </c>
      <c r="AQ3674" s="71" t="s">
        <v>29</v>
      </c>
    </row>
    <row r="3675" spans="13:43" x14ac:dyDescent="0.3">
      <c r="M3675" s="75">
        <v>18132</v>
      </c>
      <c r="N3675" s="72" t="s">
        <v>4011</v>
      </c>
      <c r="O3675" s="72" t="s">
        <v>4019</v>
      </c>
      <c r="P3675" s="73" t="s">
        <v>167</v>
      </c>
      <c r="Q3675" s="74">
        <v>2014</v>
      </c>
      <c r="R3675" s="73" t="s">
        <v>135</v>
      </c>
      <c r="S3675" s="72"/>
      <c r="T3675" s="77">
        <v>1033</v>
      </c>
      <c r="U3675" s="76" t="s">
        <v>35</v>
      </c>
      <c r="V3675" s="77">
        <v>1</v>
      </c>
      <c r="W3675" s="77">
        <v>6</v>
      </c>
      <c r="X3675" s="77">
        <v>52</v>
      </c>
      <c r="Y3675" s="78" t="s">
        <v>4167</v>
      </c>
      <c r="Z3675" s="72"/>
      <c r="AA3675" s="77">
        <v>791</v>
      </c>
      <c r="AB3675" s="76" t="s">
        <v>35</v>
      </c>
      <c r="AC3675" s="77">
        <v>4</v>
      </c>
      <c r="AD3675" s="77">
        <v>21</v>
      </c>
      <c r="AE3675" s="77">
        <v>199</v>
      </c>
      <c r="AF3675" s="78" t="s">
        <v>4167</v>
      </c>
      <c r="AG3675" s="72"/>
      <c r="AH3675" s="77">
        <v>4320360</v>
      </c>
      <c r="AI3675" s="76" t="s">
        <v>52</v>
      </c>
      <c r="AJ3675" s="76" t="s">
        <v>36</v>
      </c>
      <c r="AK3675" t="str">
        <f>_xlfn.CONCAT(PlayerList[[#This Row],[First Name]]," ",PlayerList[[#This Row],[Surname]])</f>
        <v>Cynthia Zhang</v>
      </c>
      <c r="AM3675" s="71">
        <f>PlayerList[[#This Row],[Code]]*1</f>
        <v>18132</v>
      </c>
      <c r="AN3675" s="71" t="str">
        <f>VLOOKUP(PlayerList[[#This Row],[NZCF ID]],$AP$2:$AQ$3850,2,FALSE)</f>
        <v>F</v>
      </c>
      <c r="AP3675" s="71">
        <v>20818</v>
      </c>
      <c r="AQ3675" s="71" t="s">
        <v>29</v>
      </c>
    </row>
    <row r="3676" spans="13:43" x14ac:dyDescent="0.3">
      <c r="M3676" s="75">
        <v>17367</v>
      </c>
      <c r="N3676" s="72" t="s">
        <v>4011</v>
      </c>
      <c r="O3676" s="72" t="s">
        <v>421</v>
      </c>
      <c r="P3676" s="73" t="s">
        <v>167</v>
      </c>
      <c r="Q3676" s="74">
        <v>2010</v>
      </c>
      <c r="R3676" s="73" t="s">
        <v>135</v>
      </c>
      <c r="S3676" s="72"/>
      <c r="T3676" s="77">
        <v>1145</v>
      </c>
      <c r="U3676" s="76" t="s">
        <v>35</v>
      </c>
      <c r="V3676" s="77" t="s">
        <v>36</v>
      </c>
      <c r="W3676" s="77" t="s">
        <v>36</v>
      </c>
      <c r="X3676" s="77">
        <v>97</v>
      </c>
      <c r="Y3676" s="78" t="s">
        <v>60</v>
      </c>
      <c r="Z3676" s="72"/>
      <c r="AA3676" s="77">
        <v>1129</v>
      </c>
      <c r="AB3676" s="76" t="s">
        <v>35</v>
      </c>
      <c r="AC3676" s="77" t="s">
        <v>36</v>
      </c>
      <c r="AD3676" s="77" t="s">
        <v>36</v>
      </c>
      <c r="AE3676" s="77">
        <v>210</v>
      </c>
      <c r="AF3676" s="78" t="s">
        <v>84</v>
      </c>
      <c r="AG3676" s="72"/>
      <c r="AH3676" s="77">
        <v>4317912</v>
      </c>
      <c r="AI3676" s="76" t="s">
        <v>52</v>
      </c>
      <c r="AJ3676" s="76" t="s">
        <v>36</v>
      </c>
      <c r="AK3676" t="str">
        <f>_xlfn.CONCAT(PlayerList[[#This Row],[First Name]]," ",PlayerList[[#This Row],[Surname]])</f>
        <v>Daniel Zhang</v>
      </c>
      <c r="AM3676" s="71">
        <f>PlayerList[[#This Row],[Code]]*1</f>
        <v>17367</v>
      </c>
      <c r="AN3676" s="71" t="str">
        <f>VLOOKUP(PlayerList[[#This Row],[NZCF ID]],$AP$2:$AQ$3850,2,FALSE)</f>
        <v>M</v>
      </c>
      <c r="AP3676" s="71">
        <v>16593</v>
      </c>
      <c r="AQ3676" s="71" t="s">
        <v>29</v>
      </c>
    </row>
    <row r="3677" spans="13:43" x14ac:dyDescent="0.3">
      <c r="M3677" s="75">
        <v>19499</v>
      </c>
      <c r="N3677" s="72" t="s">
        <v>4011</v>
      </c>
      <c r="O3677" s="72" t="s">
        <v>3715</v>
      </c>
      <c r="P3677" s="73" t="s">
        <v>33</v>
      </c>
      <c r="Q3677" s="74">
        <v>2012</v>
      </c>
      <c r="R3677" s="73" t="s">
        <v>135</v>
      </c>
      <c r="S3677" s="72"/>
      <c r="T3677" s="77" t="s">
        <v>34</v>
      </c>
      <c r="U3677" s="76" t="s">
        <v>35</v>
      </c>
      <c r="V3677" s="77" t="s">
        <v>36</v>
      </c>
      <c r="W3677" s="77" t="s">
        <v>36</v>
      </c>
      <c r="X3677" s="77" t="s">
        <v>37</v>
      </c>
      <c r="Y3677" s="78" t="s">
        <v>38</v>
      </c>
      <c r="Z3677" s="72"/>
      <c r="AA3677" s="77">
        <v>400</v>
      </c>
      <c r="AB3677" s="76" t="s">
        <v>50</v>
      </c>
      <c r="AC3677" s="77" t="s">
        <v>36</v>
      </c>
      <c r="AD3677" s="77" t="s">
        <v>36</v>
      </c>
      <c r="AE3677" s="77">
        <v>6</v>
      </c>
      <c r="AF3677" s="78" t="s">
        <v>96</v>
      </c>
      <c r="AG3677" s="72"/>
      <c r="AH3677" s="77" t="s">
        <v>69</v>
      </c>
      <c r="AI3677" s="76" t="s">
        <v>52</v>
      </c>
      <c r="AJ3677" s="76" t="s">
        <v>36</v>
      </c>
      <c r="AK3677" t="str">
        <f>_xlfn.CONCAT(PlayerList[[#This Row],[First Name]]," ",PlayerList[[#This Row],[Surname]])</f>
        <v>Derek Zhang</v>
      </c>
      <c r="AM3677" s="71">
        <f>PlayerList[[#This Row],[Code]]*1</f>
        <v>19499</v>
      </c>
      <c r="AN3677" s="71" t="str">
        <f>VLOOKUP(PlayerList[[#This Row],[NZCF ID]],$AP$2:$AQ$3850,2,FALSE)</f>
        <v>M</v>
      </c>
      <c r="AP3677" s="71">
        <v>18767</v>
      </c>
      <c r="AQ3677" s="71" t="s">
        <v>29</v>
      </c>
    </row>
    <row r="3678" spans="13:43" x14ac:dyDescent="0.3">
      <c r="M3678" s="75">
        <v>19514</v>
      </c>
      <c r="N3678" s="72" t="s">
        <v>4011</v>
      </c>
      <c r="O3678" s="72" t="s">
        <v>4020</v>
      </c>
      <c r="P3678" s="73" t="s">
        <v>258</v>
      </c>
      <c r="Q3678" s="74">
        <v>2013</v>
      </c>
      <c r="R3678" s="73" t="s">
        <v>135</v>
      </c>
      <c r="S3678" s="72"/>
      <c r="T3678" s="77">
        <v>400</v>
      </c>
      <c r="U3678" s="76" t="s">
        <v>50</v>
      </c>
      <c r="V3678" s="77" t="s">
        <v>36</v>
      </c>
      <c r="W3678" s="77" t="s">
        <v>36</v>
      </c>
      <c r="X3678" s="77">
        <v>5</v>
      </c>
      <c r="Y3678" s="78" t="s">
        <v>281</v>
      </c>
      <c r="Z3678" s="72"/>
      <c r="AA3678" s="77" t="s">
        <v>37</v>
      </c>
      <c r="AB3678" s="76" t="s">
        <v>35</v>
      </c>
      <c r="AC3678" s="77" t="s">
        <v>36</v>
      </c>
      <c r="AD3678" s="77" t="s">
        <v>36</v>
      </c>
      <c r="AE3678" s="77" t="s">
        <v>37</v>
      </c>
      <c r="AF3678" s="78" t="s">
        <v>38</v>
      </c>
      <c r="AG3678" s="72"/>
      <c r="AH3678" s="77" t="s">
        <v>69</v>
      </c>
      <c r="AI3678" s="76" t="s">
        <v>52</v>
      </c>
      <c r="AJ3678" s="76" t="s">
        <v>36</v>
      </c>
      <c r="AK3678" t="str">
        <f>_xlfn.CONCAT(PlayerList[[#This Row],[First Name]]," ",PlayerList[[#This Row],[Surname]])</f>
        <v>Detian Warwick Zhang</v>
      </c>
      <c r="AM3678" s="71">
        <f>PlayerList[[#This Row],[Code]]*1</f>
        <v>19514</v>
      </c>
      <c r="AN3678" s="71" t="str">
        <f>VLOOKUP(PlayerList[[#This Row],[NZCF ID]],$AP$2:$AQ$3850,2,FALSE)</f>
        <v>M</v>
      </c>
      <c r="AP3678" s="71">
        <v>19602</v>
      </c>
      <c r="AQ3678" s="71" t="s">
        <v>29</v>
      </c>
    </row>
    <row r="3679" spans="13:43" x14ac:dyDescent="0.3">
      <c r="M3679" s="75">
        <v>16822</v>
      </c>
      <c r="N3679" s="72" t="s">
        <v>4011</v>
      </c>
      <c r="O3679" s="72" t="s">
        <v>715</v>
      </c>
      <c r="P3679" s="73" t="s">
        <v>167</v>
      </c>
      <c r="Q3679" s="74">
        <v>2006</v>
      </c>
      <c r="R3679" s="73" t="s">
        <v>135</v>
      </c>
      <c r="S3679" s="72"/>
      <c r="T3679" s="77" t="s">
        <v>34</v>
      </c>
      <c r="U3679" s="76" t="s">
        <v>35</v>
      </c>
      <c r="V3679" s="77" t="s">
        <v>36</v>
      </c>
      <c r="W3679" s="77" t="s">
        <v>36</v>
      </c>
      <c r="X3679" s="77" t="s">
        <v>37</v>
      </c>
      <c r="Y3679" s="78" t="s">
        <v>38</v>
      </c>
      <c r="Z3679" s="72"/>
      <c r="AA3679" s="77">
        <v>506</v>
      </c>
      <c r="AB3679" s="76" t="s">
        <v>35</v>
      </c>
      <c r="AC3679" s="77" t="s">
        <v>36</v>
      </c>
      <c r="AD3679" s="77" t="s">
        <v>36</v>
      </c>
      <c r="AE3679" s="77">
        <v>28</v>
      </c>
      <c r="AF3679" s="78" t="s">
        <v>673</v>
      </c>
      <c r="AG3679" s="72"/>
      <c r="AH3679" s="77" t="s">
        <v>69</v>
      </c>
      <c r="AI3679" s="76" t="s">
        <v>52</v>
      </c>
      <c r="AJ3679" s="76" t="s">
        <v>36</v>
      </c>
      <c r="AK3679" t="str">
        <f>_xlfn.CONCAT(PlayerList[[#This Row],[First Name]]," ",PlayerList[[#This Row],[Surname]])</f>
        <v>Dion Zhang</v>
      </c>
      <c r="AM3679" s="71">
        <f>PlayerList[[#This Row],[Code]]*1</f>
        <v>16822</v>
      </c>
      <c r="AN3679" s="71" t="str">
        <f>VLOOKUP(PlayerList[[#This Row],[NZCF ID]],$AP$2:$AQ$3850,2,FALSE)</f>
        <v>M</v>
      </c>
      <c r="AP3679" s="71">
        <v>18132</v>
      </c>
      <c r="AQ3679" s="71" t="s">
        <v>45</v>
      </c>
    </row>
    <row r="3680" spans="13:43" x14ac:dyDescent="0.3">
      <c r="M3680" s="75">
        <v>17468</v>
      </c>
      <c r="N3680" s="72" t="s">
        <v>4011</v>
      </c>
      <c r="O3680" s="72" t="s">
        <v>1359</v>
      </c>
      <c r="P3680" s="73" t="s">
        <v>167</v>
      </c>
      <c r="Q3680" s="74">
        <v>2012</v>
      </c>
      <c r="R3680" s="73" t="s">
        <v>135</v>
      </c>
      <c r="S3680" s="72"/>
      <c r="T3680" s="77" t="s">
        <v>34</v>
      </c>
      <c r="U3680" s="76" t="s">
        <v>35</v>
      </c>
      <c r="V3680" s="77" t="s">
        <v>36</v>
      </c>
      <c r="W3680" s="77" t="s">
        <v>36</v>
      </c>
      <c r="X3680" s="77" t="s">
        <v>37</v>
      </c>
      <c r="Y3680" s="78" t="s">
        <v>38</v>
      </c>
      <c r="Z3680" s="72"/>
      <c r="AA3680" s="77">
        <v>461</v>
      </c>
      <c r="AB3680" s="76" t="s">
        <v>50</v>
      </c>
      <c r="AC3680" s="77" t="s">
        <v>36</v>
      </c>
      <c r="AD3680" s="77" t="s">
        <v>36</v>
      </c>
      <c r="AE3680" s="77">
        <v>6</v>
      </c>
      <c r="AF3680" s="78" t="s">
        <v>209</v>
      </c>
      <c r="AG3680" s="72"/>
      <c r="AH3680" s="77" t="s">
        <v>69</v>
      </c>
      <c r="AI3680" s="76" t="s">
        <v>52</v>
      </c>
      <c r="AJ3680" s="76" t="s">
        <v>36</v>
      </c>
      <c r="AK3680" t="str">
        <f>_xlfn.CONCAT(PlayerList[[#This Row],[First Name]]," ",PlayerList[[#This Row],[Surname]])</f>
        <v>Eason Zhang</v>
      </c>
      <c r="AM3680" s="71">
        <f>PlayerList[[#This Row],[Code]]*1</f>
        <v>17468</v>
      </c>
      <c r="AN3680" s="71" t="str">
        <f>VLOOKUP(PlayerList[[#This Row],[NZCF ID]],$AP$2:$AQ$3850,2,FALSE)</f>
        <v>M</v>
      </c>
      <c r="AP3680" s="71">
        <v>17367</v>
      </c>
      <c r="AQ3680" s="71" t="s">
        <v>29</v>
      </c>
    </row>
    <row r="3681" spans="13:43" x14ac:dyDescent="0.3">
      <c r="M3681" s="75">
        <v>16534</v>
      </c>
      <c r="N3681" s="72" t="s">
        <v>4011</v>
      </c>
      <c r="O3681" s="72" t="s">
        <v>689</v>
      </c>
      <c r="P3681" s="73" t="s">
        <v>354</v>
      </c>
      <c r="Q3681" s="74">
        <v>2012</v>
      </c>
      <c r="R3681" s="73" t="s">
        <v>135</v>
      </c>
      <c r="S3681" s="72"/>
      <c r="T3681" s="77">
        <v>879</v>
      </c>
      <c r="U3681" s="76" t="s">
        <v>35</v>
      </c>
      <c r="V3681" s="77" t="s">
        <v>36</v>
      </c>
      <c r="W3681" s="77" t="s">
        <v>36</v>
      </c>
      <c r="X3681" s="77">
        <v>48</v>
      </c>
      <c r="Y3681" s="78" t="s">
        <v>673</v>
      </c>
      <c r="Z3681" s="72"/>
      <c r="AA3681" s="77">
        <v>832</v>
      </c>
      <c r="AB3681" s="76" t="s">
        <v>35</v>
      </c>
      <c r="AC3681" s="77" t="s">
        <v>36</v>
      </c>
      <c r="AD3681" s="77" t="s">
        <v>36</v>
      </c>
      <c r="AE3681" s="77">
        <v>79</v>
      </c>
      <c r="AF3681" s="78" t="s">
        <v>673</v>
      </c>
      <c r="AG3681" s="72"/>
      <c r="AH3681" s="77">
        <v>4310012</v>
      </c>
      <c r="AI3681" s="76" t="s">
        <v>52</v>
      </c>
      <c r="AJ3681" s="76" t="s">
        <v>36</v>
      </c>
      <c r="AK3681" t="str">
        <f>_xlfn.CONCAT(PlayerList[[#This Row],[First Name]]," ",PlayerList[[#This Row],[Surname]])</f>
        <v>Eric Zhang</v>
      </c>
      <c r="AM3681" s="71">
        <f>PlayerList[[#This Row],[Code]]*1</f>
        <v>16534</v>
      </c>
      <c r="AN3681" s="71" t="str">
        <f>VLOOKUP(PlayerList[[#This Row],[NZCF ID]],$AP$2:$AQ$3850,2,FALSE)</f>
        <v>M</v>
      </c>
      <c r="AP3681" s="71">
        <v>19499</v>
      </c>
      <c r="AQ3681" s="71" t="s">
        <v>29</v>
      </c>
    </row>
    <row r="3682" spans="13:43" x14ac:dyDescent="0.3">
      <c r="M3682" s="75">
        <v>17289</v>
      </c>
      <c r="N3682" s="72" t="s">
        <v>4011</v>
      </c>
      <c r="O3682" s="72" t="s">
        <v>689</v>
      </c>
      <c r="P3682" s="73" t="s">
        <v>33</v>
      </c>
      <c r="Q3682" s="74">
        <v>2004</v>
      </c>
      <c r="R3682" s="73" t="s">
        <v>35</v>
      </c>
      <c r="S3682" s="72"/>
      <c r="T3682" s="77" t="s">
        <v>34</v>
      </c>
      <c r="U3682" s="76" t="s">
        <v>35</v>
      </c>
      <c r="V3682" s="77" t="s">
        <v>36</v>
      </c>
      <c r="W3682" s="77" t="s">
        <v>36</v>
      </c>
      <c r="X3682" s="77" t="s">
        <v>37</v>
      </c>
      <c r="Y3682" s="78" t="s">
        <v>38</v>
      </c>
      <c r="Z3682" s="72"/>
      <c r="AA3682" s="77">
        <v>1042</v>
      </c>
      <c r="AB3682" s="76" t="s">
        <v>35</v>
      </c>
      <c r="AC3682" s="77" t="s">
        <v>36</v>
      </c>
      <c r="AD3682" s="77" t="s">
        <v>36</v>
      </c>
      <c r="AE3682" s="77">
        <v>25</v>
      </c>
      <c r="AF3682" s="78" t="s">
        <v>232</v>
      </c>
      <c r="AG3682" s="72"/>
      <c r="AH3682" s="77">
        <v>4313127</v>
      </c>
      <c r="AI3682" s="76" t="s">
        <v>52</v>
      </c>
      <c r="AJ3682" s="76" t="s">
        <v>36</v>
      </c>
      <c r="AK3682" t="str">
        <f>_xlfn.CONCAT(PlayerList[[#This Row],[First Name]]," ",PlayerList[[#This Row],[Surname]])</f>
        <v>Eric Zhang</v>
      </c>
      <c r="AM3682" s="71">
        <f>PlayerList[[#This Row],[Code]]*1</f>
        <v>17289</v>
      </c>
      <c r="AN3682" s="71" t="str">
        <f>VLOOKUP(PlayerList[[#This Row],[NZCF ID]],$AP$2:$AQ$3850,2,FALSE)</f>
        <v>M</v>
      </c>
      <c r="AP3682" s="71">
        <v>19514</v>
      </c>
      <c r="AQ3682" s="71" t="s">
        <v>29</v>
      </c>
    </row>
    <row r="3683" spans="13:43" x14ac:dyDescent="0.3">
      <c r="M3683" s="75">
        <v>20839</v>
      </c>
      <c r="N3683" s="72" t="s">
        <v>4011</v>
      </c>
      <c r="O3683" s="72" t="s">
        <v>689</v>
      </c>
      <c r="P3683" s="73" t="s">
        <v>33</v>
      </c>
      <c r="Q3683" s="74">
        <v>2013</v>
      </c>
      <c r="R3683" s="73" t="s">
        <v>135</v>
      </c>
      <c r="S3683" s="72"/>
      <c r="T3683" s="77" t="s">
        <v>34</v>
      </c>
      <c r="U3683" s="76" t="s">
        <v>35</v>
      </c>
      <c r="V3683" s="77" t="s">
        <v>36</v>
      </c>
      <c r="W3683" s="77" t="s">
        <v>36</v>
      </c>
      <c r="X3683" s="77" t="s">
        <v>37</v>
      </c>
      <c r="Y3683" s="78" t="s">
        <v>38</v>
      </c>
      <c r="Z3683" s="72"/>
      <c r="AA3683" s="77">
        <v>566</v>
      </c>
      <c r="AB3683" s="76" t="s">
        <v>35</v>
      </c>
      <c r="AC3683" s="77">
        <v>3</v>
      </c>
      <c r="AD3683" s="77">
        <v>14</v>
      </c>
      <c r="AE3683" s="77">
        <v>44</v>
      </c>
      <c r="AF3683" s="78" t="s">
        <v>4167</v>
      </c>
      <c r="AG3683" s="72"/>
      <c r="AH3683" s="77">
        <v>4332458</v>
      </c>
      <c r="AI3683" s="76" t="s">
        <v>52</v>
      </c>
      <c r="AJ3683" s="76" t="s">
        <v>36</v>
      </c>
      <c r="AK3683" t="str">
        <f>_xlfn.CONCAT(PlayerList[[#This Row],[First Name]]," ",PlayerList[[#This Row],[Surname]])</f>
        <v>Eric Zhang</v>
      </c>
      <c r="AM3683" s="71">
        <f>PlayerList[[#This Row],[Code]]*1</f>
        <v>20839</v>
      </c>
      <c r="AN3683" s="71" t="str">
        <f>VLOOKUP(PlayerList[[#This Row],[NZCF ID]],$AP$2:$AQ$3850,2,FALSE)</f>
        <v>M</v>
      </c>
      <c r="AP3683" s="71">
        <v>16822</v>
      </c>
      <c r="AQ3683" s="71" t="s">
        <v>29</v>
      </c>
    </row>
    <row r="3684" spans="13:43" x14ac:dyDescent="0.3">
      <c r="M3684" s="75">
        <v>16772</v>
      </c>
      <c r="N3684" s="72" t="s">
        <v>4011</v>
      </c>
      <c r="O3684" s="72" t="s">
        <v>197</v>
      </c>
      <c r="P3684" s="73" t="s">
        <v>167</v>
      </c>
      <c r="Q3684" s="74">
        <v>2008</v>
      </c>
      <c r="R3684" s="73" t="s">
        <v>135</v>
      </c>
      <c r="S3684" s="72"/>
      <c r="T3684" s="77">
        <v>1120</v>
      </c>
      <c r="U3684" s="76" t="s">
        <v>35</v>
      </c>
      <c r="V3684" s="77" t="s">
        <v>36</v>
      </c>
      <c r="W3684" s="77" t="s">
        <v>36</v>
      </c>
      <c r="X3684" s="77">
        <v>36</v>
      </c>
      <c r="Y3684" s="78" t="s">
        <v>902</v>
      </c>
      <c r="Z3684" s="72"/>
      <c r="AA3684" s="77">
        <v>1002</v>
      </c>
      <c r="AB3684" s="76" t="s">
        <v>35</v>
      </c>
      <c r="AC3684" s="77" t="s">
        <v>36</v>
      </c>
      <c r="AD3684" s="77" t="s">
        <v>36</v>
      </c>
      <c r="AE3684" s="77">
        <v>55</v>
      </c>
      <c r="AF3684" s="78" t="s">
        <v>90</v>
      </c>
      <c r="AG3684" s="72"/>
      <c r="AH3684" s="77">
        <v>4310381</v>
      </c>
      <c r="AI3684" s="76" t="s">
        <v>52</v>
      </c>
      <c r="AJ3684" s="76" t="s">
        <v>36</v>
      </c>
      <c r="AK3684" t="str">
        <f>_xlfn.CONCAT(PlayerList[[#This Row],[First Name]]," ",PlayerList[[#This Row],[Surname]])</f>
        <v>Ethan Zhang</v>
      </c>
      <c r="AM3684" s="71">
        <f>PlayerList[[#This Row],[Code]]*1</f>
        <v>16772</v>
      </c>
      <c r="AN3684" s="71" t="str">
        <f>VLOOKUP(PlayerList[[#This Row],[NZCF ID]],$AP$2:$AQ$3850,2,FALSE)</f>
        <v>M</v>
      </c>
      <c r="AP3684" s="71">
        <v>17468</v>
      </c>
      <c r="AQ3684" s="71" t="s">
        <v>29</v>
      </c>
    </row>
    <row r="3685" spans="13:43" x14ac:dyDescent="0.3">
      <c r="M3685" s="75">
        <v>17327</v>
      </c>
      <c r="N3685" s="72" t="s">
        <v>4011</v>
      </c>
      <c r="O3685" s="72" t="s">
        <v>4021</v>
      </c>
      <c r="P3685" s="73" t="s">
        <v>167</v>
      </c>
      <c r="Q3685" s="74">
        <v>2011</v>
      </c>
      <c r="R3685" s="73" t="s">
        <v>135</v>
      </c>
      <c r="S3685" s="72"/>
      <c r="T3685" s="77" t="s">
        <v>34</v>
      </c>
      <c r="U3685" s="76" t="s">
        <v>35</v>
      </c>
      <c r="V3685" s="77" t="s">
        <v>36</v>
      </c>
      <c r="W3685" s="77" t="s">
        <v>36</v>
      </c>
      <c r="X3685" s="77" t="s">
        <v>37</v>
      </c>
      <c r="Y3685" s="78" t="s">
        <v>38</v>
      </c>
      <c r="Z3685" s="72"/>
      <c r="AA3685" s="77">
        <v>623</v>
      </c>
      <c r="AB3685" s="76" t="s">
        <v>35</v>
      </c>
      <c r="AC3685" s="77" t="s">
        <v>36</v>
      </c>
      <c r="AD3685" s="77" t="s">
        <v>36</v>
      </c>
      <c r="AE3685" s="77">
        <v>25</v>
      </c>
      <c r="AF3685" s="78" t="s">
        <v>51</v>
      </c>
      <c r="AG3685" s="72"/>
      <c r="AH3685" s="77">
        <v>4312902</v>
      </c>
      <c r="AI3685" s="76" t="s">
        <v>52</v>
      </c>
      <c r="AJ3685" s="76" t="s">
        <v>36</v>
      </c>
      <c r="AK3685" t="str">
        <f>_xlfn.CONCAT(PlayerList[[#This Row],[First Name]]," ",PlayerList[[#This Row],[Surname]])</f>
        <v>Ethan Bohan Zhang</v>
      </c>
      <c r="AM3685" s="71">
        <f>PlayerList[[#This Row],[Code]]*1</f>
        <v>17327</v>
      </c>
      <c r="AN3685" s="71" t="str">
        <f>VLOOKUP(PlayerList[[#This Row],[NZCF ID]],$AP$2:$AQ$3850,2,FALSE)</f>
        <v>M</v>
      </c>
      <c r="AP3685" s="71">
        <v>16534</v>
      </c>
      <c r="AQ3685" s="71" t="s">
        <v>29</v>
      </c>
    </row>
    <row r="3686" spans="13:43" x14ac:dyDescent="0.3">
      <c r="M3686" s="75">
        <v>18600</v>
      </c>
      <c r="N3686" s="72" t="s">
        <v>4011</v>
      </c>
      <c r="O3686" s="72" t="s">
        <v>4022</v>
      </c>
      <c r="P3686" s="73" t="s">
        <v>33</v>
      </c>
      <c r="Q3686" s="74">
        <v>2013</v>
      </c>
      <c r="R3686" s="73" t="s">
        <v>135</v>
      </c>
      <c r="S3686" s="72"/>
      <c r="T3686" s="77" t="s">
        <v>34</v>
      </c>
      <c r="U3686" s="76" t="s">
        <v>35</v>
      </c>
      <c r="V3686" s="77" t="s">
        <v>36</v>
      </c>
      <c r="W3686" s="77" t="s">
        <v>36</v>
      </c>
      <c r="X3686" s="77" t="s">
        <v>37</v>
      </c>
      <c r="Y3686" s="78" t="s">
        <v>38</v>
      </c>
      <c r="Z3686" s="72"/>
      <c r="AA3686" s="77">
        <v>426</v>
      </c>
      <c r="AB3686" s="76" t="s">
        <v>35</v>
      </c>
      <c r="AC3686" s="77" t="s">
        <v>36</v>
      </c>
      <c r="AD3686" s="77" t="s">
        <v>36</v>
      </c>
      <c r="AE3686" s="77">
        <v>27</v>
      </c>
      <c r="AF3686" s="78" t="s">
        <v>281</v>
      </c>
      <c r="AG3686" s="72"/>
      <c r="AH3686" s="77">
        <v>4320379</v>
      </c>
      <c r="AI3686" s="76" t="s">
        <v>52</v>
      </c>
      <c r="AJ3686" s="76" t="s">
        <v>36</v>
      </c>
      <c r="AK3686" t="str">
        <f>_xlfn.CONCAT(PlayerList[[#This Row],[First Name]]," ",PlayerList[[#This Row],[Surname]])</f>
        <v>Felix Yun Rui Zhang</v>
      </c>
      <c r="AM3686" s="71">
        <f>PlayerList[[#This Row],[Code]]*1</f>
        <v>18600</v>
      </c>
      <c r="AN3686" s="71" t="str">
        <f>VLOOKUP(PlayerList[[#This Row],[NZCF ID]],$AP$2:$AQ$3850,2,FALSE)</f>
        <v>M</v>
      </c>
      <c r="AP3686" s="71">
        <v>17289</v>
      </c>
      <c r="AQ3686" s="71" t="s">
        <v>29</v>
      </c>
    </row>
    <row r="3687" spans="13:43" x14ac:dyDescent="0.3">
      <c r="M3687" s="75">
        <v>16913</v>
      </c>
      <c r="N3687" s="72" t="s">
        <v>4011</v>
      </c>
      <c r="O3687" s="72" t="s">
        <v>4023</v>
      </c>
      <c r="P3687" s="73" t="s">
        <v>354</v>
      </c>
      <c r="Q3687" s="74">
        <v>2012</v>
      </c>
      <c r="R3687" s="73" t="s">
        <v>135</v>
      </c>
      <c r="S3687" s="72"/>
      <c r="T3687" s="77">
        <v>1158</v>
      </c>
      <c r="U3687" s="76" t="s">
        <v>35</v>
      </c>
      <c r="V3687" s="77">
        <v>1</v>
      </c>
      <c r="W3687" s="77">
        <v>5</v>
      </c>
      <c r="X3687" s="77">
        <v>195</v>
      </c>
      <c r="Y3687" s="78" t="s">
        <v>4167</v>
      </c>
      <c r="Z3687" s="72"/>
      <c r="AA3687" s="77">
        <v>1110</v>
      </c>
      <c r="AB3687" s="76" t="s">
        <v>35</v>
      </c>
      <c r="AC3687" s="77">
        <v>1</v>
      </c>
      <c r="AD3687" s="77">
        <v>2</v>
      </c>
      <c r="AE3687" s="77">
        <v>192</v>
      </c>
      <c r="AF3687" s="78" t="s">
        <v>4167</v>
      </c>
      <c r="AG3687" s="72"/>
      <c r="AH3687" s="77">
        <v>4311051</v>
      </c>
      <c r="AI3687" s="76" t="s">
        <v>52</v>
      </c>
      <c r="AJ3687" s="76" t="s">
        <v>36</v>
      </c>
      <c r="AK3687" t="str">
        <f>_xlfn.CONCAT(PlayerList[[#This Row],[First Name]]," ",PlayerList[[#This Row],[Surname]])</f>
        <v>Franklyn Zhang</v>
      </c>
      <c r="AM3687" s="71">
        <f>PlayerList[[#This Row],[Code]]*1</f>
        <v>16913</v>
      </c>
      <c r="AN3687" s="71" t="str">
        <f>VLOOKUP(PlayerList[[#This Row],[NZCF ID]],$AP$2:$AQ$3850,2,FALSE)</f>
        <v>M</v>
      </c>
      <c r="AP3687" s="71">
        <v>20839</v>
      </c>
      <c r="AQ3687" s="71" t="s">
        <v>29</v>
      </c>
    </row>
    <row r="3688" spans="13:43" x14ac:dyDescent="0.3">
      <c r="M3688" s="75">
        <v>20034</v>
      </c>
      <c r="N3688" s="72" t="s">
        <v>4011</v>
      </c>
      <c r="O3688" s="72" t="s">
        <v>4024</v>
      </c>
      <c r="P3688" s="73" t="s">
        <v>33</v>
      </c>
      <c r="Q3688" s="74">
        <v>2013</v>
      </c>
      <c r="R3688" s="73" t="s">
        <v>135</v>
      </c>
      <c r="S3688" s="72"/>
      <c r="T3688" s="77">
        <v>858</v>
      </c>
      <c r="U3688" s="76" t="s">
        <v>50</v>
      </c>
      <c r="V3688" s="77" t="s">
        <v>36</v>
      </c>
      <c r="W3688" s="77" t="s">
        <v>36</v>
      </c>
      <c r="X3688" s="77">
        <v>12</v>
      </c>
      <c r="Y3688" s="78" t="s">
        <v>60</v>
      </c>
      <c r="Z3688" s="72"/>
      <c r="AA3688" s="77">
        <v>963</v>
      </c>
      <c r="AB3688" s="76" t="s">
        <v>35</v>
      </c>
      <c r="AC3688" s="77">
        <v>2</v>
      </c>
      <c r="AD3688" s="77">
        <v>12</v>
      </c>
      <c r="AE3688" s="77">
        <v>128</v>
      </c>
      <c r="AF3688" s="78" t="s">
        <v>4167</v>
      </c>
      <c r="AG3688" s="72"/>
      <c r="AH3688" s="77">
        <v>4329503</v>
      </c>
      <c r="AI3688" s="76" t="s">
        <v>52</v>
      </c>
      <c r="AJ3688" s="76" t="s">
        <v>36</v>
      </c>
      <c r="AK3688" t="str">
        <f>_xlfn.CONCAT(PlayerList[[#This Row],[First Name]]," ",PlayerList[[#This Row],[Surname]])</f>
        <v>Gabriel Yuhan Zhang</v>
      </c>
      <c r="AM3688" s="71">
        <f>PlayerList[[#This Row],[Code]]*1</f>
        <v>20034</v>
      </c>
      <c r="AN3688" s="71" t="str">
        <f>VLOOKUP(PlayerList[[#This Row],[NZCF ID]],$AP$2:$AQ$3850,2,FALSE)</f>
        <v>M</v>
      </c>
      <c r="AP3688" s="71">
        <v>16772</v>
      </c>
      <c r="AQ3688" s="71" t="s">
        <v>29</v>
      </c>
    </row>
    <row r="3689" spans="13:43" x14ac:dyDescent="0.3">
      <c r="M3689" s="75">
        <v>18570</v>
      </c>
      <c r="N3689" s="72" t="s">
        <v>4011</v>
      </c>
      <c r="O3689" s="72" t="s">
        <v>283</v>
      </c>
      <c r="P3689" s="73" t="s">
        <v>33</v>
      </c>
      <c r="Q3689" s="74">
        <v>2006</v>
      </c>
      <c r="R3689" s="73" t="s">
        <v>135</v>
      </c>
      <c r="S3689" s="72"/>
      <c r="T3689" s="77" t="s">
        <v>34</v>
      </c>
      <c r="U3689" s="76" t="s">
        <v>35</v>
      </c>
      <c r="V3689" s="77" t="s">
        <v>36</v>
      </c>
      <c r="W3689" s="77" t="s">
        <v>36</v>
      </c>
      <c r="X3689" s="77" t="s">
        <v>37</v>
      </c>
      <c r="Y3689" s="78" t="s">
        <v>38</v>
      </c>
      <c r="Z3689" s="72"/>
      <c r="AA3689" s="77">
        <v>984</v>
      </c>
      <c r="AB3689" s="76" t="s">
        <v>50</v>
      </c>
      <c r="AC3689" s="77" t="s">
        <v>36</v>
      </c>
      <c r="AD3689" s="77" t="s">
        <v>36</v>
      </c>
      <c r="AE3689" s="77">
        <v>13</v>
      </c>
      <c r="AF3689" s="78" t="s">
        <v>96</v>
      </c>
      <c r="AG3689" s="72"/>
      <c r="AH3689" s="77" t="s">
        <v>69</v>
      </c>
      <c r="AI3689" s="76" t="s">
        <v>52</v>
      </c>
      <c r="AJ3689" s="76" t="s">
        <v>36</v>
      </c>
      <c r="AK3689" t="str">
        <f>_xlfn.CONCAT(PlayerList[[#This Row],[First Name]]," ",PlayerList[[#This Row],[Surname]])</f>
        <v>George Zhang</v>
      </c>
      <c r="AM3689" s="71">
        <f>PlayerList[[#This Row],[Code]]*1</f>
        <v>18570</v>
      </c>
      <c r="AN3689" s="71" t="str">
        <f>VLOOKUP(PlayerList[[#This Row],[NZCF ID]],$AP$2:$AQ$3850,2,FALSE)</f>
        <v>M</v>
      </c>
      <c r="AP3689" s="71">
        <v>17327</v>
      </c>
      <c r="AQ3689" s="71" t="s">
        <v>29</v>
      </c>
    </row>
    <row r="3690" spans="13:43" x14ac:dyDescent="0.3">
      <c r="M3690" s="75">
        <v>17343</v>
      </c>
      <c r="N3690" s="72" t="s">
        <v>4011</v>
      </c>
      <c r="O3690" s="72" t="s">
        <v>4025</v>
      </c>
      <c r="P3690" s="73" t="s">
        <v>258</v>
      </c>
      <c r="Q3690" s="74">
        <v>2009</v>
      </c>
      <c r="R3690" s="73" t="s">
        <v>135</v>
      </c>
      <c r="S3690" s="72"/>
      <c r="T3690" s="77">
        <v>1530</v>
      </c>
      <c r="U3690" s="76" t="s">
        <v>35</v>
      </c>
      <c r="V3690" s="77" t="s">
        <v>36</v>
      </c>
      <c r="W3690" s="77" t="s">
        <v>36</v>
      </c>
      <c r="X3690" s="77">
        <v>93</v>
      </c>
      <c r="Y3690" s="78" t="s">
        <v>75</v>
      </c>
      <c r="Z3690" s="72"/>
      <c r="AA3690" s="77">
        <v>1453</v>
      </c>
      <c r="AB3690" s="76" t="s">
        <v>35</v>
      </c>
      <c r="AC3690" s="77" t="s">
        <v>36</v>
      </c>
      <c r="AD3690" s="77" t="s">
        <v>36</v>
      </c>
      <c r="AE3690" s="77">
        <v>193</v>
      </c>
      <c r="AF3690" s="78" t="s">
        <v>61</v>
      </c>
      <c r="AG3690" s="72"/>
      <c r="AH3690" s="77">
        <v>4313976</v>
      </c>
      <c r="AI3690" s="76" t="s">
        <v>52</v>
      </c>
      <c r="AJ3690" s="76" t="s">
        <v>36</v>
      </c>
      <c r="AK3690" t="str">
        <f>_xlfn.CONCAT(PlayerList[[#This Row],[First Name]]," ",PlayerList[[#This Row],[Surname]])</f>
        <v>Haocong (Charles) Zhang</v>
      </c>
      <c r="AM3690" s="71">
        <f>PlayerList[[#This Row],[Code]]*1</f>
        <v>17343</v>
      </c>
      <c r="AN3690" s="71" t="str">
        <f>VLOOKUP(PlayerList[[#This Row],[NZCF ID]],$AP$2:$AQ$3850,2,FALSE)</f>
        <v>M</v>
      </c>
      <c r="AP3690" s="71">
        <v>18600</v>
      </c>
      <c r="AQ3690" s="71" t="s">
        <v>29</v>
      </c>
    </row>
    <row r="3691" spans="13:43" x14ac:dyDescent="0.3">
      <c r="M3691" s="75">
        <v>17449</v>
      </c>
      <c r="N3691" s="72" t="s">
        <v>4011</v>
      </c>
      <c r="O3691" s="72" t="s">
        <v>4026</v>
      </c>
      <c r="P3691" s="73" t="s">
        <v>335</v>
      </c>
      <c r="Q3691" s="74">
        <v>2009</v>
      </c>
      <c r="R3691" s="73" t="s">
        <v>135</v>
      </c>
      <c r="S3691" s="72"/>
      <c r="T3691" s="77">
        <v>1087</v>
      </c>
      <c r="U3691" s="76" t="s">
        <v>50</v>
      </c>
      <c r="V3691" s="77" t="s">
        <v>36</v>
      </c>
      <c r="W3691" s="77" t="s">
        <v>36</v>
      </c>
      <c r="X3691" s="77">
        <v>18</v>
      </c>
      <c r="Y3691" s="78" t="s">
        <v>105</v>
      </c>
      <c r="Z3691" s="72"/>
      <c r="AA3691" s="77">
        <v>868</v>
      </c>
      <c r="AB3691" s="76" t="s">
        <v>35</v>
      </c>
      <c r="AC3691" s="77" t="s">
        <v>36</v>
      </c>
      <c r="AD3691" s="77" t="s">
        <v>36</v>
      </c>
      <c r="AE3691" s="77">
        <v>74</v>
      </c>
      <c r="AF3691" s="78" t="s">
        <v>219</v>
      </c>
      <c r="AG3691" s="72"/>
      <c r="AH3691" s="77">
        <v>4313984</v>
      </c>
      <c r="AI3691" s="76" t="s">
        <v>52</v>
      </c>
      <c r="AJ3691" s="76" t="s">
        <v>36</v>
      </c>
      <c r="AK3691" t="str">
        <f>_xlfn.CONCAT(PlayerList[[#This Row],[First Name]]," ",PlayerList[[#This Row],[Surname]])</f>
        <v>Haoran (William) Zhang</v>
      </c>
      <c r="AM3691" s="71">
        <f>PlayerList[[#This Row],[Code]]*1</f>
        <v>17449</v>
      </c>
      <c r="AN3691" s="71" t="str">
        <f>VLOOKUP(PlayerList[[#This Row],[NZCF ID]],$AP$2:$AQ$3850,2,FALSE)</f>
        <v>M</v>
      </c>
      <c r="AP3691" s="71">
        <v>16913</v>
      </c>
      <c r="AQ3691" s="71" t="s">
        <v>29</v>
      </c>
    </row>
    <row r="3692" spans="13:43" x14ac:dyDescent="0.3">
      <c r="M3692" s="75">
        <v>18089</v>
      </c>
      <c r="N3692" s="72" t="s">
        <v>4011</v>
      </c>
      <c r="O3692" s="72" t="s">
        <v>565</v>
      </c>
      <c r="P3692" s="73" t="s">
        <v>33</v>
      </c>
      <c r="Q3692" s="74">
        <v>2012</v>
      </c>
      <c r="R3692" s="73" t="s">
        <v>135</v>
      </c>
      <c r="S3692" s="72"/>
      <c r="T3692" s="77" t="s">
        <v>34</v>
      </c>
      <c r="U3692" s="76" t="s">
        <v>35</v>
      </c>
      <c r="V3692" s="77" t="s">
        <v>36</v>
      </c>
      <c r="W3692" s="77" t="s">
        <v>36</v>
      </c>
      <c r="X3692" s="77" t="s">
        <v>37</v>
      </c>
      <c r="Y3692" s="78" t="s">
        <v>38</v>
      </c>
      <c r="Z3692" s="72"/>
      <c r="AA3692" s="77">
        <v>1304</v>
      </c>
      <c r="AB3692" s="76" t="s">
        <v>35</v>
      </c>
      <c r="AC3692" s="77" t="s">
        <v>36</v>
      </c>
      <c r="AD3692" s="77" t="s">
        <v>36</v>
      </c>
      <c r="AE3692" s="77">
        <v>43</v>
      </c>
      <c r="AF3692" s="78" t="s">
        <v>84</v>
      </c>
      <c r="AG3692" s="72"/>
      <c r="AH3692" s="77">
        <v>4317610</v>
      </c>
      <c r="AI3692" s="76" t="s">
        <v>52</v>
      </c>
      <c r="AJ3692" s="76" t="s">
        <v>36</v>
      </c>
      <c r="AK3692" t="str">
        <f>_xlfn.CONCAT(PlayerList[[#This Row],[First Name]]," ",PlayerList[[#This Row],[Surname]])</f>
        <v>Harvey Zhang</v>
      </c>
      <c r="AM3692" s="71">
        <f>PlayerList[[#This Row],[Code]]*1</f>
        <v>18089</v>
      </c>
      <c r="AN3692" s="71" t="str">
        <f>VLOOKUP(PlayerList[[#This Row],[NZCF ID]],$AP$2:$AQ$3850,2,FALSE)</f>
        <v>M</v>
      </c>
      <c r="AP3692" s="71">
        <v>20034</v>
      </c>
      <c r="AQ3692" s="71" t="s">
        <v>29</v>
      </c>
    </row>
    <row r="3693" spans="13:43" x14ac:dyDescent="0.3">
      <c r="M3693" s="75">
        <v>18898</v>
      </c>
      <c r="N3693" s="72" t="s">
        <v>4011</v>
      </c>
      <c r="O3693" s="72" t="s">
        <v>95</v>
      </c>
      <c r="P3693" s="73" t="s">
        <v>33</v>
      </c>
      <c r="Q3693" s="74">
        <v>2014</v>
      </c>
      <c r="R3693" s="73" t="s">
        <v>135</v>
      </c>
      <c r="S3693" s="72"/>
      <c r="T3693" s="77" t="s">
        <v>34</v>
      </c>
      <c r="U3693" s="76" t="s">
        <v>35</v>
      </c>
      <c r="V3693" s="77" t="s">
        <v>36</v>
      </c>
      <c r="W3693" s="77" t="s">
        <v>36</v>
      </c>
      <c r="X3693" s="77" t="s">
        <v>37</v>
      </c>
      <c r="Y3693" s="78" t="s">
        <v>38</v>
      </c>
      <c r="Z3693" s="72"/>
      <c r="AA3693" s="77">
        <v>527</v>
      </c>
      <c r="AB3693" s="76" t="s">
        <v>50</v>
      </c>
      <c r="AC3693" s="77" t="s">
        <v>36</v>
      </c>
      <c r="AD3693" s="77" t="s">
        <v>36</v>
      </c>
      <c r="AE3693" s="77">
        <v>11</v>
      </c>
      <c r="AF3693" s="78" t="s">
        <v>150</v>
      </c>
      <c r="AG3693" s="72"/>
      <c r="AH3693" s="77" t="s">
        <v>69</v>
      </c>
      <c r="AI3693" s="76" t="s">
        <v>52</v>
      </c>
      <c r="AJ3693" s="76" t="s">
        <v>36</v>
      </c>
      <c r="AK3693" t="str">
        <f>_xlfn.CONCAT(PlayerList[[#This Row],[First Name]]," ",PlayerList[[#This Row],[Surname]])</f>
        <v>Henry Zhang</v>
      </c>
      <c r="AM3693" s="71">
        <f>PlayerList[[#This Row],[Code]]*1</f>
        <v>18898</v>
      </c>
      <c r="AN3693" s="71" t="str">
        <f>VLOOKUP(PlayerList[[#This Row],[NZCF ID]],$AP$2:$AQ$3850,2,FALSE)</f>
        <v>M</v>
      </c>
      <c r="AP3693" s="71">
        <v>18570</v>
      </c>
      <c r="AQ3693" s="71" t="s">
        <v>29</v>
      </c>
    </row>
    <row r="3694" spans="13:43" x14ac:dyDescent="0.3">
      <c r="M3694" s="75">
        <v>20086</v>
      </c>
      <c r="N3694" s="72" t="s">
        <v>4011</v>
      </c>
      <c r="O3694" s="72" t="s">
        <v>4027</v>
      </c>
      <c r="P3694" s="73" t="s">
        <v>33</v>
      </c>
      <c r="Q3694" s="74">
        <v>2012</v>
      </c>
      <c r="R3694" s="73" t="s">
        <v>135</v>
      </c>
      <c r="S3694" s="72"/>
      <c r="T3694" s="77" t="s">
        <v>34</v>
      </c>
      <c r="U3694" s="76" t="s">
        <v>35</v>
      </c>
      <c r="V3694" s="77" t="s">
        <v>36</v>
      </c>
      <c r="W3694" s="77" t="s">
        <v>36</v>
      </c>
      <c r="X3694" s="77" t="s">
        <v>37</v>
      </c>
      <c r="Y3694" s="78" t="s">
        <v>38</v>
      </c>
      <c r="Z3694" s="72"/>
      <c r="AA3694" s="77">
        <v>558</v>
      </c>
      <c r="AB3694" s="76" t="s">
        <v>50</v>
      </c>
      <c r="AC3694" s="77" t="s">
        <v>36</v>
      </c>
      <c r="AD3694" s="77" t="s">
        <v>36</v>
      </c>
      <c r="AE3694" s="77">
        <v>6</v>
      </c>
      <c r="AF3694" s="78" t="s">
        <v>150</v>
      </c>
      <c r="AG3694" s="72"/>
      <c r="AH3694" s="77" t="s">
        <v>69</v>
      </c>
      <c r="AI3694" s="76" t="s">
        <v>52</v>
      </c>
      <c r="AJ3694" s="76" t="s">
        <v>36</v>
      </c>
      <c r="AK3694" t="str">
        <f>_xlfn.CONCAT(PlayerList[[#This Row],[First Name]]," ",PlayerList[[#This Row],[Surname]])</f>
        <v>Henry Shenxuan Zhang</v>
      </c>
      <c r="AM3694" s="71">
        <f>PlayerList[[#This Row],[Code]]*1</f>
        <v>20086</v>
      </c>
      <c r="AN3694" s="71" t="str">
        <f>VLOOKUP(PlayerList[[#This Row],[NZCF ID]],$AP$2:$AQ$3850,2,FALSE)</f>
        <v>M</v>
      </c>
      <c r="AP3694" s="71">
        <v>17343</v>
      </c>
      <c r="AQ3694" s="71" t="s">
        <v>29</v>
      </c>
    </row>
    <row r="3695" spans="13:43" x14ac:dyDescent="0.3">
      <c r="M3695" s="75">
        <v>18601</v>
      </c>
      <c r="N3695" s="72" t="s">
        <v>4011</v>
      </c>
      <c r="O3695" s="72" t="s">
        <v>4028</v>
      </c>
      <c r="P3695" s="73" t="s">
        <v>33</v>
      </c>
      <c r="Q3695" s="74">
        <v>2013</v>
      </c>
      <c r="R3695" s="73" t="s">
        <v>135</v>
      </c>
      <c r="S3695" s="72"/>
      <c r="T3695" s="77" t="s">
        <v>34</v>
      </c>
      <c r="U3695" s="76" t="s">
        <v>35</v>
      </c>
      <c r="V3695" s="77" t="s">
        <v>36</v>
      </c>
      <c r="W3695" s="77" t="s">
        <v>36</v>
      </c>
      <c r="X3695" s="77" t="s">
        <v>37</v>
      </c>
      <c r="Y3695" s="78" t="s">
        <v>38</v>
      </c>
      <c r="Z3695" s="72"/>
      <c r="AA3695" s="77">
        <v>400</v>
      </c>
      <c r="AB3695" s="76" t="s">
        <v>50</v>
      </c>
      <c r="AC3695" s="77" t="s">
        <v>36</v>
      </c>
      <c r="AD3695" s="77" t="s">
        <v>36</v>
      </c>
      <c r="AE3695" s="77">
        <v>7</v>
      </c>
      <c r="AF3695" s="78" t="s">
        <v>68</v>
      </c>
      <c r="AG3695" s="72"/>
      <c r="AH3695" s="77" t="s">
        <v>69</v>
      </c>
      <c r="AI3695" s="76" t="s">
        <v>52</v>
      </c>
      <c r="AJ3695" s="76" t="s">
        <v>36</v>
      </c>
      <c r="AK3695" t="str">
        <f>_xlfn.CONCAT(PlayerList[[#This Row],[First Name]]," ",PlayerList[[#This Row],[Surname]])</f>
        <v>Howard Zihao Zhang</v>
      </c>
      <c r="AM3695" s="71">
        <f>PlayerList[[#This Row],[Code]]*1</f>
        <v>18601</v>
      </c>
      <c r="AN3695" s="71" t="str">
        <f>VLOOKUP(PlayerList[[#This Row],[NZCF ID]],$AP$2:$AQ$3850,2,FALSE)</f>
        <v>M</v>
      </c>
      <c r="AP3695" s="71">
        <v>17449</v>
      </c>
      <c r="AQ3695" s="71" t="s">
        <v>29</v>
      </c>
    </row>
    <row r="3696" spans="13:43" x14ac:dyDescent="0.3">
      <c r="M3696" s="75">
        <v>20539</v>
      </c>
      <c r="N3696" s="72" t="s">
        <v>4011</v>
      </c>
      <c r="O3696" s="72" t="s">
        <v>4029</v>
      </c>
      <c r="P3696" s="73" t="s">
        <v>258</v>
      </c>
      <c r="Q3696" s="74">
        <v>2014</v>
      </c>
      <c r="R3696" s="73" t="s">
        <v>135</v>
      </c>
      <c r="S3696" s="72"/>
      <c r="T3696" s="77">
        <v>999</v>
      </c>
      <c r="U3696" s="76" t="s">
        <v>35</v>
      </c>
      <c r="V3696" s="77" t="s">
        <v>36</v>
      </c>
      <c r="W3696" s="77" t="s">
        <v>36</v>
      </c>
      <c r="X3696" s="77">
        <v>38</v>
      </c>
      <c r="Y3696" s="78" t="s">
        <v>84</v>
      </c>
      <c r="Z3696" s="72"/>
      <c r="AA3696" s="77">
        <v>1153</v>
      </c>
      <c r="AB3696" s="76" t="s">
        <v>35</v>
      </c>
      <c r="AC3696" s="77">
        <v>3</v>
      </c>
      <c r="AD3696" s="77">
        <v>15</v>
      </c>
      <c r="AE3696" s="77">
        <v>77</v>
      </c>
      <c r="AF3696" s="78" t="s">
        <v>4167</v>
      </c>
      <c r="AG3696" s="72"/>
      <c r="AH3696" s="77">
        <v>4329457</v>
      </c>
      <c r="AI3696" s="76" t="s">
        <v>52</v>
      </c>
      <c r="AJ3696" s="76" t="s">
        <v>36</v>
      </c>
      <c r="AK3696" t="str">
        <f>_xlfn.CONCAT(PlayerList[[#This Row],[First Name]]," ",PlayerList[[#This Row],[Surname]])</f>
        <v>Huaicheng Zhang</v>
      </c>
      <c r="AM3696" s="71">
        <f>PlayerList[[#This Row],[Code]]*1</f>
        <v>20539</v>
      </c>
      <c r="AN3696" s="71" t="str">
        <f>VLOOKUP(PlayerList[[#This Row],[NZCF ID]],$AP$2:$AQ$3850,2,FALSE)</f>
        <v>M</v>
      </c>
      <c r="AP3696" s="71">
        <v>18089</v>
      </c>
      <c r="AQ3696" s="71" t="s">
        <v>29</v>
      </c>
    </row>
    <row r="3697" spans="13:43" x14ac:dyDescent="0.3">
      <c r="M3697" s="75">
        <v>18259</v>
      </c>
      <c r="N3697" s="72" t="s">
        <v>4011</v>
      </c>
      <c r="O3697" s="72" t="s">
        <v>139</v>
      </c>
      <c r="P3697" s="73" t="s">
        <v>74</v>
      </c>
      <c r="Q3697" s="74">
        <v>2008</v>
      </c>
      <c r="R3697" s="73" t="s">
        <v>135</v>
      </c>
      <c r="S3697" s="72"/>
      <c r="T3697" s="77">
        <v>1379</v>
      </c>
      <c r="U3697" s="76" t="s">
        <v>50</v>
      </c>
      <c r="V3697" s="77" t="s">
        <v>36</v>
      </c>
      <c r="W3697" s="77" t="s">
        <v>36</v>
      </c>
      <c r="X3697" s="77">
        <v>7</v>
      </c>
      <c r="Y3697" s="78" t="s">
        <v>173</v>
      </c>
      <c r="Z3697" s="72"/>
      <c r="AA3697" s="77" t="s">
        <v>37</v>
      </c>
      <c r="AB3697" s="76" t="s">
        <v>35</v>
      </c>
      <c r="AC3697" s="77" t="s">
        <v>36</v>
      </c>
      <c r="AD3697" s="77" t="s">
        <v>36</v>
      </c>
      <c r="AE3697" s="77" t="s">
        <v>37</v>
      </c>
      <c r="AF3697" s="78" t="s">
        <v>38</v>
      </c>
      <c r="AG3697" s="72"/>
      <c r="AH3697" s="77">
        <v>4317955</v>
      </c>
      <c r="AI3697" s="76" t="s">
        <v>52</v>
      </c>
      <c r="AJ3697" s="76" t="s">
        <v>36</v>
      </c>
      <c r="AK3697" t="str">
        <f>_xlfn.CONCAT(PlayerList[[#This Row],[First Name]]," ",PlayerList[[#This Row],[Surname]])</f>
        <v>James Zhang</v>
      </c>
      <c r="AM3697" s="71">
        <f>PlayerList[[#This Row],[Code]]*1</f>
        <v>18259</v>
      </c>
      <c r="AN3697" s="71" t="str">
        <f>VLOOKUP(PlayerList[[#This Row],[NZCF ID]],$AP$2:$AQ$3850,2,FALSE)</f>
        <v>M</v>
      </c>
      <c r="AP3697" s="71">
        <v>18898</v>
      </c>
      <c r="AQ3697" s="71" t="s">
        <v>29</v>
      </c>
    </row>
    <row r="3698" spans="13:43" x14ac:dyDescent="0.3">
      <c r="M3698" s="75">
        <v>15218</v>
      </c>
      <c r="N3698" s="72" t="s">
        <v>4011</v>
      </c>
      <c r="O3698" s="72" t="s">
        <v>4030</v>
      </c>
      <c r="P3698" s="73" t="s">
        <v>74</v>
      </c>
      <c r="Q3698" s="74">
        <v>2003</v>
      </c>
      <c r="R3698" s="73" t="s">
        <v>35</v>
      </c>
      <c r="S3698" s="72"/>
      <c r="T3698" s="77">
        <v>2027</v>
      </c>
      <c r="U3698" s="76" t="s">
        <v>35</v>
      </c>
      <c r="V3698" s="77" t="s">
        <v>36</v>
      </c>
      <c r="W3698" s="77" t="s">
        <v>36</v>
      </c>
      <c r="X3698" s="77">
        <v>640</v>
      </c>
      <c r="Y3698" s="78" t="s">
        <v>173</v>
      </c>
      <c r="Z3698" s="72"/>
      <c r="AA3698" s="77">
        <v>1896</v>
      </c>
      <c r="AB3698" s="76" t="s">
        <v>35</v>
      </c>
      <c r="AC3698" s="77" t="s">
        <v>36</v>
      </c>
      <c r="AD3698" s="77" t="s">
        <v>36</v>
      </c>
      <c r="AE3698" s="77">
        <v>364</v>
      </c>
      <c r="AF3698" s="78" t="s">
        <v>68</v>
      </c>
      <c r="AG3698" s="72"/>
      <c r="AH3698" s="77">
        <v>4304632</v>
      </c>
      <c r="AI3698" s="76" t="s">
        <v>52</v>
      </c>
      <c r="AJ3698" s="76" t="s">
        <v>3520</v>
      </c>
      <c r="AK3698" t="str">
        <f>_xlfn.CONCAT(PlayerList[[#This Row],[First Name]]," ",PlayerList[[#This Row],[Surname]])</f>
        <v>Jasmine Haomo Zhang</v>
      </c>
      <c r="AM3698" s="71">
        <f>PlayerList[[#This Row],[Code]]*1</f>
        <v>15218</v>
      </c>
      <c r="AN3698" s="71" t="str">
        <f>VLOOKUP(PlayerList[[#This Row],[NZCF ID]],$AP$2:$AQ$3850,2,FALSE)</f>
        <v>F</v>
      </c>
      <c r="AP3698" s="71">
        <v>20086</v>
      </c>
      <c r="AQ3698" s="71" t="s">
        <v>29</v>
      </c>
    </row>
    <row r="3699" spans="13:43" x14ac:dyDescent="0.3">
      <c r="M3699" s="75">
        <v>20485</v>
      </c>
      <c r="N3699" s="72" t="s">
        <v>4011</v>
      </c>
      <c r="O3699" s="72" t="s">
        <v>746</v>
      </c>
      <c r="P3699" s="73" t="s">
        <v>74</v>
      </c>
      <c r="Q3699" s="74">
        <v>2018</v>
      </c>
      <c r="R3699" s="73" t="s">
        <v>135</v>
      </c>
      <c r="S3699" s="72"/>
      <c r="T3699" s="77" t="s">
        <v>34</v>
      </c>
      <c r="U3699" s="76" t="s">
        <v>35</v>
      </c>
      <c r="V3699" s="77" t="s">
        <v>36</v>
      </c>
      <c r="W3699" s="77" t="s">
        <v>36</v>
      </c>
      <c r="X3699" s="77" t="s">
        <v>37</v>
      </c>
      <c r="Y3699" s="78" t="s">
        <v>38</v>
      </c>
      <c r="Z3699" s="72"/>
      <c r="AA3699" s="77">
        <v>608</v>
      </c>
      <c r="AB3699" s="76" t="s">
        <v>50</v>
      </c>
      <c r="AC3699" s="77" t="s">
        <v>36</v>
      </c>
      <c r="AD3699" s="77" t="s">
        <v>36</v>
      </c>
      <c r="AE3699" s="77">
        <v>11</v>
      </c>
      <c r="AF3699" s="78" t="s">
        <v>60</v>
      </c>
      <c r="AG3699" s="72"/>
      <c r="AH3699" s="77" t="s">
        <v>69</v>
      </c>
      <c r="AI3699" s="76" t="s">
        <v>52</v>
      </c>
      <c r="AJ3699" s="76" t="s">
        <v>36</v>
      </c>
      <c r="AK3699" t="str">
        <f>_xlfn.CONCAT(PlayerList[[#This Row],[First Name]]," ",PlayerList[[#This Row],[Surname]])</f>
        <v>Jasper Zhang</v>
      </c>
      <c r="AM3699" s="71">
        <f>PlayerList[[#This Row],[Code]]*1</f>
        <v>20485</v>
      </c>
      <c r="AN3699" s="71" t="str">
        <f>VLOOKUP(PlayerList[[#This Row],[NZCF ID]],$AP$2:$AQ$3850,2,FALSE)</f>
        <v>M</v>
      </c>
      <c r="AP3699" s="71">
        <v>18601</v>
      </c>
      <c r="AQ3699" s="71" t="s">
        <v>29</v>
      </c>
    </row>
    <row r="3700" spans="13:43" x14ac:dyDescent="0.3">
      <c r="M3700" s="75">
        <v>18896</v>
      </c>
      <c r="N3700" s="72" t="s">
        <v>4011</v>
      </c>
      <c r="O3700" s="72" t="s">
        <v>674</v>
      </c>
      <c r="P3700" s="73" t="s">
        <v>33</v>
      </c>
      <c r="Q3700" s="74">
        <v>2013</v>
      </c>
      <c r="R3700" s="73" t="s">
        <v>135</v>
      </c>
      <c r="S3700" s="72"/>
      <c r="T3700" s="77">
        <v>570</v>
      </c>
      <c r="U3700" s="76" t="s">
        <v>50</v>
      </c>
      <c r="V3700" s="77" t="s">
        <v>36</v>
      </c>
      <c r="W3700" s="77" t="s">
        <v>36</v>
      </c>
      <c r="X3700" s="77">
        <v>6</v>
      </c>
      <c r="Y3700" s="78" t="s">
        <v>154</v>
      </c>
      <c r="Z3700" s="72"/>
      <c r="AA3700" s="77">
        <v>865</v>
      </c>
      <c r="AB3700" s="76" t="s">
        <v>50</v>
      </c>
      <c r="AC3700" s="77" t="s">
        <v>36</v>
      </c>
      <c r="AD3700" s="77" t="s">
        <v>36</v>
      </c>
      <c r="AE3700" s="77">
        <v>17</v>
      </c>
      <c r="AF3700" s="78" t="s">
        <v>61</v>
      </c>
      <c r="AG3700" s="72"/>
      <c r="AH3700" s="77">
        <v>4329090</v>
      </c>
      <c r="AI3700" s="76" t="s">
        <v>52</v>
      </c>
      <c r="AJ3700" s="76" t="s">
        <v>36</v>
      </c>
      <c r="AK3700" t="str">
        <f>_xlfn.CONCAT(PlayerList[[#This Row],[First Name]]," ",PlayerList[[#This Row],[Surname]])</f>
        <v>Jayden Zhang</v>
      </c>
      <c r="AM3700" s="71">
        <f>PlayerList[[#This Row],[Code]]*1</f>
        <v>18896</v>
      </c>
      <c r="AN3700" s="71" t="str">
        <f>VLOOKUP(PlayerList[[#This Row],[NZCF ID]],$AP$2:$AQ$3850,2,FALSE)</f>
        <v>M</v>
      </c>
      <c r="AP3700" s="71">
        <v>20539</v>
      </c>
      <c r="AQ3700" s="71" t="s">
        <v>29</v>
      </c>
    </row>
    <row r="3701" spans="13:43" x14ac:dyDescent="0.3">
      <c r="M3701" s="75">
        <v>15684</v>
      </c>
      <c r="N3701" s="72" t="s">
        <v>4011</v>
      </c>
      <c r="O3701" s="72" t="s">
        <v>4553</v>
      </c>
      <c r="P3701" s="73" t="s">
        <v>74</v>
      </c>
      <c r="Q3701" s="74">
        <v>2005</v>
      </c>
      <c r="R3701" s="73" t="s">
        <v>135</v>
      </c>
      <c r="S3701" s="72"/>
      <c r="T3701" s="77">
        <v>1060</v>
      </c>
      <c r="U3701" s="76" t="s">
        <v>35</v>
      </c>
      <c r="V3701" s="77" t="s">
        <v>36</v>
      </c>
      <c r="W3701" s="77" t="s">
        <v>36</v>
      </c>
      <c r="X3701" s="77">
        <v>65</v>
      </c>
      <c r="Y3701" s="78" t="s">
        <v>667</v>
      </c>
      <c r="Z3701" s="72"/>
      <c r="AA3701" s="77">
        <v>1035</v>
      </c>
      <c r="AB3701" s="76" t="s">
        <v>35</v>
      </c>
      <c r="AC3701" s="77" t="s">
        <v>36</v>
      </c>
      <c r="AD3701" s="77" t="s">
        <v>36</v>
      </c>
      <c r="AE3701" s="77">
        <v>25</v>
      </c>
      <c r="AF3701" s="78" t="s">
        <v>2433</v>
      </c>
      <c r="AG3701" s="72"/>
      <c r="AH3701" s="77">
        <v>4304861</v>
      </c>
      <c r="AI3701" s="76" t="s">
        <v>52</v>
      </c>
      <c r="AJ3701" s="76" t="s">
        <v>36</v>
      </c>
      <c r="AK3701" t="str">
        <f>_xlfn.CONCAT(PlayerList[[#This Row],[First Name]]," ",PlayerList[[#This Row],[Surname]])</f>
        <v>Jennifer Zhang</v>
      </c>
      <c r="AM3701" s="71">
        <f>PlayerList[[#This Row],[Code]]*1</f>
        <v>15684</v>
      </c>
      <c r="AN3701" s="71" t="str">
        <f>VLOOKUP(PlayerList[[#This Row],[NZCF ID]],$AP$2:$AQ$3850,2,FALSE)</f>
        <v>F</v>
      </c>
      <c r="AP3701" s="71">
        <v>18259</v>
      </c>
      <c r="AQ3701" s="71" t="s">
        <v>29</v>
      </c>
    </row>
    <row r="3702" spans="13:43" x14ac:dyDescent="0.3">
      <c r="M3702" s="75">
        <v>20331</v>
      </c>
      <c r="N3702" s="72" t="s">
        <v>4011</v>
      </c>
      <c r="O3702" s="72" t="s">
        <v>1195</v>
      </c>
      <c r="P3702" s="73" t="s">
        <v>33</v>
      </c>
      <c r="Q3702" s="74">
        <v>2007</v>
      </c>
      <c r="R3702" s="73" t="s">
        <v>135</v>
      </c>
      <c r="S3702" s="72"/>
      <c r="T3702" s="77" t="s">
        <v>34</v>
      </c>
      <c r="U3702" s="76" t="s">
        <v>35</v>
      </c>
      <c r="V3702" s="77" t="s">
        <v>36</v>
      </c>
      <c r="W3702" s="77" t="s">
        <v>36</v>
      </c>
      <c r="X3702" s="77" t="s">
        <v>37</v>
      </c>
      <c r="Y3702" s="78" t="s">
        <v>38</v>
      </c>
      <c r="Z3702" s="72"/>
      <c r="AA3702" s="77">
        <v>795</v>
      </c>
      <c r="AB3702" s="76" t="s">
        <v>50</v>
      </c>
      <c r="AC3702" s="77" t="s">
        <v>36</v>
      </c>
      <c r="AD3702" s="77" t="s">
        <v>36</v>
      </c>
      <c r="AE3702" s="77">
        <v>6</v>
      </c>
      <c r="AF3702" s="78" t="s">
        <v>150</v>
      </c>
      <c r="AG3702" s="72"/>
      <c r="AH3702" s="77">
        <v>4328230</v>
      </c>
      <c r="AI3702" s="76" t="s">
        <v>52</v>
      </c>
      <c r="AJ3702" s="76" t="s">
        <v>36</v>
      </c>
      <c r="AK3702" t="str">
        <f>_xlfn.CONCAT(PlayerList[[#This Row],[First Name]]," ",PlayerList[[#This Row],[Surname]])</f>
        <v>Justin Zhang</v>
      </c>
      <c r="AM3702" s="71">
        <f>PlayerList[[#This Row],[Code]]*1</f>
        <v>20331</v>
      </c>
      <c r="AN3702" s="71" t="str">
        <f>VLOOKUP(PlayerList[[#This Row],[NZCF ID]],$AP$2:$AQ$3850,2,FALSE)</f>
        <v>M</v>
      </c>
      <c r="AP3702" s="71">
        <v>15218</v>
      </c>
      <c r="AQ3702" s="71" t="s">
        <v>45</v>
      </c>
    </row>
    <row r="3703" spans="13:43" x14ac:dyDescent="0.3">
      <c r="M3703" s="75">
        <v>18188</v>
      </c>
      <c r="N3703" s="72" t="s">
        <v>4011</v>
      </c>
      <c r="O3703" s="72" t="s">
        <v>4031</v>
      </c>
      <c r="P3703" s="73" t="s">
        <v>258</v>
      </c>
      <c r="Q3703" s="74">
        <v>2012</v>
      </c>
      <c r="R3703" s="73" t="s">
        <v>135</v>
      </c>
      <c r="S3703" s="72"/>
      <c r="T3703" s="77">
        <v>662</v>
      </c>
      <c r="U3703" s="76" t="s">
        <v>50</v>
      </c>
      <c r="V3703" s="77" t="s">
        <v>36</v>
      </c>
      <c r="W3703" s="77" t="s">
        <v>36</v>
      </c>
      <c r="X3703" s="77">
        <v>6</v>
      </c>
      <c r="Y3703" s="78" t="s">
        <v>68</v>
      </c>
      <c r="Z3703" s="72"/>
      <c r="AA3703" s="77">
        <v>572</v>
      </c>
      <c r="AB3703" s="76" t="s">
        <v>50</v>
      </c>
      <c r="AC3703" s="77" t="s">
        <v>36</v>
      </c>
      <c r="AD3703" s="77" t="s">
        <v>36</v>
      </c>
      <c r="AE3703" s="77">
        <v>18</v>
      </c>
      <c r="AF3703" s="78" t="s">
        <v>68</v>
      </c>
      <c r="AG3703" s="72"/>
      <c r="AH3703" s="77" t="s">
        <v>69</v>
      </c>
      <c r="AI3703" s="76" t="s">
        <v>52</v>
      </c>
      <c r="AJ3703" s="76" t="s">
        <v>36</v>
      </c>
      <c r="AK3703" t="str">
        <f>_xlfn.CONCAT(PlayerList[[#This Row],[First Name]]," ",PlayerList[[#This Row],[Surname]])</f>
        <v>Katie Zhang</v>
      </c>
      <c r="AM3703" s="71">
        <f>PlayerList[[#This Row],[Code]]*1</f>
        <v>18188</v>
      </c>
      <c r="AN3703" s="71" t="str">
        <f>VLOOKUP(PlayerList[[#This Row],[NZCF ID]],$AP$2:$AQ$3850,2,FALSE)</f>
        <v>F</v>
      </c>
      <c r="AP3703" s="71">
        <v>20485</v>
      </c>
      <c r="AQ3703" s="71" t="s">
        <v>29</v>
      </c>
    </row>
    <row r="3704" spans="13:43" x14ac:dyDescent="0.3">
      <c r="M3704" s="75">
        <v>16276</v>
      </c>
      <c r="N3704" s="72" t="s">
        <v>4011</v>
      </c>
      <c r="O3704" s="72" t="s">
        <v>4032</v>
      </c>
      <c r="P3704" s="73" t="s">
        <v>167</v>
      </c>
      <c r="Q3704" s="74">
        <v>2009</v>
      </c>
      <c r="R3704" s="73" t="s">
        <v>135</v>
      </c>
      <c r="S3704" s="72"/>
      <c r="T3704" s="77">
        <v>1980</v>
      </c>
      <c r="U3704" s="76" t="s">
        <v>35</v>
      </c>
      <c r="V3704" s="77" t="s">
        <v>36</v>
      </c>
      <c r="W3704" s="77" t="s">
        <v>36</v>
      </c>
      <c r="X3704" s="77">
        <v>513</v>
      </c>
      <c r="Y3704" s="78" t="s">
        <v>84</v>
      </c>
      <c r="Z3704" s="72"/>
      <c r="AA3704" s="77">
        <v>1849</v>
      </c>
      <c r="AB3704" s="76" t="s">
        <v>35</v>
      </c>
      <c r="AC3704" s="77">
        <v>2</v>
      </c>
      <c r="AD3704" s="77">
        <v>12</v>
      </c>
      <c r="AE3704" s="77">
        <v>436</v>
      </c>
      <c r="AF3704" s="78" t="s">
        <v>4167</v>
      </c>
      <c r="AG3704" s="72"/>
      <c r="AH3704" s="77">
        <v>4307704</v>
      </c>
      <c r="AI3704" s="76" t="s">
        <v>52</v>
      </c>
      <c r="AJ3704" s="76" t="s">
        <v>364</v>
      </c>
      <c r="AK3704" t="str">
        <f>_xlfn.CONCAT(PlayerList[[#This Row],[First Name]]," ",PlayerList[[#This Row],[Surname]])</f>
        <v>Kendrick Botong Zhang</v>
      </c>
      <c r="AM3704" s="71">
        <f>PlayerList[[#This Row],[Code]]*1</f>
        <v>16276</v>
      </c>
      <c r="AN3704" s="71" t="str">
        <f>VLOOKUP(PlayerList[[#This Row],[NZCF ID]],$AP$2:$AQ$3850,2,FALSE)</f>
        <v>M</v>
      </c>
      <c r="AP3704" s="71">
        <v>18896</v>
      </c>
      <c r="AQ3704" s="71" t="s">
        <v>29</v>
      </c>
    </row>
    <row r="3705" spans="13:43" x14ac:dyDescent="0.3">
      <c r="M3705" s="75">
        <v>17018</v>
      </c>
      <c r="N3705" s="72" t="s">
        <v>4011</v>
      </c>
      <c r="O3705" s="72" t="s">
        <v>4033</v>
      </c>
      <c r="P3705" s="73" t="s">
        <v>354</v>
      </c>
      <c r="Q3705" s="74">
        <v>2009</v>
      </c>
      <c r="R3705" s="73" t="s">
        <v>135</v>
      </c>
      <c r="S3705" s="72"/>
      <c r="T3705" s="77">
        <v>1023</v>
      </c>
      <c r="U3705" s="76" t="s">
        <v>50</v>
      </c>
      <c r="V3705" s="77" t="s">
        <v>36</v>
      </c>
      <c r="W3705" s="77" t="s">
        <v>36</v>
      </c>
      <c r="X3705" s="77">
        <v>18</v>
      </c>
      <c r="Y3705" s="78" t="s">
        <v>68</v>
      </c>
      <c r="Z3705" s="72"/>
      <c r="AA3705" s="77">
        <v>766</v>
      </c>
      <c r="AB3705" s="76" t="s">
        <v>35</v>
      </c>
      <c r="AC3705" s="77" t="s">
        <v>36</v>
      </c>
      <c r="AD3705" s="77" t="s">
        <v>36</v>
      </c>
      <c r="AE3705" s="77">
        <v>212</v>
      </c>
      <c r="AF3705" s="78" t="s">
        <v>219</v>
      </c>
      <c r="AG3705" s="72"/>
      <c r="AH3705" s="77">
        <v>4311400</v>
      </c>
      <c r="AI3705" s="76" t="s">
        <v>52</v>
      </c>
      <c r="AJ3705" s="76" t="s">
        <v>36</v>
      </c>
      <c r="AK3705" t="str">
        <f>_xlfn.CONCAT(PlayerList[[#This Row],[First Name]]," ",PlayerList[[#This Row],[Surname]])</f>
        <v>Kyan Jiarun Zhang</v>
      </c>
      <c r="AM3705" s="71">
        <f>PlayerList[[#This Row],[Code]]*1</f>
        <v>17018</v>
      </c>
      <c r="AN3705" s="71" t="str">
        <f>VLOOKUP(PlayerList[[#This Row],[NZCF ID]],$AP$2:$AQ$3850,2,FALSE)</f>
        <v>M</v>
      </c>
      <c r="AP3705" s="71">
        <v>15684</v>
      </c>
      <c r="AQ3705" s="71" t="s">
        <v>45</v>
      </c>
    </row>
    <row r="3706" spans="13:43" x14ac:dyDescent="0.3">
      <c r="M3706" s="75">
        <v>19144</v>
      </c>
      <c r="N3706" s="72" t="s">
        <v>4011</v>
      </c>
      <c r="O3706" s="72" t="s">
        <v>146</v>
      </c>
      <c r="P3706" s="73" t="s">
        <v>167</v>
      </c>
      <c r="Q3706" s="74">
        <v>2012</v>
      </c>
      <c r="R3706" s="73" t="s">
        <v>135</v>
      </c>
      <c r="S3706" s="72"/>
      <c r="T3706" s="77">
        <v>650</v>
      </c>
      <c r="U3706" s="76" t="s">
        <v>50</v>
      </c>
      <c r="V3706" s="77" t="s">
        <v>36</v>
      </c>
      <c r="W3706" s="77" t="s">
        <v>36</v>
      </c>
      <c r="X3706" s="77">
        <v>4</v>
      </c>
      <c r="Y3706" s="78" t="s">
        <v>154</v>
      </c>
      <c r="Z3706" s="72"/>
      <c r="AA3706" s="77" t="s">
        <v>37</v>
      </c>
      <c r="AB3706" s="76" t="s">
        <v>35</v>
      </c>
      <c r="AC3706" s="77" t="s">
        <v>36</v>
      </c>
      <c r="AD3706" s="77" t="s">
        <v>36</v>
      </c>
      <c r="AE3706" s="77" t="s">
        <v>37</v>
      </c>
      <c r="AF3706" s="78" t="s">
        <v>38</v>
      </c>
      <c r="AG3706" s="72"/>
      <c r="AH3706" s="77">
        <v>4322274</v>
      </c>
      <c r="AI3706" s="76" t="s">
        <v>52</v>
      </c>
      <c r="AJ3706" s="76" t="s">
        <v>36</v>
      </c>
      <c r="AK3706" t="str">
        <f>_xlfn.CONCAT(PlayerList[[#This Row],[First Name]]," ",PlayerList[[#This Row],[Surname]])</f>
        <v>Kyle Zhang</v>
      </c>
      <c r="AM3706" s="71">
        <f>PlayerList[[#This Row],[Code]]*1</f>
        <v>19144</v>
      </c>
      <c r="AN3706" s="71" t="str">
        <f>VLOOKUP(PlayerList[[#This Row],[NZCF ID]],$AP$2:$AQ$3850,2,FALSE)</f>
        <v>M</v>
      </c>
      <c r="AP3706" s="71">
        <v>20331</v>
      </c>
      <c r="AQ3706" s="71" t="s">
        <v>29</v>
      </c>
    </row>
    <row r="3707" spans="13:43" x14ac:dyDescent="0.3">
      <c r="M3707" s="75">
        <v>14931</v>
      </c>
      <c r="N3707" s="72" t="s">
        <v>4011</v>
      </c>
      <c r="O3707" s="72" t="s">
        <v>755</v>
      </c>
      <c r="P3707" s="73" t="s">
        <v>74</v>
      </c>
      <c r="Q3707" s="74">
        <v>2001</v>
      </c>
      <c r="R3707" s="73" t="s">
        <v>35</v>
      </c>
      <c r="S3707" s="72"/>
      <c r="T3707" s="77">
        <v>2049</v>
      </c>
      <c r="U3707" s="76" t="s">
        <v>35</v>
      </c>
      <c r="V3707" s="77" t="s">
        <v>36</v>
      </c>
      <c r="W3707" s="77" t="s">
        <v>36</v>
      </c>
      <c r="X3707" s="77">
        <v>373</v>
      </c>
      <c r="Y3707" s="78" t="s">
        <v>560</v>
      </c>
      <c r="Z3707" s="72"/>
      <c r="AA3707" s="77">
        <v>1903</v>
      </c>
      <c r="AB3707" s="76" t="s">
        <v>35</v>
      </c>
      <c r="AC3707" s="77" t="s">
        <v>36</v>
      </c>
      <c r="AD3707" s="77" t="s">
        <v>36</v>
      </c>
      <c r="AE3707" s="77">
        <v>250</v>
      </c>
      <c r="AF3707" s="78" t="s">
        <v>4200</v>
      </c>
      <c r="AG3707" s="72"/>
      <c r="AH3707" s="77">
        <v>4303903</v>
      </c>
      <c r="AI3707" s="76" t="s">
        <v>52</v>
      </c>
      <c r="AJ3707" s="76" t="s">
        <v>364</v>
      </c>
      <c r="AK3707" t="str">
        <f>_xlfn.CONCAT(PlayerList[[#This Row],[First Name]]," ",PlayerList[[#This Row],[Surname]])</f>
        <v>Leo Zhang</v>
      </c>
      <c r="AM3707" s="71">
        <f>PlayerList[[#This Row],[Code]]*1</f>
        <v>14931</v>
      </c>
      <c r="AN3707" s="71" t="str">
        <f>VLOOKUP(PlayerList[[#This Row],[NZCF ID]],$AP$2:$AQ$3850,2,FALSE)</f>
        <v>M</v>
      </c>
      <c r="AP3707" s="71">
        <v>18188</v>
      </c>
      <c r="AQ3707" s="71" t="s">
        <v>45</v>
      </c>
    </row>
    <row r="3708" spans="13:43" x14ac:dyDescent="0.3">
      <c r="M3708" s="75">
        <v>18066</v>
      </c>
      <c r="N3708" s="72" t="s">
        <v>4011</v>
      </c>
      <c r="O3708" s="72" t="s">
        <v>4034</v>
      </c>
      <c r="P3708" s="73" t="s">
        <v>258</v>
      </c>
      <c r="Q3708" s="74">
        <v>2012</v>
      </c>
      <c r="R3708" s="73" t="s">
        <v>135</v>
      </c>
      <c r="S3708" s="72"/>
      <c r="T3708" s="77">
        <v>1215</v>
      </c>
      <c r="U3708" s="76" t="s">
        <v>50</v>
      </c>
      <c r="V3708" s="77" t="s">
        <v>36</v>
      </c>
      <c r="W3708" s="77" t="s">
        <v>36</v>
      </c>
      <c r="X3708" s="77">
        <v>18</v>
      </c>
      <c r="Y3708" s="78" t="s">
        <v>39</v>
      </c>
      <c r="Z3708" s="72"/>
      <c r="AA3708" s="77">
        <v>877</v>
      </c>
      <c r="AB3708" s="76" t="s">
        <v>35</v>
      </c>
      <c r="AC3708" s="77" t="s">
        <v>36</v>
      </c>
      <c r="AD3708" s="77" t="s">
        <v>36</v>
      </c>
      <c r="AE3708" s="77">
        <v>40</v>
      </c>
      <c r="AF3708" s="78" t="s">
        <v>281</v>
      </c>
      <c r="AG3708" s="72"/>
      <c r="AH3708" s="77">
        <v>4320387</v>
      </c>
      <c r="AI3708" s="76" t="s">
        <v>52</v>
      </c>
      <c r="AJ3708" s="76" t="s">
        <v>36</v>
      </c>
      <c r="AK3708" t="str">
        <f>_xlfn.CONCAT(PlayerList[[#This Row],[First Name]]," ",PlayerList[[#This Row],[Surname]])</f>
        <v>Leo Haoran Zhang</v>
      </c>
      <c r="AM3708" s="71">
        <f>PlayerList[[#This Row],[Code]]*1</f>
        <v>18066</v>
      </c>
      <c r="AN3708" s="71" t="str">
        <f>VLOOKUP(PlayerList[[#This Row],[NZCF ID]],$AP$2:$AQ$3850,2,FALSE)</f>
        <v>M</v>
      </c>
      <c r="AP3708" s="71">
        <v>16276</v>
      </c>
      <c r="AQ3708" s="71" t="s">
        <v>29</v>
      </c>
    </row>
    <row r="3709" spans="13:43" x14ac:dyDescent="0.3">
      <c r="M3709" s="75">
        <v>15727</v>
      </c>
      <c r="N3709" s="72" t="s">
        <v>4011</v>
      </c>
      <c r="O3709" s="72" t="s">
        <v>4554</v>
      </c>
      <c r="P3709" s="73" t="s">
        <v>74</v>
      </c>
      <c r="Q3709" s="74">
        <v>2003</v>
      </c>
      <c r="R3709" s="73" t="s">
        <v>35</v>
      </c>
      <c r="S3709" s="72"/>
      <c r="T3709" s="77">
        <v>1164</v>
      </c>
      <c r="U3709" s="76" t="s">
        <v>35</v>
      </c>
      <c r="V3709" s="77" t="s">
        <v>36</v>
      </c>
      <c r="W3709" s="77" t="s">
        <v>36</v>
      </c>
      <c r="X3709" s="77">
        <v>55</v>
      </c>
      <c r="Y3709" s="78" t="s">
        <v>896</v>
      </c>
      <c r="Z3709" s="72"/>
      <c r="AA3709" s="77">
        <v>1081</v>
      </c>
      <c r="AB3709" s="76" t="s">
        <v>35</v>
      </c>
      <c r="AC3709" s="77" t="s">
        <v>36</v>
      </c>
      <c r="AD3709" s="77" t="s">
        <v>36</v>
      </c>
      <c r="AE3709" s="77">
        <v>24</v>
      </c>
      <c r="AF3709" s="78" t="s">
        <v>2433</v>
      </c>
      <c r="AG3709" s="72"/>
      <c r="AH3709" s="77">
        <v>4304853</v>
      </c>
      <c r="AI3709" s="76" t="s">
        <v>52</v>
      </c>
      <c r="AJ3709" s="76" t="s">
        <v>36</v>
      </c>
      <c r="AK3709" t="str">
        <f>_xlfn.CONCAT(PlayerList[[#This Row],[First Name]]," ",PlayerList[[#This Row],[Surname]])</f>
        <v>Leo Li Ao Zhang</v>
      </c>
      <c r="AM3709" s="71">
        <f>PlayerList[[#This Row],[Code]]*1</f>
        <v>15727</v>
      </c>
      <c r="AN3709" s="71" t="str">
        <f>VLOOKUP(PlayerList[[#This Row],[NZCF ID]],$AP$2:$AQ$3850,2,FALSE)</f>
        <v>M</v>
      </c>
      <c r="AP3709" s="71">
        <v>17018</v>
      </c>
      <c r="AQ3709" s="71" t="s">
        <v>29</v>
      </c>
    </row>
    <row r="3710" spans="13:43" x14ac:dyDescent="0.3">
      <c r="M3710" s="75">
        <v>13232</v>
      </c>
      <c r="N3710" s="72" t="s">
        <v>4011</v>
      </c>
      <c r="O3710" s="72" t="s">
        <v>922</v>
      </c>
      <c r="P3710" s="73" t="s">
        <v>354</v>
      </c>
      <c r="Q3710" s="74">
        <v>1996</v>
      </c>
      <c r="R3710" s="73" t="s">
        <v>35</v>
      </c>
      <c r="S3710" s="72"/>
      <c r="T3710" s="77">
        <v>1326</v>
      </c>
      <c r="U3710" s="76" t="s">
        <v>35</v>
      </c>
      <c r="V3710" s="77" t="s">
        <v>36</v>
      </c>
      <c r="W3710" s="77" t="s">
        <v>36</v>
      </c>
      <c r="X3710" s="77">
        <v>153</v>
      </c>
      <c r="Y3710" s="78" t="s">
        <v>2384</v>
      </c>
      <c r="Z3710" s="72"/>
      <c r="AA3710" s="77">
        <v>1207</v>
      </c>
      <c r="AB3710" s="76" t="s">
        <v>35</v>
      </c>
      <c r="AC3710" s="77" t="s">
        <v>36</v>
      </c>
      <c r="AD3710" s="77" t="s">
        <v>36</v>
      </c>
      <c r="AE3710" s="77">
        <v>97</v>
      </c>
      <c r="AF3710" s="78" t="s">
        <v>219</v>
      </c>
      <c r="AG3710" s="72"/>
      <c r="AH3710" s="77">
        <v>4302664</v>
      </c>
      <c r="AI3710" s="76" t="s">
        <v>52</v>
      </c>
      <c r="AJ3710" s="76" t="s">
        <v>36</v>
      </c>
      <c r="AK3710" t="str">
        <f>_xlfn.CONCAT(PlayerList[[#This Row],[First Name]]," ",PlayerList[[#This Row],[Surname]])</f>
        <v>Leon Zhang</v>
      </c>
      <c r="AM3710" s="71">
        <f>PlayerList[[#This Row],[Code]]*1</f>
        <v>13232</v>
      </c>
      <c r="AN3710" s="71" t="str">
        <f>VLOOKUP(PlayerList[[#This Row],[NZCF ID]],$AP$2:$AQ$3850,2,FALSE)</f>
        <v>M</v>
      </c>
      <c r="AP3710" s="71">
        <v>19144</v>
      </c>
      <c r="AQ3710" s="71" t="s">
        <v>29</v>
      </c>
    </row>
    <row r="3711" spans="13:43" x14ac:dyDescent="0.3">
      <c r="M3711" s="75">
        <v>18197</v>
      </c>
      <c r="N3711" s="72" t="s">
        <v>4011</v>
      </c>
      <c r="O3711" s="72" t="s">
        <v>922</v>
      </c>
      <c r="P3711" s="73" t="s">
        <v>258</v>
      </c>
      <c r="Q3711" s="74">
        <v>2015</v>
      </c>
      <c r="R3711" s="73" t="s">
        <v>135</v>
      </c>
      <c r="S3711" s="72"/>
      <c r="T3711" s="77">
        <v>971</v>
      </c>
      <c r="U3711" s="76" t="s">
        <v>50</v>
      </c>
      <c r="V3711" s="77" t="s">
        <v>36</v>
      </c>
      <c r="W3711" s="77" t="s">
        <v>36</v>
      </c>
      <c r="X3711" s="77">
        <v>18</v>
      </c>
      <c r="Y3711" s="78" t="s">
        <v>75</v>
      </c>
      <c r="Z3711" s="72"/>
      <c r="AA3711" s="77">
        <v>1015</v>
      </c>
      <c r="AB3711" s="76" t="s">
        <v>35</v>
      </c>
      <c r="AC3711" s="77">
        <v>2</v>
      </c>
      <c r="AD3711" s="77">
        <v>11</v>
      </c>
      <c r="AE3711" s="77">
        <v>219</v>
      </c>
      <c r="AF3711" s="78" t="s">
        <v>4167</v>
      </c>
      <c r="AG3711" s="72"/>
      <c r="AH3711" s="77">
        <v>4320395</v>
      </c>
      <c r="AI3711" s="76" t="s">
        <v>52</v>
      </c>
      <c r="AJ3711" s="76" t="s">
        <v>36</v>
      </c>
      <c r="AK3711" t="str">
        <f>_xlfn.CONCAT(PlayerList[[#This Row],[First Name]]," ",PlayerList[[#This Row],[Surname]])</f>
        <v>Leon Zhang</v>
      </c>
      <c r="AM3711" s="71">
        <f>PlayerList[[#This Row],[Code]]*1</f>
        <v>18197</v>
      </c>
      <c r="AN3711" s="71" t="str">
        <f>VLOOKUP(PlayerList[[#This Row],[NZCF ID]],$AP$2:$AQ$3850,2,FALSE)</f>
        <v>M</v>
      </c>
      <c r="AP3711" s="71">
        <v>14931</v>
      </c>
      <c r="AQ3711" s="71" t="s">
        <v>29</v>
      </c>
    </row>
    <row r="3712" spans="13:43" x14ac:dyDescent="0.3">
      <c r="M3712" s="75">
        <v>20000</v>
      </c>
      <c r="N3712" s="72" t="s">
        <v>4011</v>
      </c>
      <c r="O3712" s="72" t="s">
        <v>189</v>
      </c>
      <c r="P3712" s="73" t="s">
        <v>161</v>
      </c>
      <c r="Q3712" s="74">
        <v>2012</v>
      </c>
      <c r="R3712" s="73" t="s">
        <v>135</v>
      </c>
      <c r="S3712" s="72"/>
      <c r="T3712" s="77">
        <v>1115</v>
      </c>
      <c r="U3712" s="76" t="s">
        <v>50</v>
      </c>
      <c r="V3712" s="77" t="s">
        <v>36</v>
      </c>
      <c r="W3712" s="77" t="s">
        <v>36</v>
      </c>
      <c r="X3712" s="77">
        <v>15</v>
      </c>
      <c r="Y3712" s="78" t="s">
        <v>84</v>
      </c>
      <c r="Z3712" s="72"/>
      <c r="AA3712" s="77">
        <v>1232</v>
      </c>
      <c r="AB3712" s="76" t="s">
        <v>35</v>
      </c>
      <c r="AC3712" s="77" t="s">
        <v>36</v>
      </c>
      <c r="AD3712" s="77" t="s">
        <v>36</v>
      </c>
      <c r="AE3712" s="77">
        <v>68</v>
      </c>
      <c r="AF3712" s="78" t="s">
        <v>84</v>
      </c>
      <c r="AG3712" s="72"/>
      <c r="AH3712" s="77">
        <v>4328426</v>
      </c>
      <c r="AI3712" s="76" t="s">
        <v>52</v>
      </c>
      <c r="AJ3712" s="76" t="s">
        <v>36</v>
      </c>
      <c r="AK3712" t="str">
        <f>_xlfn.CONCAT(PlayerList[[#This Row],[First Name]]," ",PlayerList[[#This Row],[Surname]])</f>
        <v>Liam Zhang</v>
      </c>
      <c r="AM3712" s="71">
        <f>PlayerList[[#This Row],[Code]]*1</f>
        <v>20000</v>
      </c>
      <c r="AN3712" s="71" t="str">
        <f>VLOOKUP(PlayerList[[#This Row],[NZCF ID]],$AP$2:$AQ$3850,2,FALSE)</f>
        <v>M</v>
      </c>
      <c r="AP3712" s="71">
        <v>18066</v>
      </c>
      <c r="AQ3712" s="71" t="s">
        <v>29</v>
      </c>
    </row>
    <row r="3713" spans="13:43" x14ac:dyDescent="0.3">
      <c r="M3713" s="75">
        <v>17445</v>
      </c>
      <c r="N3713" s="72" t="s">
        <v>4011</v>
      </c>
      <c r="O3713" s="72" t="s">
        <v>400</v>
      </c>
      <c r="P3713" s="73" t="s">
        <v>258</v>
      </c>
      <c r="Q3713" s="74">
        <v>2013</v>
      </c>
      <c r="R3713" s="73" t="s">
        <v>135</v>
      </c>
      <c r="S3713" s="72"/>
      <c r="T3713" s="77" t="s">
        <v>34</v>
      </c>
      <c r="U3713" s="76" t="s">
        <v>35</v>
      </c>
      <c r="V3713" s="77" t="s">
        <v>36</v>
      </c>
      <c r="W3713" s="77" t="s">
        <v>36</v>
      </c>
      <c r="X3713" s="77" t="s">
        <v>37</v>
      </c>
      <c r="Y3713" s="78" t="s">
        <v>38</v>
      </c>
      <c r="Z3713" s="72"/>
      <c r="AA3713" s="77">
        <v>716</v>
      </c>
      <c r="AB3713" s="76" t="s">
        <v>35</v>
      </c>
      <c r="AC3713" s="77" t="s">
        <v>36</v>
      </c>
      <c r="AD3713" s="77" t="s">
        <v>36</v>
      </c>
      <c r="AE3713" s="77">
        <v>23</v>
      </c>
      <c r="AF3713" s="78" t="s">
        <v>150</v>
      </c>
      <c r="AG3713" s="72"/>
      <c r="AH3713" s="77">
        <v>4313992</v>
      </c>
      <c r="AI3713" s="76" t="s">
        <v>52</v>
      </c>
      <c r="AJ3713" s="76" t="s">
        <v>36</v>
      </c>
      <c r="AK3713" t="str">
        <f>_xlfn.CONCAT(PlayerList[[#This Row],[First Name]]," ",PlayerList[[#This Row],[Surname]])</f>
        <v>Lucas Zhang</v>
      </c>
      <c r="AM3713" s="71">
        <f>PlayerList[[#This Row],[Code]]*1</f>
        <v>17445</v>
      </c>
      <c r="AN3713" s="71" t="str">
        <f>VLOOKUP(PlayerList[[#This Row],[NZCF ID]],$AP$2:$AQ$3850,2,FALSE)</f>
        <v>M</v>
      </c>
      <c r="AP3713" s="71">
        <v>15727</v>
      </c>
      <c r="AQ3713" s="71" t="s">
        <v>29</v>
      </c>
    </row>
    <row r="3714" spans="13:43" x14ac:dyDescent="0.3">
      <c r="M3714" s="75">
        <v>18644</v>
      </c>
      <c r="N3714" s="72" t="s">
        <v>4011</v>
      </c>
      <c r="O3714" s="72" t="s">
        <v>400</v>
      </c>
      <c r="P3714" s="73" t="s">
        <v>167</v>
      </c>
      <c r="Q3714" s="74">
        <v>2015</v>
      </c>
      <c r="R3714" s="73" t="s">
        <v>135</v>
      </c>
      <c r="S3714" s="72"/>
      <c r="T3714" s="77">
        <v>1511</v>
      </c>
      <c r="U3714" s="76" t="s">
        <v>35</v>
      </c>
      <c r="V3714" s="77">
        <v>2</v>
      </c>
      <c r="W3714" s="77">
        <v>11</v>
      </c>
      <c r="X3714" s="77">
        <v>33</v>
      </c>
      <c r="Y3714" s="78" t="s">
        <v>4167</v>
      </c>
      <c r="Z3714" s="72"/>
      <c r="AA3714" s="77">
        <v>1478</v>
      </c>
      <c r="AB3714" s="76" t="s">
        <v>35</v>
      </c>
      <c r="AC3714" s="77">
        <v>6</v>
      </c>
      <c r="AD3714" s="77">
        <v>35</v>
      </c>
      <c r="AE3714" s="77">
        <v>161</v>
      </c>
      <c r="AF3714" s="78" t="s">
        <v>4167</v>
      </c>
      <c r="AG3714" s="72"/>
      <c r="AH3714" s="77">
        <v>4320409</v>
      </c>
      <c r="AI3714" s="76" t="s">
        <v>52</v>
      </c>
      <c r="AJ3714" s="76" t="s">
        <v>36</v>
      </c>
      <c r="AK3714" t="str">
        <f>_xlfn.CONCAT(PlayerList[[#This Row],[First Name]]," ",PlayerList[[#This Row],[Surname]])</f>
        <v>Lucas Zhang</v>
      </c>
      <c r="AM3714" s="71">
        <f>PlayerList[[#This Row],[Code]]*1</f>
        <v>18644</v>
      </c>
      <c r="AN3714" s="71" t="str">
        <f>VLOOKUP(PlayerList[[#This Row],[NZCF ID]],$AP$2:$AQ$3850,2,FALSE)</f>
        <v>M</v>
      </c>
      <c r="AP3714" s="71">
        <v>13232</v>
      </c>
      <c r="AQ3714" s="71" t="s">
        <v>29</v>
      </c>
    </row>
    <row r="3715" spans="13:43" x14ac:dyDescent="0.3">
      <c r="M3715" s="75">
        <v>22715</v>
      </c>
      <c r="N3715" s="72" t="s">
        <v>4011</v>
      </c>
      <c r="O3715" s="72" t="s">
        <v>400</v>
      </c>
      <c r="P3715" s="73" t="s">
        <v>335</v>
      </c>
      <c r="Q3715" s="74">
        <v>2018</v>
      </c>
      <c r="R3715" s="73" t="s">
        <v>135</v>
      </c>
      <c r="S3715" s="72"/>
      <c r="T3715" s="77">
        <v>587</v>
      </c>
      <c r="U3715" s="76" t="s">
        <v>50</v>
      </c>
      <c r="V3715" s="77">
        <v>1</v>
      </c>
      <c r="W3715" s="77">
        <v>2</v>
      </c>
      <c r="X3715" s="77">
        <v>5</v>
      </c>
      <c r="Y3715" s="78" t="s">
        <v>4167</v>
      </c>
      <c r="Z3715" s="72"/>
      <c r="AA3715" s="77" t="s">
        <v>37</v>
      </c>
      <c r="AB3715" s="76" t="s">
        <v>35</v>
      </c>
      <c r="AC3715" s="77" t="s">
        <v>36</v>
      </c>
      <c r="AD3715" s="77" t="s">
        <v>36</v>
      </c>
      <c r="AE3715" s="77" t="s">
        <v>37</v>
      </c>
      <c r="AF3715" s="78" t="s">
        <v>38</v>
      </c>
      <c r="AG3715" s="72"/>
      <c r="AH3715" s="77" t="s">
        <v>69</v>
      </c>
      <c r="AI3715" s="76" t="s">
        <v>52</v>
      </c>
      <c r="AJ3715" s="76" t="s">
        <v>36</v>
      </c>
      <c r="AK3715" t="str">
        <f>_xlfn.CONCAT(PlayerList[[#This Row],[First Name]]," ",PlayerList[[#This Row],[Surname]])</f>
        <v>Lucas Zhang</v>
      </c>
      <c r="AM3715" s="71">
        <f>PlayerList[[#This Row],[Code]]*1</f>
        <v>22715</v>
      </c>
      <c r="AN3715" s="71" t="str">
        <f>VLOOKUP(PlayerList[[#This Row],[NZCF ID]],$AP$2:$AQ$3850,2,FALSE)</f>
        <v>M</v>
      </c>
      <c r="AP3715" s="71">
        <v>18197</v>
      </c>
      <c r="AQ3715" s="71" t="s">
        <v>29</v>
      </c>
    </row>
    <row r="3716" spans="13:43" x14ac:dyDescent="0.3">
      <c r="M3716" s="75">
        <v>17426</v>
      </c>
      <c r="N3716" s="72" t="s">
        <v>4011</v>
      </c>
      <c r="O3716" s="72" t="s">
        <v>4035</v>
      </c>
      <c r="P3716" s="73" t="s">
        <v>74</v>
      </c>
      <c r="Q3716" s="74">
        <v>2009</v>
      </c>
      <c r="R3716" s="73" t="s">
        <v>135</v>
      </c>
      <c r="S3716" s="72"/>
      <c r="T3716" s="77">
        <v>1443</v>
      </c>
      <c r="U3716" s="76" t="s">
        <v>35</v>
      </c>
      <c r="V3716" s="77">
        <v>2</v>
      </c>
      <c r="W3716" s="77">
        <v>11</v>
      </c>
      <c r="X3716" s="77">
        <v>173</v>
      </c>
      <c r="Y3716" s="78" t="s">
        <v>4167</v>
      </c>
      <c r="Z3716" s="72"/>
      <c r="AA3716" s="77">
        <v>992</v>
      </c>
      <c r="AB3716" s="76" t="s">
        <v>35</v>
      </c>
      <c r="AC3716" s="77" t="s">
        <v>36</v>
      </c>
      <c r="AD3716" s="77" t="s">
        <v>36</v>
      </c>
      <c r="AE3716" s="77">
        <v>57</v>
      </c>
      <c r="AF3716" s="78" t="s">
        <v>75</v>
      </c>
      <c r="AG3716" s="72"/>
      <c r="AH3716" s="77">
        <v>4314000</v>
      </c>
      <c r="AI3716" s="76" t="s">
        <v>52</v>
      </c>
      <c r="AJ3716" s="76" t="s">
        <v>36</v>
      </c>
      <c r="AK3716" t="str">
        <f>_xlfn.CONCAT(PlayerList[[#This Row],[First Name]]," ",PlayerList[[#This Row],[Surname]])</f>
        <v>Lucas Boyu Zhang</v>
      </c>
      <c r="AM3716" s="71">
        <f>PlayerList[[#This Row],[Code]]*1</f>
        <v>17426</v>
      </c>
      <c r="AN3716" s="71" t="str">
        <f>VLOOKUP(PlayerList[[#This Row],[NZCF ID]],$AP$2:$AQ$3850,2,FALSE)</f>
        <v>M</v>
      </c>
      <c r="AP3716" s="71">
        <v>20000</v>
      </c>
      <c r="AQ3716" s="71" t="s">
        <v>29</v>
      </c>
    </row>
    <row r="3717" spans="13:43" x14ac:dyDescent="0.3">
      <c r="M3717" s="75">
        <v>18440</v>
      </c>
      <c r="N3717" s="72" t="s">
        <v>4011</v>
      </c>
      <c r="O3717" s="72" t="s">
        <v>4036</v>
      </c>
      <c r="P3717" s="73" t="s">
        <v>161</v>
      </c>
      <c r="Q3717" s="74">
        <v>2012</v>
      </c>
      <c r="R3717" s="73" t="s">
        <v>135</v>
      </c>
      <c r="S3717" s="72"/>
      <c r="T3717" s="77">
        <v>1029</v>
      </c>
      <c r="U3717" s="76" t="s">
        <v>50</v>
      </c>
      <c r="V3717" s="77" t="s">
        <v>36</v>
      </c>
      <c r="W3717" s="77" t="s">
        <v>36</v>
      </c>
      <c r="X3717" s="77">
        <v>18</v>
      </c>
      <c r="Y3717" s="78" t="s">
        <v>60</v>
      </c>
      <c r="Z3717" s="72"/>
      <c r="AA3717" s="77">
        <v>1046</v>
      </c>
      <c r="AB3717" s="76" t="s">
        <v>35</v>
      </c>
      <c r="AC3717" s="77" t="s">
        <v>36</v>
      </c>
      <c r="AD3717" s="77" t="s">
        <v>36</v>
      </c>
      <c r="AE3717" s="77">
        <v>54</v>
      </c>
      <c r="AF3717" s="78" t="s">
        <v>84</v>
      </c>
      <c r="AG3717" s="72"/>
      <c r="AH3717" s="77">
        <v>4331222</v>
      </c>
      <c r="AI3717" s="76" t="s">
        <v>52</v>
      </c>
      <c r="AJ3717" s="76" t="s">
        <v>36</v>
      </c>
      <c r="AK3717" t="str">
        <f>_xlfn.CONCAT(PlayerList[[#This Row],[First Name]]," ",PlayerList[[#This Row],[Surname]])</f>
        <v>Lucas Qizheng Zhang</v>
      </c>
      <c r="AM3717" s="71">
        <f>PlayerList[[#This Row],[Code]]*1</f>
        <v>18440</v>
      </c>
      <c r="AN3717" s="71" t="str">
        <f>VLOOKUP(PlayerList[[#This Row],[NZCF ID]],$AP$2:$AQ$3850,2,FALSE)</f>
        <v>M</v>
      </c>
      <c r="AP3717" s="71">
        <v>17445</v>
      </c>
      <c r="AQ3717" s="71" t="s">
        <v>29</v>
      </c>
    </row>
    <row r="3718" spans="13:43" x14ac:dyDescent="0.3">
      <c r="M3718" s="75">
        <v>17546</v>
      </c>
      <c r="N3718" s="72" t="s">
        <v>4011</v>
      </c>
      <c r="O3718" s="72" t="s">
        <v>4037</v>
      </c>
      <c r="P3718" s="73" t="s">
        <v>354</v>
      </c>
      <c r="Q3718" s="74">
        <v>2012</v>
      </c>
      <c r="R3718" s="73" t="s">
        <v>135</v>
      </c>
      <c r="S3718" s="72"/>
      <c r="T3718" s="77">
        <v>915</v>
      </c>
      <c r="U3718" s="76" t="s">
        <v>35</v>
      </c>
      <c r="V3718" s="77">
        <v>1</v>
      </c>
      <c r="W3718" s="77">
        <v>5</v>
      </c>
      <c r="X3718" s="77">
        <v>64</v>
      </c>
      <c r="Y3718" s="78" t="s">
        <v>4167</v>
      </c>
      <c r="Z3718" s="72"/>
      <c r="AA3718" s="77">
        <v>1067</v>
      </c>
      <c r="AB3718" s="76" t="s">
        <v>35</v>
      </c>
      <c r="AC3718" s="77">
        <v>1</v>
      </c>
      <c r="AD3718" s="77">
        <v>2</v>
      </c>
      <c r="AE3718" s="77">
        <v>67</v>
      </c>
      <c r="AF3718" s="78" t="s">
        <v>4167</v>
      </c>
      <c r="AG3718" s="72"/>
      <c r="AH3718" s="77">
        <v>4314514</v>
      </c>
      <c r="AI3718" s="76" t="s">
        <v>52</v>
      </c>
      <c r="AJ3718" s="76" t="s">
        <v>36</v>
      </c>
      <c r="AK3718" t="str">
        <f>_xlfn.CONCAT(PlayerList[[#This Row],[First Name]]," ",PlayerList[[#This Row],[Surname]])</f>
        <v>Mark Haotian Zhang</v>
      </c>
      <c r="AM3718" s="71">
        <f>PlayerList[[#This Row],[Code]]*1</f>
        <v>17546</v>
      </c>
      <c r="AN3718" s="71" t="str">
        <f>VLOOKUP(PlayerList[[#This Row],[NZCF ID]],$AP$2:$AQ$3850,2,FALSE)</f>
        <v>M</v>
      </c>
      <c r="AP3718" s="71">
        <v>18644</v>
      </c>
      <c r="AQ3718" s="71" t="s">
        <v>29</v>
      </c>
    </row>
    <row r="3719" spans="13:43" x14ac:dyDescent="0.3">
      <c r="M3719" s="75">
        <v>20102</v>
      </c>
      <c r="N3719" s="72" t="s">
        <v>4011</v>
      </c>
      <c r="O3719" s="72" t="s">
        <v>4038</v>
      </c>
      <c r="P3719" s="73" t="s">
        <v>258</v>
      </c>
      <c r="Q3719" s="74">
        <v>2016</v>
      </c>
      <c r="R3719" s="73" t="s">
        <v>135</v>
      </c>
      <c r="S3719" s="72"/>
      <c r="T3719" s="77" t="s">
        <v>34</v>
      </c>
      <c r="U3719" s="76" t="s">
        <v>35</v>
      </c>
      <c r="V3719" s="77" t="s">
        <v>36</v>
      </c>
      <c r="W3719" s="77" t="s">
        <v>36</v>
      </c>
      <c r="X3719" s="77" t="s">
        <v>37</v>
      </c>
      <c r="Y3719" s="78" t="s">
        <v>38</v>
      </c>
      <c r="Z3719" s="72"/>
      <c r="AA3719" s="77">
        <v>682</v>
      </c>
      <c r="AB3719" s="76" t="s">
        <v>35</v>
      </c>
      <c r="AC3719" s="77" t="s">
        <v>36</v>
      </c>
      <c r="AD3719" s="77" t="s">
        <v>36</v>
      </c>
      <c r="AE3719" s="77">
        <v>44</v>
      </c>
      <c r="AF3719" s="78" t="s">
        <v>84</v>
      </c>
      <c r="AG3719" s="72"/>
      <c r="AH3719" s="77">
        <v>4329376</v>
      </c>
      <c r="AI3719" s="76" t="s">
        <v>52</v>
      </c>
      <c r="AJ3719" s="76" t="s">
        <v>36</v>
      </c>
      <c r="AK3719" t="str">
        <f>_xlfn.CONCAT(PlayerList[[#This Row],[First Name]]," ",PlayerList[[#This Row],[Surname]])</f>
        <v>Martin Zetian Zhang</v>
      </c>
      <c r="AM3719" s="71">
        <f>PlayerList[[#This Row],[Code]]*1</f>
        <v>20102</v>
      </c>
      <c r="AN3719" s="71" t="str">
        <f>VLOOKUP(PlayerList[[#This Row],[NZCF ID]],$AP$2:$AQ$3850,2,FALSE)</f>
        <v>M</v>
      </c>
      <c r="AP3719" s="71">
        <v>22715</v>
      </c>
      <c r="AQ3719" s="71" t="s">
        <v>29</v>
      </c>
    </row>
    <row r="3720" spans="13:43" x14ac:dyDescent="0.3">
      <c r="M3720" s="75">
        <v>18304</v>
      </c>
      <c r="N3720" s="72" t="s">
        <v>4011</v>
      </c>
      <c r="O3720" s="72" t="s">
        <v>226</v>
      </c>
      <c r="P3720" s="73" t="s">
        <v>258</v>
      </c>
      <c r="Q3720" s="74">
        <v>2013</v>
      </c>
      <c r="R3720" s="73" t="s">
        <v>135</v>
      </c>
      <c r="S3720" s="72"/>
      <c r="T3720" s="77">
        <v>676</v>
      </c>
      <c r="U3720" s="76" t="s">
        <v>50</v>
      </c>
      <c r="V3720" s="77" t="s">
        <v>36</v>
      </c>
      <c r="W3720" s="77" t="s">
        <v>36</v>
      </c>
      <c r="X3720" s="77">
        <v>6</v>
      </c>
      <c r="Y3720" s="78" t="s">
        <v>154</v>
      </c>
      <c r="Z3720" s="72"/>
      <c r="AA3720" s="77">
        <v>599</v>
      </c>
      <c r="AB3720" s="76" t="s">
        <v>35</v>
      </c>
      <c r="AC3720" s="77" t="s">
        <v>36</v>
      </c>
      <c r="AD3720" s="77" t="s">
        <v>36</v>
      </c>
      <c r="AE3720" s="77">
        <v>92</v>
      </c>
      <c r="AF3720" s="78" t="s">
        <v>61</v>
      </c>
      <c r="AG3720" s="72"/>
      <c r="AH3720" s="77">
        <v>4318412</v>
      </c>
      <c r="AI3720" s="76" t="s">
        <v>52</v>
      </c>
      <c r="AJ3720" s="76" t="s">
        <v>36</v>
      </c>
      <c r="AK3720" t="str">
        <f>_xlfn.CONCAT(PlayerList[[#This Row],[First Name]]," ",PlayerList[[#This Row],[Surname]])</f>
        <v>Matthew Zhang</v>
      </c>
      <c r="AM3720" s="71">
        <f>PlayerList[[#This Row],[Code]]*1</f>
        <v>18304</v>
      </c>
      <c r="AN3720" s="71" t="str">
        <f>VLOOKUP(PlayerList[[#This Row],[NZCF ID]],$AP$2:$AQ$3850,2,FALSE)</f>
        <v>M</v>
      </c>
      <c r="AP3720" s="71">
        <v>17426</v>
      </c>
      <c r="AQ3720" s="71" t="s">
        <v>29</v>
      </c>
    </row>
    <row r="3721" spans="13:43" x14ac:dyDescent="0.3">
      <c r="M3721" s="75">
        <v>19921</v>
      </c>
      <c r="N3721" s="72" t="s">
        <v>4011</v>
      </c>
      <c r="O3721" s="72" t="s">
        <v>226</v>
      </c>
      <c r="P3721" s="73" t="s">
        <v>33</v>
      </c>
      <c r="Q3721" s="74">
        <v>2012</v>
      </c>
      <c r="R3721" s="73" t="s">
        <v>135</v>
      </c>
      <c r="S3721" s="72"/>
      <c r="T3721" s="77" t="s">
        <v>34</v>
      </c>
      <c r="U3721" s="76" t="s">
        <v>35</v>
      </c>
      <c r="V3721" s="77" t="s">
        <v>36</v>
      </c>
      <c r="W3721" s="77" t="s">
        <v>36</v>
      </c>
      <c r="X3721" s="77" t="s">
        <v>37</v>
      </c>
      <c r="Y3721" s="78" t="s">
        <v>38</v>
      </c>
      <c r="Z3721" s="72"/>
      <c r="AA3721" s="77">
        <v>687</v>
      </c>
      <c r="AB3721" s="76" t="s">
        <v>50</v>
      </c>
      <c r="AC3721" s="77" t="s">
        <v>36</v>
      </c>
      <c r="AD3721" s="77" t="s">
        <v>36</v>
      </c>
      <c r="AE3721" s="77">
        <v>12</v>
      </c>
      <c r="AF3721" s="78" t="s">
        <v>61</v>
      </c>
      <c r="AG3721" s="72"/>
      <c r="AH3721" s="77">
        <v>4329333</v>
      </c>
      <c r="AI3721" s="76" t="s">
        <v>52</v>
      </c>
      <c r="AJ3721" s="76" t="s">
        <v>36</v>
      </c>
      <c r="AK3721" t="str">
        <f>_xlfn.CONCAT(PlayerList[[#This Row],[First Name]]," ",PlayerList[[#This Row],[Surname]])</f>
        <v>Matthew Zhang</v>
      </c>
      <c r="AM3721" s="71">
        <f>PlayerList[[#This Row],[Code]]*1</f>
        <v>19921</v>
      </c>
      <c r="AN3721" s="71" t="str">
        <f>VLOOKUP(PlayerList[[#This Row],[NZCF ID]],$AP$2:$AQ$3850,2,FALSE)</f>
        <v>M</v>
      </c>
      <c r="AP3721" s="71">
        <v>18440</v>
      </c>
      <c r="AQ3721" s="71" t="s">
        <v>29</v>
      </c>
    </row>
    <row r="3722" spans="13:43" x14ac:dyDescent="0.3">
      <c r="M3722" s="75">
        <v>12745</v>
      </c>
      <c r="N3722" s="72" t="s">
        <v>4011</v>
      </c>
      <c r="O3722" s="72" t="s">
        <v>4555</v>
      </c>
      <c r="P3722" s="73" t="s">
        <v>354</v>
      </c>
      <c r="Q3722" s="74">
        <v>1990</v>
      </c>
      <c r="R3722" s="73" t="s">
        <v>35</v>
      </c>
      <c r="S3722" s="72"/>
      <c r="T3722" s="77">
        <v>1673</v>
      </c>
      <c r="U3722" s="76" t="s">
        <v>35</v>
      </c>
      <c r="V3722" s="77" t="s">
        <v>36</v>
      </c>
      <c r="W3722" s="77" t="s">
        <v>36</v>
      </c>
      <c r="X3722" s="77">
        <v>245</v>
      </c>
      <c r="Y3722" s="78" t="s">
        <v>1381</v>
      </c>
      <c r="Z3722" s="72"/>
      <c r="AA3722" s="77">
        <v>1653</v>
      </c>
      <c r="AB3722" s="76" t="s">
        <v>35</v>
      </c>
      <c r="AC3722" s="77" t="s">
        <v>36</v>
      </c>
      <c r="AD3722" s="77" t="s">
        <v>36</v>
      </c>
      <c r="AE3722" s="77">
        <v>144</v>
      </c>
      <c r="AF3722" s="78" t="s">
        <v>1045</v>
      </c>
      <c r="AG3722" s="72"/>
      <c r="AH3722" s="77">
        <v>4301986</v>
      </c>
      <c r="AI3722" s="76" t="s">
        <v>52</v>
      </c>
      <c r="AJ3722" s="76" t="s">
        <v>36</v>
      </c>
      <c r="AK3722" t="str">
        <f>_xlfn.CONCAT(PlayerList[[#This Row],[First Name]]," ",PlayerList[[#This Row],[Surname]])</f>
        <v>Michael C Zhang</v>
      </c>
      <c r="AM3722" s="71">
        <f>PlayerList[[#This Row],[Code]]*1</f>
        <v>12745</v>
      </c>
      <c r="AN3722" s="71" t="str">
        <f>VLOOKUP(PlayerList[[#This Row],[NZCF ID]],$AP$2:$AQ$3850,2,FALSE)</f>
        <v>M</v>
      </c>
      <c r="AP3722" s="71">
        <v>17546</v>
      </c>
      <c r="AQ3722" s="71" t="s">
        <v>29</v>
      </c>
    </row>
    <row r="3723" spans="13:43" x14ac:dyDescent="0.3">
      <c r="M3723" s="75">
        <v>20132</v>
      </c>
      <c r="N3723" s="72" t="s">
        <v>4011</v>
      </c>
      <c r="O3723" s="72" t="s">
        <v>4039</v>
      </c>
      <c r="P3723" s="73" t="s">
        <v>74</v>
      </c>
      <c r="Q3723" s="74">
        <v>2013</v>
      </c>
      <c r="R3723" s="73" t="s">
        <v>135</v>
      </c>
      <c r="S3723" s="72"/>
      <c r="T3723" s="77">
        <v>552</v>
      </c>
      <c r="U3723" s="76" t="s">
        <v>50</v>
      </c>
      <c r="V3723" s="77" t="s">
        <v>36</v>
      </c>
      <c r="W3723" s="77" t="s">
        <v>36</v>
      </c>
      <c r="X3723" s="77">
        <v>5</v>
      </c>
      <c r="Y3723" s="78" t="s">
        <v>75</v>
      </c>
      <c r="Z3723" s="72"/>
      <c r="AA3723" s="77">
        <v>761</v>
      </c>
      <c r="AB3723" s="76" t="s">
        <v>35</v>
      </c>
      <c r="AC3723" s="77" t="s">
        <v>36</v>
      </c>
      <c r="AD3723" s="77" t="s">
        <v>36</v>
      </c>
      <c r="AE3723" s="77">
        <v>34</v>
      </c>
      <c r="AF3723" s="78" t="s">
        <v>84</v>
      </c>
      <c r="AG3723" s="72"/>
      <c r="AH3723" s="77" t="s">
        <v>69</v>
      </c>
      <c r="AI3723" s="76" t="s">
        <v>52</v>
      </c>
      <c r="AJ3723" s="76" t="s">
        <v>36</v>
      </c>
      <c r="AK3723" t="str">
        <f>_xlfn.CONCAT(PlayerList[[#This Row],[First Name]]," ",PlayerList[[#This Row],[Surname]])</f>
        <v>Moxiao (Sean) Zhang</v>
      </c>
      <c r="AM3723" s="71">
        <f>PlayerList[[#This Row],[Code]]*1</f>
        <v>20132</v>
      </c>
      <c r="AN3723" s="71" t="str">
        <f>VLOOKUP(PlayerList[[#This Row],[NZCF ID]],$AP$2:$AQ$3850,2,FALSE)</f>
        <v>M</v>
      </c>
      <c r="AP3723" s="71">
        <v>20102</v>
      </c>
      <c r="AQ3723" s="71" t="s">
        <v>29</v>
      </c>
    </row>
    <row r="3724" spans="13:43" x14ac:dyDescent="0.3">
      <c r="M3724" s="75">
        <v>18979</v>
      </c>
      <c r="N3724" s="72" t="s">
        <v>4011</v>
      </c>
      <c r="O3724" s="72" t="s">
        <v>4040</v>
      </c>
      <c r="P3724" s="73" t="s">
        <v>167</v>
      </c>
      <c r="Q3724" s="74">
        <v>2015</v>
      </c>
      <c r="R3724" s="73" t="s">
        <v>135</v>
      </c>
      <c r="S3724" s="72"/>
      <c r="T3724" s="77" t="s">
        <v>34</v>
      </c>
      <c r="U3724" s="76" t="s">
        <v>35</v>
      </c>
      <c r="V3724" s="77" t="s">
        <v>36</v>
      </c>
      <c r="W3724" s="77" t="s">
        <v>36</v>
      </c>
      <c r="X3724" s="77" t="s">
        <v>37</v>
      </c>
      <c r="Y3724" s="78" t="s">
        <v>38</v>
      </c>
      <c r="Z3724" s="72"/>
      <c r="AA3724" s="77">
        <v>400</v>
      </c>
      <c r="AB3724" s="76" t="s">
        <v>50</v>
      </c>
      <c r="AC3724" s="77">
        <v>1</v>
      </c>
      <c r="AD3724" s="77">
        <v>3</v>
      </c>
      <c r="AE3724" s="77">
        <v>9</v>
      </c>
      <c r="AF3724" s="78" t="s">
        <v>4167</v>
      </c>
      <c r="AG3724" s="72"/>
      <c r="AH3724" s="77" t="s">
        <v>69</v>
      </c>
      <c r="AI3724" s="76" t="s">
        <v>52</v>
      </c>
      <c r="AJ3724" s="76" t="s">
        <v>36</v>
      </c>
      <c r="AK3724" t="str">
        <f>_xlfn.CONCAT(PlayerList[[#This Row],[First Name]]," ",PlayerList[[#This Row],[Surname]])</f>
        <v>Oliver Xiaosheng Zhang</v>
      </c>
      <c r="AM3724" s="71">
        <f>PlayerList[[#This Row],[Code]]*1</f>
        <v>18979</v>
      </c>
      <c r="AN3724" s="71" t="str">
        <f>VLOOKUP(PlayerList[[#This Row],[NZCF ID]],$AP$2:$AQ$3850,2,FALSE)</f>
        <v>M</v>
      </c>
      <c r="AP3724" s="71">
        <v>18304</v>
      </c>
      <c r="AQ3724" s="71" t="s">
        <v>29</v>
      </c>
    </row>
    <row r="3725" spans="13:43" x14ac:dyDescent="0.3">
      <c r="M3725" s="75">
        <v>20238</v>
      </c>
      <c r="N3725" s="72" t="s">
        <v>4011</v>
      </c>
      <c r="O3725" s="72" t="s">
        <v>970</v>
      </c>
      <c r="P3725" s="73" t="s">
        <v>33</v>
      </c>
      <c r="Q3725" s="74">
        <v>2012</v>
      </c>
      <c r="R3725" s="73" t="s">
        <v>135</v>
      </c>
      <c r="S3725" s="72"/>
      <c r="T3725" s="77" t="s">
        <v>34</v>
      </c>
      <c r="U3725" s="76" t="s">
        <v>35</v>
      </c>
      <c r="V3725" s="77" t="s">
        <v>36</v>
      </c>
      <c r="W3725" s="77" t="s">
        <v>36</v>
      </c>
      <c r="X3725" s="77" t="s">
        <v>37</v>
      </c>
      <c r="Y3725" s="78" t="s">
        <v>38</v>
      </c>
      <c r="Z3725" s="72"/>
      <c r="AA3725" s="77">
        <v>864</v>
      </c>
      <c r="AB3725" s="76" t="s">
        <v>50</v>
      </c>
      <c r="AC3725" s="77" t="s">
        <v>36</v>
      </c>
      <c r="AD3725" s="77" t="s">
        <v>36</v>
      </c>
      <c r="AE3725" s="77">
        <v>7</v>
      </c>
      <c r="AF3725" s="78" t="s">
        <v>84</v>
      </c>
      <c r="AG3725" s="72"/>
      <c r="AH3725" s="77">
        <v>4327675</v>
      </c>
      <c r="AI3725" s="76" t="s">
        <v>52</v>
      </c>
      <c r="AJ3725" s="76" t="s">
        <v>36</v>
      </c>
      <c r="AK3725" t="str">
        <f>_xlfn.CONCAT(PlayerList[[#This Row],[First Name]]," ",PlayerList[[#This Row],[Surname]])</f>
        <v>Patrick Zhang</v>
      </c>
      <c r="AM3725" s="71">
        <f>PlayerList[[#This Row],[Code]]*1</f>
        <v>20238</v>
      </c>
      <c r="AN3725" s="71" t="str">
        <f>VLOOKUP(PlayerList[[#This Row],[NZCF ID]],$AP$2:$AQ$3850,2,FALSE)</f>
        <v>M</v>
      </c>
      <c r="AP3725" s="71">
        <v>19921</v>
      </c>
      <c r="AQ3725" s="71" t="s">
        <v>29</v>
      </c>
    </row>
    <row r="3726" spans="13:43" x14ac:dyDescent="0.3">
      <c r="M3726" s="75">
        <v>20104</v>
      </c>
      <c r="N3726" s="72" t="s">
        <v>4011</v>
      </c>
      <c r="O3726" s="72" t="s">
        <v>4041</v>
      </c>
      <c r="P3726" s="73" t="s">
        <v>33</v>
      </c>
      <c r="Q3726" s="74">
        <v>2016</v>
      </c>
      <c r="R3726" s="73" t="s">
        <v>135</v>
      </c>
      <c r="S3726" s="72"/>
      <c r="T3726" s="77">
        <v>601</v>
      </c>
      <c r="U3726" s="76" t="s">
        <v>50</v>
      </c>
      <c r="V3726" s="77" t="s">
        <v>36</v>
      </c>
      <c r="W3726" s="77" t="s">
        <v>36</v>
      </c>
      <c r="X3726" s="77">
        <v>12</v>
      </c>
      <c r="Y3726" s="78" t="s">
        <v>60</v>
      </c>
      <c r="Z3726" s="72"/>
      <c r="AA3726" s="77">
        <v>707</v>
      </c>
      <c r="AB3726" s="76" t="s">
        <v>35</v>
      </c>
      <c r="AC3726" s="77">
        <v>3</v>
      </c>
      <c r="AD3726" s="77">
        <v>17</v>
      </c>
      <c r="AE3726" s="77">
        <v>88</v>
      </c>
      <c r="AF3726" s="78" t="s">
        <v>4167</v>
      </c>
      <c r="AG3726" s="72"/>
      <c r="AH3726" s="77">
        <v>4329511</v>
      </c>
      <c r="AI3726" s="76" t="s">
        <v>52</v>
      </c>
      <c r="AJ3726" s="76" t="s">
        <v>36</v>
      </c>
      <c r="AK3726" t="str">
        <f>_xlfn.CONCAT(PlayerList[[#This Row],[First Name]]," ",PlayerList[[#This Row],[Surname]])</f>
        <v>Raphael Yuchen Zhang</v>
      </c>
      <c r="AM3726" s="71">
        <f>PlayerList[[#This Row],[Code]]*1</f>
        <v>20104</v>
      </c>
      <c r="AN3726" s="71" t="str">
        <f>VLOOKUP(PlayerList[[#This Row],[NZCF ID]],$AP$2:$AQ$3850,2,FALSE)</f>
        <v>M</v>
      </c>
      <c r="AP3726" s="71">
        <v>12745</v>
      </c>
      <c r="AQ3726" s="71" t="s">
        <v>29</v>
      </c>
    </row>
    <row r="3727" spans="13:43" x14ac:dyDescent="0.3">
      <c r="M3727" s="75">
        <v>22766</v>
      </c>
      <c r="N3727" s="72" t="s">
        <v>4011</v>
      </c>
      <c r="O3727" s="72" t="s">
        <v>3017</v>
      </c>
      <c r="P3727" s="73" t="s">
        <v>33</v>
      </c>
      <c r="Q3727" s="74">
        <v>2014</v>
      </c>
      <c r="R3727" s="73" t="s">
        <v>135</v>
      </c>
      <c r="S3727" s="72"/>
      <c r="T3727" s="77" t="s">
        <v>34</v>
      </c>
      <c r="U3727" s="76" t="s">
        <v>35</v>
      </c>
      <c r="V3727" s="77" t="s">
        <v>36</v>
      </c>
      <c r="W3727" s="77" t="s">
        <v>36</v>
      </c>
      <c r="X3727" s="77" t="s">
        <v>37</v>
      </c>
      <c r="Y3727" s="78" t="s">
        <v>38</v>
      </c>
      <c r="Z3727" s="72"/>
      <c r="AA3727" s="77">
        <v>482</v>
      </c>
      <c r="AB3727" s="76" t="s">
        <v>50</v>
      </c>
      <c r="AC3727" s="77" t="s">
        <v>36</v>
      </c>
      <c r="AD3727" s="77" t="s">
        <v>36</v>
      </c>
      <c r="AE3727" s="77">
        <v>7</v>
      </c>
      <c r="AF3727" s="78" t="s">
        <v>84</v>
      </c>
      <c r="AG3727" s="72"/>
      <c r="AH3727" s="77" t="s">
        <v>69</v>
      </c>
      <c r="AI3727" s="76" t="s">
        <v>52</v>
      </c>
      <c r="AJ3727" s="76" t="s">
        <v>36</v>
      </c>
      <c r="AK3727" t="str">
        <f>_xlfn.CONCAT(PlayerList[[#This Row],[First Name]]," ",PlayerList[[#This Row],[Surname]])</f>
        <v>Ray Zhang</v>
      </c>
      <c r="AM3727" s="71">
        <f>PlayerList[[#This Row],[Code]]*1</f>
        <v>22766</v>
      </c>
      <c r="AN3727" s="71" t="str">
        <f>VLOOKUP(PlayerList[[#This Row],[NZCF ID]],$AP$2:$AQ$3850,2,FALSE)</f>
        <v>M</v>
      </c>
      <c r="AP3727" s="71">
        <v>20132</v>
      </c>
      <c r="AQ3727" s="71" t="s">
        <v>29</v>
      </c>
    </row>
    <row r="3728" spans="13:43" x14ac:dyDescent="0.3">
      <c r="M3728" s="75">
        <v>19046</v>
      </c>
      <c r="N3728" s="72" t="s">
        <v>4011</v>
      </c>
      <c r="O3728" s="72" t="s">
        <v>4042</v>
      </c>
      <c r="P3728" s="73" t="s">
        <v>33</v>
      </c>
      <c r="Q3728" s="74">
        <v>2015</v>
      </c>
      <c r="R3728" s="73" t="s">
        <v>135</v>
      </c>
      <c r="S3728" s="72"/>
      <c r="T3728" s="77" t="s">
        <v>34</v>
      </c>
      <c r="U3728" s="76" t="s">
        <v>35</v>
      </c>
      <c r="V3728" s="77" t="s">
        <v>36</v>
      </c>
      <c r="W3728" s="77" t="s">
        <v>36</v>
      </c>
      <c r="X3728" s="77" t="s">
        <v>37</v>
      </c>
      <c r="Y3728" s="78" t="s">
        <v>38</v>
      </c>
      <c r="Z3728" s="72"/>
      <c r="AA3728" s="77">
        <v>587</v>
      </c>
      <c r="AB3728" s="76" t="s">
        <v>35</v>
      </c>
      <c r="AC3728" s="77" t="s">
        <v>36</v>
      </c>
      <c r="AD3728" s="77" t="s">
        <v>36</v>
      </c>
      <c r="AE3728" s="77">
        <v>130</v>
      </c>
      <c r="AF3728" s="78" t="s">
        <v>84</v>
      </c>
      <c r="AG3728" s="72"/>
      <c r="AH3728" s="77">
        <v>4325290</v>
      </c>
      <c r="AI3728" s="76" t="s">
        <v>52</v>
      </c>
      <c r="AJ3728" s="76" t="s">
        <v>36</v>
      </c>
      <c r="AK3728" t="str">
        <f>_xlfn.CONCAT(PlayerList[[#This Row],[First Name]]," ",PlayerList[[#This Row],[Surname]])</f>
        <v>Rayman Wei Hu Zhang</v>
      </c>
      <c r="AM3728" s="71">
        <f>PlayerList[[#This Row],[Code]]*1</f>
        <v>19046</v>
      </c>
      <c r="AN3728" s="71" t="str">
        <f>VLOOKUP(PlayerList[[#This Row],[NZCF ID]],$AP$2:$AQ$3850,2,FALSE)</f>
        <v>M</v>
      </c>
      <c r="AP3728" s="71">
        <v>18979</v>
      </c>
      <c r="AQ3728" s="71" t="s">
        <v>29</v>
      </c>
    </row>
    <row r="3729" spans="13:43" x14ac:dyDescent="0.3">
      <c r="M3729" s="75">
        <v>18825</v>
      </c>
      <c r="N3729" s="72" t="s">
        <v>4011</v>
      </c>
      <c r="O3729" s="72" t="s">
        <v>4043</v>
      </c>
      <c r="P3729" s="73" t="s">
        <v>167</v>
      </c>
      <c r="Q3729" s="74">
        <v>2012</v>
      </c>
      <c r="R3729" s="73" t="s">
        <v>135</v>
      </c>
      <c r="S3729" s="72"/>
      <c r="T3729" s="77" t="s">
        <v>34</v>
      </c>
      <c r="U3729" s="76" t="s">
        <v>35</v>
      </c>
      <c r="V3729" s="77" t="s">
        <v>36</v>
      </c>
      <c r="W3729" s="77" t="s">
        <v>36</v>
      </c>
      <c r="X3729" s="77" t="s">
        <v>37</v>
      </c>
      <c r="Y3729" s="78" t="s">
        <v>38</v>
      </c>
      <c r="Z3729" s="72"/>
      <c r="AA3729" s="77">
        <v>809</v>
      </c>
      <c r="AB3729" s="76" t="s">
        <v>50</v>
      </c>
      <c r="AC3729" s="77" t="s">
        <v>36</v>
      </c>
      <c r="AD3729" s="77" t="s">
        <v>36</v>
      </c>
      <c r="AE3729" s="77">
        <v>6</v>
      </c>
      <c r="AF3729" s="78" t="s">
        <v>173</v>
      </c>
      <c r="AG3729" s="72"/>
      <c r="AH3729" s="77" t="s">
        <v>69</v>
      </c>
      <c r="AI3729" s="76" t="s">
        <v>52</v>
      </c>
      <c r="AJ3729" s="76" t="s">
        <v>36</v>
      </c>
      <c r="AK3729" t="str">
        <f>_xlfn.CONCAT(PlayerList[[#This Row],[First Name]]," ",PlayerList[[#This Row],[Surname]])</f>
        <v>Rico Zhang</v>
      </c>
      <c r="AM3729" s="71">
        <f>PlayerList[[#This Row],[Code]]*1</f>
        <v>18825</v>
      </c>
      <c r="AN3729" s="71" t="str">
        <f>VLOOKUP(PlayerList[[#This Row],[NZCF ID]],$AP$2:$AQ$3850,2,FALSE)</f>
        <v>M</v>
      </c>
      <c r="AP3729" s="71">
        <v>20238</v>
      </c>
      <c r="AQ3729" s="71" t="s">
        <v>29</v>
      </c>
    </row>
    <row r="3730" spans="13:43" x14ac:dyDescent="0.3">
      <c r="M3730" s="75">
        <v>20530</v>
      </c>
      <c r="N3730" s="72" t="s">
        <v>4011</v>
      </c>
      <c r="O3730" s="72" t="s">
        <v>4044</v>
      </c>
      <c r="P3730" s="73" t="s">
        <v>74</v>
      </c>
      <c r="Q3730" s="74">
        <v>2018</v>
      </c>
      <c r="R3730" s="73" t="s">
        <v>135</v>
      </c>
      <c r="S3730" s="72"/>
      <c r="T3730" s="77" t="s">
        <v>34</v>
      </c>
      <c r="U3730" s="76" t="s">
        <v>35</v>
      </c>
      <c r="V3730" s="77" t="s">
        <v>36</v>
      </c>
      <c r="W3730" s="77" t="s">
        <v>36</v>
      </c>
      <c r="X3730" s="77" t="s">
        <v>37</v>
      </c>
      <c r="Y3730" s="78" t="s">
        <v>38</v>
      </c>
      <c r="Z3730" s="72"/>
      <c r="AA3730" s="77">
        <v>400</v>
      </c>
      <c r="AB3730" s="76" t="s">
        <v>50</v>
      </c>
      <c r="AC3730" s="77" t="s">
        <v>36</v>
      </c>
      <c r="AD3730" s="77" t="s">
        <v>36</v>
      </c>
      <c r="AE3730" s="77">
        <v>11</v>
      </c>
      <c r="AF3730" s="78" t="s">
        <v>84</v>
      </c>
      <c r="AG3730" s="72"/>
      <c r="AH3730" s="77" t="s">
        <v>69</v>
      </c>
      <c r="AI3730" s="76" t="s">
        <v>52</v>
      </c>
      <c r="AJ3730" s="76" t="s">
        <v>36</v>
      </c>
      <c r="AK3730" t="str">
        <f>_xlfn.CONCAT(PlayerList[[#This Row],[First Name]]," ",PlayerList[[#This Row],[Surname]])</f>
        <v>Rong En (Ryan) Zhang</v>
      </c>
      <c r="AM3730" s="71">
        <f>PlayerList[[#This Row],[Code]]*1</f>
        <v>20530</v>
      </c>
      <c r="AN3730" s="71" t="str">
        <f>VLOOKUP(PlayerList[[#This Row],[NZCF ID]],$AP$2:$AQ$3850,2,FALSE)</f>
        <v>M</v>
      </c>
      <c r="AP3730" s="71">
        <v>20104</v>
      </c>
      <c r="AQ3730" s="71" t="s">
        <v>29</v>
      </c>
    </row>
    <row r="3731" spans="13:43" x14ac:dyDescent="0.3">
      <c r="M3731" s="75">
        <v>17606</v>
      </c>
      <c r="N3731" s="72" t="s">
        <v>4011</v>
      </c>
      <c r="O3731" s="72" t="s">
        <v>4045</v>
      </c>
      <c r="P3731" s="73" t="s">
        <v>167</v>
      </c>
      <c r="Q3731" s="74">
        <v>2013</v>
      </c>
      <c r="R3731" s="73" t="s">
        <v>135</v>
      </c>
      <c r="S3731" s="72"/>
      <c r="T3731" s="77" t="s">
        <v>34</v>
      </c>
      <c r="U3731" s="76" t="s">
        <v>35</v>
      </c>
      <c r="V3731" s="77" t="s">
        <v>36</v>
      </c>
      <c r="W3731" s="77" t="s">
        <v>36</v>
      </c>
      <c r="X3731" s="77" t="s">
        <v>37</v>
      </c>
      <c r="Y3731" s="78" t="s">
        <v>38</v>
      </c>
      <c r="Z3731" s="72"/>
      <c r="AA3731" s="77">
        <v>729</v>
      </c>
      <c r="AB3731" s="76" t="s">
        <v>35</v>
      </c>
      <c r="AC3731" s="77" t="s">
        <v>36</v>
      </c>
      <c r="AD3731" s="77" t="s">
        <v>36</v>
      </c>
      <c r="AE3731" s="77">
        <v>130</v>
      </c>
      <c r="AF3731" s="78" t="s">
        <v>84</v>
      </c>
      <c r="AG3731" s="72"/>
      <c r="AH3731" s="77">
        <v>4325303</v>
      </c>
      <c r="AI3731" s="76" t="s">
        <v>52</v>
      </c>
      <c r="AJ3731" s="76" t="s">
        <v>36</v>
      </c>
      <c r="AK3731" t="str">
        <f>_xlfn.CONCAT(PlayerList[[#This Row],[First Name]]," ",PlayerList[[#This Row],[Surname]])</f>
        <v>Ryan Wei You Zhang</v>
      </c>
      <c r="AM3731" s="71">
        <f>PlayerList[[#This Row],[Code]]*1</f>
        <v>17606</v>
      </c>
      <c r="AN3731" s="71" t="str">
        <f>VLOOKUP(PlayerList[[#This Row],[NZCF ID]],$AP$2:$AQ$3850,2,FALSE)</f>
        <v>M</v>
      </c>
      <c r="AP3731" s="71">
        <v>22766</v>
      </c>
      <c r="AQ3731" s="71" t="s">
        <v>29</v>
      </c>
    </row>
    <row r="3732" spans="13:43" x14ac:dyDescent="0.3">
      <c r="M3732" s="75">
        <v>20844</v>
      </c>
      <c r="N3732" s="72" t="s">
        <v>4011</v>
      </c>
      <c r="O3732" s="72" t="s">
        <v>4046</v>
      </c>
      <c r="P3732" s="73" t="s">
        <v>33</v>
      </c>
      <c r="Q3732" s="74">
        <v>2015</v>
      </c>
      <c r="R3732" s="73" t="s">
        <v>135</v>
      </c>
      <c r="S3732" s="72"/>
      <c r="T3732" s="77" t="s">
        <v>34</v>
      </c>
      <c r="U3732" s="76" t="s">
        <v>35</v>
      </c>
      <c r="V3732" s="77" t="s">
        <v>36</v>
      </c>
      <c r="W3732" s="77" t="s">
        <v>36</v>
      </c>
      <c r="X3732" s="77" t="s">
        <v>37</v>
      </c>
      <c r="Y3732" s="78" t="s">
        <v>38</v>
      </c>
      <c r="Z3732" s="72"/>
      <c r="AA3732" s="77">
        <v>400</v>
      </c>
      <c r="AB3732" s="76" t="s">
        <v>50</v>
      </c>
      <c r="AC3732" s="77" t="s">
        <v>36</v>
      </c>
      <c r="AD3732" s="77" t="s">
        <v>36</v>
      </c>
      <c r="AE3732" s="77">
        <v>6</v>
      </c>
      <c r="AF3732" s="78" t="s">
        <v>39</v>
      </c>
      <c r="AG3732" s="72"/>
      <c r="AH3732" s="77" t="s">
        <v>69</v>
      </c>
      <c r="AI3732" s="76" t="s">
        <v>52</v>
      </c>
      <c r="AJ3732" s="76" t="s">
        <v>36</v>
      </c>
      <c r="AK3732" t="str">
        <f>_xlfn.CONCAT(PlayerList[[#This Row],[First Name]]," ",PlayerList[[#This Row],[Surname]])</f>
        <v>Ryan Xizheng Zhang</v>
      </c>
      <c r="AM3732" s="71">
        <f>PlayerList[[#This Row],[Code]]*1</f>
        <v>20844</v>
      </c>
      <c r="AN3732" s="71" t="str">
        <f>VLOOKUP(PlayerList[[#This Row],[NZCF ID]],$AP$2:$AQ$3850,2,FALSE)</f>
        <v>M</v>
      </c>
      <c r="AP3732" s="71">
        <v>19046</v>
      </c>
      <c r="AQ3732" s="71" t="s">
        <v>29</v>
      </c>
    </row>
    <row r="3733" spans="13:43" x14ac:dyDescent="0.3">
      <c r="M3733" s="75">
        <v>18305</v>
      </c>
      <c r="N3733" s="72" t="s">
        <v>4011</v>
      </c>
      <c r="O3733" s="72" t="s">
        <v>2067</v>
      </c>
      <c r="P3733" s="73" t="s">
        <v>354</v>
      </c>
      <c r="Q3733" s="74">
        <v>2015</v>
      </c>
      <c r="R3733" s="73" t="s">
        <v>135</v>
      </c>
      <c r="S3733" s="72"/>
      <c r="T3733" s="77">
        <v>605</v>
      </c>
      <c r="U3733" s="76" t="s">
        <v>35</v>
      </c>
      <c r="V3733" s="77">
        <v>1</v>
      </c>
      <c r="W3733" s="77">
        <v>5</v>
      </c>
      <c r="X3733" s="77">
        <v>63</v>
      </c>
      <c r="Y3733" s="78" t="s">
        <v>4167</v>
      </c>
      <c r="Z3733" s="72"/>
      <c r="AA3733" s="77">
        <v>459</v>
      </c>
      <c r="AB3733" s="76" t="s">
        <v>35</v>
      </c>
      <c r="AC3733" s="77">
        <v>1</v>
      </c>
      <c r="AD3733" s="77">
        <v>4</v>
      </c>
      <c r="AE3733" s="77">
        <v>129</v>
      </c>
      <c r="AF3733" s="78" t="s">
        <v>4167</v>
      </c>
      <c r="AG3733" s="72"/>
      <c r="AH3733" s="77">
        <v>4318420</v>
      </c>
      <c r="AI3733" s="76" t="s">
        <v>52</v>
      </c>
      <c r="AJ3733" s="76" t="s">
        <v>36</v>
      </c>
      <c r="AK3733" t="str">
        <f>_xlfn.CONCAT(PlayerList[[#This Row],[First Name]]," ",PlayerList[[#This Row],[Surname]])</f>
        <v>Sarah Zhang</v>
      </c>
      <c r="AM3733" s="71">
        <f>PlayerList[[#This Row],[Code]]*1</f>
        <v>18305</v>
      </c>
      <c r="AN3733" s="71" t="str">
        <f>VLOOKUP(PlayerList[[#This Row],[NZCF ID]],$AP$2:$AQ$3850,2,FALSE)</f>
        <v>F</v>
      </c>
      <c r="AP3733" s="71">
        <v>18825</v>
      </c>
      <c r="AQ3733" s="71" t="s">
        <v>29</v>
      </c>
    </row>
    <row r="3734" spans="13:43" x14ac:dyDescent="0.3">
      <c r="M3734" s="75">
        <v>20033</v>
      </c>
      <c r="N3734" s="72" t="s">
        <v>4011</v>
      </c>
      <c r="O3734" s="72" t="s">
        <v>4047</v>
      </c>
      <c r="P3734" s="73" t="s">
        <v>33</v>
      </c>
      <c r="Q3734" s="74">
        <v>2013</v>
      </c>
      <c r="R3734" s="73" t="s">
        <v>135</v>
      </c>
      <c r="S3734" s="72"/>
      <c r="T3734" s="77">
        <v>658</v>
      </c>
      <c r="U3734" s="76" t="s">
        <v>50</v>
      </c>
      <c r="V3734" s="77" t="s">
        <v>36</v>
      </c>
      <c r="W3734" s="77" t="s">
        <v>36</v>
      </c>
      <c r="X3734" s="77">
        <v>6</v>
      </c>
      <c r="Y3734" s="78" t="s">
        <v>75</v>
      </c>
      <c r="Z3734" s="72"/>
      <c r="AA3734" s="77">
        <v>866</v>
      </c>
      <c r="AB3734" s="76" t="s">
        <v>35</v>
      </c>
      <c r="AC3734" s="77" t="s">
        <v>36</v>
      </c>
      <c r="AD3734" s="77" t="s">
        <v>36</v>
      </c>
      <c r="AE3734" s="77">
        <v>45</v>
      </c>
      <c r="AF3734" s="78" t="s">
        <v>61</v>
      </c>
      <c r="AG3734" s="72"/>
      <c r="AH3734" s="77">
        <v>4329473</v>
      </c>
      <c r="AI3734" s="76" t="s">
        <v>52</v>
      </c>
      <c r="AJ3734" s="76" t="s">
        <v>36</v>
      </c>
      <c r="AK3734" t="str">
        <f>_xlfn.CONCAT(PlayerList[[#This Row],[First Name]]," ",PlayerList[[#This Row],[Surname]])</f>
        <v>Shiduo (Donnie) Zhang</v>
      </c>
      <c r="AM3734" s="71">
        <f>PlayerList[[#This Row],[Code]]*1</f>
        <v>20033</v>
      </c>
      <c r="AN3734" s="71" t="str">
        <f>VLOOKUP(PlayerList[[#This Row],[NZCF ID]],$AP$2:$AQ$3850,2,FALSE)</f>
        <v>M</v>
      </c>
      <c r="AP3734" s="71">
        <v>20530</v>
      </c>
      <c r="AQ3734" s="71" t="s">
        <v>29</v>
      </c>
    </row>
    <row r="3735" spans="13:43" x14ac:dyDescent="0.3">
      <c r="M3735" s="75">
        <v>19949</v>
      </c>
      <c r="N3735" s="72" t="s">
        <v>4011</v>
      </c>
      <c r="O3735" s="72" t="s">
        <v>4048</v>
      </c>
      <c r="P3735" s="73" t="s">
        <v>167</v>
      </c>
      <c r="Q3735" s="74">
        <v>2016</v>
      </c>
      <c r="R3735" s="73" t="s">
        <v>135</v>
      </c>
      <c r="S3735" s="72"/>
      <c r="T3735" s="77" t="s">
        <v>34</v>
      </c>
      <c r="U3735" s="76" t="s">
        <v>35</v>
      </c>
      <c r="V3735" s="77" t="s">
        <v>36</v>
      </c>
      <c r="W3735" s="77" t="s">
        <v>36</v>
      </c>
      <c r="X3735" s="77" t="s">
        <v>37</v>
      </c>
      <c r="Y3735" s="78" t="s">
        <v>38</v>
      </c>
      <c r="Z3735" s="72"/>
      <c r="AA3735" s="77">
        <v>624</v>
      </c>
      <c r="AB3735" s="76" t="s">
        <v>50</v>
      </c>
      <c r="AC3735" s="77">
        <v>1</v>
      </c>
      <c r="AD3735" s="77">
        <v>5</v>
      </c>
      <c r="AE3735" s="77">
        <v>17</v>
      </c>
      <c r="AF3735" s="78" t="s">
        <v>4167</v>
      </c>
      <c r="AG3735" s="72"/>
      <c r="AH3735" s="77" t="s">
        <v>69</v>
      </c>
      <c r="AI3735" s="76" t="s">
        <v>52</v>
      </c>
      <c r="AJ3735" s="76" t="s">
        <v>36</v>
      </c>
      <c r="AK3735" t="str">
        <f>_xlfn.CONCAT(PlayerList[[#This Row],[First Name]]," ",PlayerList[[#This Row],[Surname]])</f>
        <v>Stanford Zhang</v>
      </c>
      <c r="AM3735" s="71">
        <f>PlayerList[[#This Row],[Code]]*1</f>
        <v>19949</v>
      </c>
      <c r="AN3735" s="71" t="str">
        <f>VLOOKUP(PlayerList[[#This Row],[NZCF ID]],$AP$2:$AQ$3850,2,FALSE)</f>
        <v>M</v>
      </c>
      <c r="AP3735" s="71">
        <v>17606</v>
      </c>
      <c r="AQ3735" s="71" t="s">
        <v>29</v>
      </c>
    </row>
    <row r="3736" spans="13:43" x14ac:dyDescent="0.3">
      <c r="M3736" s="75">
        <v>17705</v>
      </c>
      <c r="N3736" s="72" t="s">
        <v>4011</v>
      </c>
      <c r="O3736" s="72" t="s">
        <v>4049</v>
      </c>
      <c r="P3736" s="73" t="s">
        <v>258</v>
      </c>
      <c r="Q3736" s="74">
        <v>2009</v>
      </c>
      <c r="R3736" s="73" t="s">
        <v>135</v>
      </c>
      <c r="S3736" s="72"/>
      <c r="T3736" s="77">
        <v>1030</v>
      </c>
      <c r="U3736" s="76" t="s">
        <v>35</v>
      </c>
      <c r="V3736" s="77" t="s">
        <v>36</v>
      </c>
      <c r="W3736" s="77" t="s">
        <v>36</v>
      </c>
      <c r="X3736" s="77">
        <v>66</v>
      </c>
      <c r="Y3736" s="78" t="s">
        <v>84</v>
      </c>
      <c r="Z3736" s="72"/>
      <c r="AA3736" s="77">
        <v>885</v>
      </c>
      <c r="AB3736" s="76" t="s">
        <v>35</v>
      </c>
      <c r="AC3736" s="77">
        <v>1</v>
      </c>
      <c r="AD3736" s="77">
        <v>3</v>
      </c>
      <c r="AE3736" s="77">
        <v>73</v>
      </c>
      <c r="AF3736" s="78" t="s">
        <v>4167</v>
      </c>
      <c r="AG3736" s="72"/>
      <c r="AH3736" s="77">
        <v>4314999</v>
      </c>
      <c r="AI3736" s="76" t="s">
        <v>52</v>
      </c>
      <c r="AJ3736" s="76" t="s">
        <v>36</v>
      </c>
      <c r="AK3736" t="str">
        <f>_xlfn.CONCAT(PlayerList[[#This Row],[First Name]]," ",PlayerList[[#This Row],[Surname]])</f>
        <v>Theodore Zhang</v>
      </c>
      <c r="AM3736" s="71">
        <f>PlayerList[[#This Row],[Code]]*1</f>
        <v>17705</v>
      </c>
      <c r="AN3736" s="71" t="str">
        <f>VLOOKUP(PlayerList[[#This Row],[NZCF ID]],$AP$2:$AQ$3850,2,FALSE)</f>
        <v>M</v>
      </c>
      <c r="AP3736" s="71">
        <v>20844</v>
      </c>
      <c r="AQ3736" s="71" t="s">
        <v>29</v>
      </c>
    </row>
    <row r="3737" spans="13:43" x14ac:dyDescent="0.3">
      <c r="M3737" s="75">
        <v>16782</v>
      </c>
      <c r="N3737" s="72" t="s">
        <v>4011</v>
      </c>
      <c r="O3737" s="72" t="s">
        <v>4050</v>
      </c>
      <c r="P3737" s="73" t="s">
        <v>167</v>
      </c>
      <c r="Q3737" s="74">
        <v>2011</v>
      </c>
      <c r="R3737" s="73" t="s">
        <v>135</v>
      </c>
      <c r="S3737" s="72"/>
      <c r="T3737" s="77">
        <v>1231</v>
      </c>
      <c r="U3737" s="76" t="s">
        <v>35</v>
      </c>
      <c r="V3737" s="77" t="s">
        <v>36</v>
      </c>
      <c r="W3737" s="77" t="s">
        <v>36</v>
      </c>
      <c r="X3737" s="77">
        <v>88</v>
      </c>
      <c r="Y3737" s="78" t="s">
        <v>96</v>
      </c>
      <c r="Z3737" s="72"/>
      <c r="AA3737" s="77">
        <v>1229</v>
      </c>
      <c r="AB3737" s="76" t="s">
        <v>35</v>
      </c>
      <c r="AC3737" s="77" t="s">
        <v>36</v>
      </c>
      <c r="AD3737" s="77" t="s">
        <v>36</v>
      </c>
      <c r="AE3737" s="77">
        <v>130</v>
      </c>
      <c r="AF3737" s="78" t="s">
        <v>154</v>
      </c>
      <c r="AG3737" s="72"/>
      <c r="AH3737" s="77">
        <v>4311850</v>
      </c>
      <c r="AI3737" s="76" t="s">
        <v>52</v>
      </c>
      <c r="AJ3737" s="76" t="s">
        <v>36</v>
      </c>
      <c r="AK3737" t="str">
        <f>_xlfn.CONCAT(PlayerList[[#This Row],[First Name]]," ",PlayerList[[#This Row],[Surname]])</f>
        <v>Tim Lifan Zhang</v>
      </c>
      <c r="AM3737" s="71">
        <f>PlayerList[[#This Row],[Code]]*1</f>
        <v>16782</v>
      </c>
      <c r="AN3737" s="71" t="str">
        <f>VLOOKUP(PlayerList[[#This Row],[NZCF ID]],$AP$2:$AQ$3850,2,FALSE)</f>
        <v>M</v>
      </c>
      <c r="AP3737" s="71">
        <v>18305</v>
      </c>
      <c r="AQ3737" s="71" t="s">
        <v>45</v>
      </c>
    </row>
    <row r="3738" spans="13:43" x14ac:dyDescent="0.3">
      <c r="M3738" s="75">
        <v>15673</v>
      </c>
      <c r="N3738" s="72" t="s">
        <v>4011</v>
      </c>
      <c r="O3738" s="72" t="s">
        <v>1031</v>
      </c>
      <c r="P3738" s="73" t="s">
        <v>74</v>
      </c>
      <c r="Q3738" s="74">
        <v>2005</v>
      </c>
      <c r="R3738" s="73" t="s">
        <v>135</v>
      </c>
      <c r="S3738" s="72"/>
      <c r="T3738" s="77">
        <v>950</v>
      </c>
      <c r="U3738" s="76" t="s">
        <v>35</v>
      </c>
      <c r="V3738" s="77" t="s">
        <v>36</v>
      </c>
      <c r="W3738" s="77" t="s">
        <v>36</v>
      </c>
      <c r="X3738" s="77">
        <v>198</v>
      </c>
      <c r="Y3738" s="78" t="s">
        <v>2121</v>
      </c>
      <c r="Z3738" s="72"/>
      <c r="AA3738" s="77">
        <v>1177</v>
      </c>
      <c r="AB3738" s="76" t="s">
        <v>35</v>
      </c>
      <c r="AC3738" s="77" t="s">
        <v>36</v>
      </c>
      <c r="AD3738" s="77" t="s">
        <v>36</v>
      </c>
      <c r="AE3738" s="77">
        <v>101</v>
      </c>
      <c r="AF3738" s="78" t="s">
        <v>4200</v>
      </c>
      <c r="AG3738" s="72"/>
      <c r="AH3738" s="77">
        <v>4304543</v>
      </c>
      <c r="AI3738" s="76" t="s">
        <v>52</v>
      </c>
      <c r="AJ3738" s="76" t="s">
        <v>36</v>
      </c>
      <c r="AK3738" t="str">
        <f>_xlfn.CONCAT(PlayerList[[#This Row],[First Name]]," ",PlayerList[[#This Row],[Surname]])</f>
        <v>Toby Zhang</v>
      </c>
      <c r="AM3738" s="71">
        <f>PlayerList[[#This Row],[Code]]*1</f>
        <v>15673</v>
      </c>
      <c r="AN3738" s="71" t="str">
        <f>VLOOKUP(PlayerList[[#This Row],[NZCF ID]],$AP$2:$AQ$3850,2,FALSE)</f>
        <v>M</v>
      </c>
      <c r="AP3738" s="71">
        <v>20033</v>
      </c>
      <c r="AQ3738" s="71" t="s">
        <v>29</v>
      </c>
    </row>
    <row r="3739" spans="13:43" x14ac:dyDescent="0.3">
      <c r="M3739" s="75">
        <v>18287</v>
      </c>
      <c r="N3739" s="72" t="s">
        <v>4011</v>
      </c>
      <c r="O3739" s="72" t="s">
        <v>794</v>
      </c>
      <c r="P3739" s="73" t="s">
        <v>190</v>
      </c>
      <c r="Q3739" s="74">
        <v>2005</v>
      </c>
      <c r="R3739" s="73" t="s">
        <v>135</v>
      </c>
      <c r="S3739" s="72"/>
      <c r="T3739" s="77" t="s">
        <v>34</v>
      </c>
      <c r="U3739" s="76" t="s">
        <v>35</v>
      </c>
      <c r="V3739" s="77" t="s">
        <v>36</v>
      </c>
      <c r="W3739" s="77" t="s">
        <v>36</v>
      </c>
      <c r="X3739" s="77" t="s">
        <v>37</v>
      </c>
      <c r="Y3739" s="78" t="s">
        <v>38</v>
      </c>
      <c r="Z3739" s="72"/>
      <c r="AA3739" s="77">
        <v>1617</v>
      </c>
      <c r="AB3739" s="76" t="s">
        <v>50</v>
      </c>
      <c r="AC3739" s="77" t="s">
        <v>36</v>
      </c>
      <c r="AD3739" s="77" t="s">
        <v>36</v>
      </c>
      <c r="AE3739" s="77">
        <v>6</v>
      </c>
      <c r="AF3739" s="78" t="s">
        <v>68</v>
      </c>
      <c r="AG3739" s="72"/>
      <c r="AH3739" s="77" t="s">
        <v>69</v>
      </c>
      <c r="AI3739" s="76" t="s">
        <v>52</v>
      </c>
      <c r="AJ3739" s="76" t="s">
        <v>36</v>
      </c>
      <c r="AK3739" t="str">
        <f>_xlfn.CONCAT(PlayerList[[#This Row],[First Name]]," ",PlayerList[[#This Row],[Surname]])</f>
        <v>Tony Zhang</v>
      </c>
      <c r="AM3739" s="71">
        <f>PlayerList[[#This Row],[Code]]*1</f>
        <v>18287</v>
      </c>
      <c r="AN3739" s="71" t="str">
        <f>VLOOKUP(PlayerList[[#This Row],[NZCF ID]],$AP$2:$AQ$3850,2,FALSE)</f>
        <v>M</v>
      </c>
      <c r="AP3739" s="71">
        <v>19949</v>
      </c>
      <c r="AQ3739" s="71" t="s">
        <v>29</v>
      </c>
    </row>
    <row r="3740" spans="13:43" x14ac:dyDescent="0.3">
      <c r="M3740" s="75">
        <v>17874</v>
      </c>
      <c r="N3740" s="72" t="s">
        <v>4011</v>
      </c>
      <c r="O3740" s="72" t="s">
        <v>4051</v>
      </c>
      <c r="P3740" s="73" t="s">
        <v>33</v>
      </c>
      <c r="Q3740" s="74">
        <v>2010</v>
      </c>
      <c r="R3740" s="73" t="s">
        <v>135</v>
      </c>
      <c r="S3740" s="72"/>
      <c r="T3740" s="77" t="s">
        <v>34</v>
      </c>
      <c r="U3740" s="76" t="s">
        <v>35</v>
      </c>
      <c r="V3740" s="77" t="s">
        <v>36</v>
      </c>
      <c r="W3740" s="77" t="s">
        <v>36</v>
      </c>
      <c r="X3740" s="77" t="s">
        <v>37</v>
      </c>
      <c r="Y3740" s="78" t="s">
        <v>38</v>
      </c>
      <c r="Z3740" s="72"/>
      <c r="AA3740" s="77">
        <v>608</v>
      </c>
      <c r="AB3740" s="76" t="s">
        <v>50</v>
      </c>
      <c r="AC3740" s="77" t="s">
        <v>36</v>
      </c>
      <c r="AD3740" s="77" t="s">
        <v>36</v>
      </c>
      <c r="AE3740" s="77">
        <v>6</v>
      </c>
      <c r="AF3740" s="78" t="s">
        <v>105</v>
      </c>
      <c r="AG3740" s="72"/>
      <c r="AH3740" s="77" t="s">
        <v>69</v>
      </c>
      <c r="AI3740" s="76" t="s">
        <v>52</v>
      </c>
      <c r="AJ3740" s="76" t="s">
        <v>36</v>
      </c>
      <c r="AK3740" t="str">
        <f>_xlfn.CONCAT(PlayerList[[#This Row],[First Name]]," ",PlayerList[[#This Row],[Surname]])</f>
        <v>Vicki Zhang</v>
      </c>
      <c r="AM3740" s="71">
        <f>PlayerList[[#This Row],[Code]]*1</f>
        <v>17874</v>
      </c>
      <c r="AN3740" s="71" t="str">
        <f>VLOOKUP(PlayerList[[#This Row],[NZCF ID]],$AP$2:$AQ$3850,2,FALSE)</f>
        <v>F</v>
      </c>
      <c r="AP3740" s="71">
        <v>17705</v>
      </c>
      <c r="AQ3740" s="71" t="s">
        <v>29</v>
      </c>
    </row>
    <row r="3741" spans="13:43" x14ac:dyDescent="0.3">
      <c r="M3741" s="75">
        <v>21156</v>
      </c>
      <c r="N3741" s="72" t="s">
        <v>4011</v>
      </c>
      <c r="O3741" s="72" t="s">
        <v>4052</v>
      </c>
      <c r="P3741" s="73" t="s">
        <v>167</v>
      </c>
      <c r="Q3741" s="74">
        <v>2014</v>
      </c>
      <c r="R3741" s="73" t="s">
        <v>135</v>
      </c>
      <c r="S3741" s="72"/>
      <c r="T3741" s="77" t="s">
        <v>34</v>
      </c>
      <c r="U3741" s="76" t="s">
        <v>35</v>
      </c>
      <c r="V3741" s="77" t="s">
        <v>36</v>
      </c>
      <c r="W3741" s="77" t="s">
        <v>36</v>
      </c>
      <c r="X3741" s="77" t="s">
        <v>37</v>
      </c>
      <c r="Y3741" s="78" t="s">
        <v>38</v>
      </c>
      <c r="Z3741" s="72"/>
      <c r="AA3741" s="77">
        <v>730</v>
      </c>
      <c r="AB3741" s="76" t="s">
        <v>50</v>
      </c>
      <c r="AC3741" s="77" t="s">
        <v>36</v>
      </c>
      <c r="AD3741" s="77" t="s">
        <v>36</v>
      </c>
      <c r="AE3741" s="77">
        <v>5</v>
      </c>
      <c r="AF3741" s="78" t="s">
        <v>84</v>
      </c>
      <c r="AG3741" s="72"/>
      <c r="AH3741" s="77">
        <v>4332237</v>
      </c>
      <c r="AI3741" s="76" t="s">
        <v>52</v>
      </c>
      <c r="AJ3741" s="76" t="s">
        <v>36</v>
      </c>
      <c r="AK3741" t="str">
        <f>_xlfn.CONCAT(PlayerList[[#This Row],[First Name]]," ",PlayerList[[#This Row],[Surname]])</f>
        <v>Villa Zhang</v>
      </c>
      <c r="AM3741" s="71">
        <f>PlayerList[[#This Row],[Code]]*1</f>
        <v>21156</v>
      </c>
      <c r="AN3741" s="71" t="str">
        <f>VLOOKUP(PlayerList[[#This Row],[NZCF ID]],$AP$2:$AQ$3850,2,FALSE)</f>
        <v>M</v>
      </c>
      <c r="AP3741" s="71">
        <v>16782</v>
      </c>
      <c r="AQ3741" s="71" t="s">
        <v>29</v>
      </c>
    </row>
    <row r="3742" spans="13:43" x14ac:dyDescent="0.3">
      <c r="M3742" s="75">
        <v>18618</v>
      </c>
      <c r="N3742" s="72" t="s">
        <v>4011</v>
      </c>
      <c r="O3742" s="72" t="s">
        <v>4053</v>
      </c>
      <c r="P3742" s="73" t="s">
        <v>33</v>
      </c>
      <c r="Q3742" s="74">
        <v>2016</v>
      </c>
      <c r="R3742" s="73" t="s">
        <v>135</v>
      </c>
      <c r="S3742" s="72"/>
      <c r="T3742" s="77" t="s">
        <v>34</v>
      </c>
      <c r="U3742" s="76" t="s">
        <v>35</v>
      </c>
      <c r="V3742" s="77" t="s">
        <v>36</v>
      </c>
      <c r="W3742" s="77" t="s">
        <v>36</v>
      </c>
      <c r="X3742" s="77" t="s">
        <v>37</v>
      </c>
      <c r="Y3742" s="78" t="s">
        <v>38</v>
      </c>
      <c r="Z3742" s="72"/>
      <c r="AA3742" s="77">
        <v>495</v>
      </c>
      <c r="AB3742" s="76" t="s">
        <v>35</v>
      </c>
      <c r="AC3742" s="77" t="s">
        <v>36</v>
      </c>
      <c r="AD3742" s="77" t="s">
        <v>36</v>
      </c>
      <c r="AE3742" s="77">
        <v>58</v>
      </c>
      <c r="AF3742" s="78" t="s">
        <v>75</v>
      </c>
      <c r="AG3742" s="72"/>
      <c r="AH3742" s="77" t="s">
        <v>69</v>
      </c>
      <c r="AI3742" s="76" t="s">
        <v>52</v>
      </c>
      <c r="AJ3742" s="76" t="s">
        <v>36</v>
      </c>
      <c r="AK3742" t="str">
        <f>_xlfn.CONCAT(PlayerList[[#This Row],[First Name]]," ",PlayerList[[#This Row],[Surname]])</f>
        <v>Vincent Sen Sen Zhang</v>
      </c>
      <c r="AM3742" s="71">
        <f>PlayerList[[#This Row],[Code]]*1</f>
        <v>18618</v>
      </c>
      <c r="AN3742" s="71" t="str">
        <f>VLOOKUP(PlayerList[[#This Row],[NZCF ID]],$AP$2:$AQ$3850,2,FALSE)</f>
        <v>M</v>
      </c>
      <c r="AP3742" s="71">
        <v>15673</v>
      </c>
      <c r="AQ3742" s="71" t="s">
        <v>29</v>
      </c>
    </row>
    <row r="3743" spans="13:43" x14ac:dyDescent="0.3">
      <c r="M3743" s="75">
        <v>19353</v>
      </c>
      <c r="N3743" s="72" t="s">
        <v>4011</v>
      </c>
      <c r="O3743" s="72" t="s">
        <v>1141</v>
      </c>
      <c r="P3743" s="73" t="s">
        <v>33</v>
      </c>
      <c r="Q3743" s="74">
        <v>2007</v>
      </c>
      <c r="R3743" s="73" t="s">
        <v>135</v>
      </c>
      <c r="S3743" s="72"/>
      <c r="T3743" s="77" t="s">
        <v>34</v>
      </c>
      <c r="U3743" s="76" t="s">
        <v>35</v>
      </c>
      <c r="V3743" s="77" t="s">
        <v>36</v>
      </c>
      <c r="W3743" s="77" t="s">
        <v>36</v>
      </c>
      <c r="X3743" s="77" t="s">
        <v>37</v>
      </c>
      <c r="Y3743" s="78" t="s">
        <v>38</v>
      </c>
      <c r="Z3743" s="72"/>
      <c r="AA3743" s="77">
        <v>1129</v>
      </c>
      <c r="AB3743" s="76" t="s">
        <v>50</v>
      </c>
      <c r="AC3743" s="77" t="s">
        <v>36</v>
      </c>
      <c r="AD3743" s="77" t="s">
        <v>36</v>
      </c>
      <c r="AE3743" s="77">
        <v>7</v>
      </c>
      <c r="AF3743" s="78" t="s">
        <v>96</v>
      </c>
      <c r="AG3743" s="72"/>
      <c r="AH3743" s="77" t="s">
        <v>69</v>
      </c>
      <c r="AI3743" s="76" t="s">
        <v>52</v>
      </c>
      <c r="AJ3743" s="76" t="s">
        <v>36</v>
      </c>
      <c r="AK3743" t="str">
        <f>_xlfn.CONCAT(PlayerList[[#This Row],[First Name]]," ",PlayerList[[#This Row],[Surname]])</f>
        <v>Wallace Zhang</v>
      </c>
      <c r="AM3743" s="71">
        <f>PlayerList[[#This Row],[Code]]*1</f>
        <v>19353</v>
      </c>
      <c r="AN3743" s="71" t="str">
        <f>VLOOKUP(PlayerList[[#This Row],[NZCF ID]],$AP$2:$AQ$3850,2,FALSE)</f>
        <v>M</v>
      </c>
      <c r="AP3743" s="71">
        <v>18287</v>
      </c>
      <c r="AQ3743" s="71" t="s">
        <v>29</v>
      </c>
    </row>
    <row r="3744" spans="13:43" x14ac:dyDescent="0.3">
      <c r="M3744" s="75">
        <v>15550</v>
      </c>
      <c r="N3744" s="72" t="s">
        <v>4011</v>
      </c>
      <c r="O3744" s="72" t="s">
        <v>4054</v>
      </c>
      <c r="P3744" s="73" t="s">
        <v>354</v>
      </c>
      <c r="Q3744" s="74">
        <v>1968</v>
      </c>
      <c r="R3744" s="73" t="s">
        <v>124</v>
      </c>
      <c r="S3744" s="72"/>
      <c r="T3744" s="77">
        <v>1205</v>
      </c>
      <c r="U3744" s="76" t="s">
        <v>50</v>
      </c>
      <c r="V3744" s="77" t="s">
        <v>36</v>
      </c>
      <c r="W3744" s="77" t="s">
        <v>36</v>
      </c>
      <c r="X3744" s="77">
        <v>5</v>
      </c>
      <c r="Y3744" s="78" t="s">
        <v>90</v>
      </c>
      <c r="Z3744" s="72"/>
      <c r="AA3744" s="77" t="s">
        <v>37</v>
      </c>
      <c r="AB3744" s="76" t="s">
        <v>35</v>
      </c>
      <c r="AC3744" s="77" t="s">
        <v>36</v>
      </c>
      <c r="AD3744" s="77" t="s">
        <v>36</v>
      </c>
      <c r="AE3744" s="77" t="s">
        <v>37</v>
      </c>
      <c r="AF3744" s="78" t="s">
        <v>38</v>
      </c>
      <c r="AG3744" s="72"/>
      <c r="AH3744" s="77" t="s">
        <v>69</v>
      </c>
      <c r="AI3744" s="76" t="s">
        <v>52</v>
      </c>
      <c r="AJ3744" s="76" t="s">
        <v>36</v>
      </c>
      <c r="AK3744" t="str">
        <f>_xlfn.CONCAT(PlayerList[[#This Row],[First Name]]," ",PlayerList[[#This Row],[Surname]])</f>
        <v>Weidong Zhang</v>
      </c>
      <c r="AM3744" s="71">
        <f>PlayerList[[#This Row],[Code]]*1</f>
        <v>15550</v>
      </c>
      <c r="AN3744" s="71" t="str">
        <f>VLOOKUP(PlayerList[[#This Row],[NZCF ID]],$AP$2:$AQ$3850,2,FALSE)</f>
        <v>M</v>
      </c>
      <c r="AP3744" s="71">
        <v>17874</v>
      </c>
      <c r="AQ3744" s="71" t="s">
        <v>45</v>
      </c>
    </row>
    <row r="3745" spans="13:43" x14ac:dyDescent="0.3">
      <c r="M3745" s="75">
        <v>14221</v>
      </c>
      <c r="N3745" s="72" t="s">
        <v>4011</v>
      </c>
      <c r="O3745" s="72" t="s">
        <v>4556</v>
      </c>
      <c r="P3745" s="73" t="s">
        <v>167</v>
      </c>
      <c r="Q3745" s="74">
        <v>2001</v>
      </c>
      <c r="R3745" s="73" t="s">
        <v>35</v>
      </c>
      <c r="S3745" s="72"/>
      <c r="T3745" s="77">
        <v>1862</v>
      </c>
      <c r="U3745" s="76" t="s">
        <v>35</v>
      </c>
      <c r="V3745" s="77" t="s">
        <v>36</v>
      </c>
      <c r="W3745" s="77" t="s">
        <v>36</v>
      </c>
      <c r="X3745" s="77">
        <v>319</v>
      </c>
      <c r="Y3745" s="78" t="s">
        <v>2433</v>
      </c>
      <c r="Z3745" s="72"/>
      <c r="AA3745" s="77">
        <v>1900</v>
      </c>
      <c r="AB3745" s="76" t="s">
        <v>35</v>
      </c>
      <c r="AC3745" s="77" t="s">
        <v>36</v>
      </c>
      <c r="AD3745" s="77" t="s">
        <v>36</v>
      </c>
      <c r="AE3745" s="77">
        <v>269</v>
      </c>
      <c r="AF3745" s="78" t="s">
        <v>452</v>
      </c>
      <c r="AG3745" s="72"/>
      <c r="AH3745" s="77">
        <v>4303830</v>
      </c>
      <c r="AI3745" s="76" t="s">
        <v>52</v>
      </c>
      <c r="AJ3745" s="76" t="s">
        <v>364</v>
      </c>
      <c r="AK3745" t="str">
        <f>_xlfn.CONCAT(PlayerList[[#This Row],[First Name]]," ",PlayerList[[#This Row],[Surname]])</f>
        <v>William Jiewen Zhang</v>
      </c>
      <c r="AM3745" s="71">
        <f>PlayerList[[#This Row],[Code]]*1</f>
        <v>14221</v>
      </c>
      <c r="AN3745" s="71" t="str">
        <f>VLOOKUP(PlayerList[[#This Row],[NZCF ID]],$AP$2:$AQ$3850,2,FALSE)</f>
        <v>M</v>
      </c>
      <c r="AP3745" s="71">
        <v>21156</v>
      </c>
      <c r="AQ3745" s="71" t="s">
        <v>29</v>
      </c>
    </row>
    <row r="3746" spans="13:43" x14ac:dyDescent="0.3">
      <c r="M3746" s="75">
        <v>20845</v>
      </c>
      <c r="N3746" s="72" t="s">
        <v>4011</v>
      </c>
      <c r="O3746" s="72" t="s">
        <v>4055</v>
      </c>
      <c r="P3746" s="73" t="s">
        <v>33</v>
      </c>
      <c r="Q3746" s="74">
        <v>2016</v>
      </c>
      <c r="R3746" s="73" t="s">
        <v>135</v>
      </c>
      <c r="S3746" s="72"/>
      <c r="T3746" s="77" t="s">
        <v>34</v>
      </c>
      <c r="U3746" s="76" t="s">
        <v>35</v>
      </c>
      <c r="V3746" s="77" t="s">
        <v>36</v>
      </c>
      <c r="W3746" s="77" t="s">
        <v>36</v>
      </c>
      <c r="X3746" s="77" t="s">
        <v>37</v>
      </c>
      <c r="Y3746" s="78" t="s">
        <v>38</v>
      </c>
      <c r="Z3746" s="72"/>
      <c r="AA3746" s="77">
        <v>400</v>
      </c>
      <c r="AB3746" s="76" t="s">
        <v>50</v>
      </c>
      <c r="AC3746" s="77" t="s">
        <v>36</v>
      </c>
      <c r="AD3746" s="77" t="s">
        <v>36</v>
      </c>
      <c r="AE3746" s="77">
        <v>5</v>
      </c>
      <c r="AF3746" s="78" t="s">
        <v>39</v>
      </c>
      <c r="AG3746" s="72"/>
      <c r="AH3746" s="77" t="s">
        <v>69</v>
      </c>
      <c r="AI3746" s="76" t="s">
        <v>52</v>
      </c>
      <c r="AJ3746" s="76" t="s">
        <v>36</v>
      </c>
      <c r="AK3746" t="str">
        <f>_xlfn.CONCAT(PlayerList[[#This Row],[First Name]]," ",PlayerList[[#This Row],[Surname]])</f>
        <v>Xien Zhang</v>
      </c>
      <c r="AM3746" s="71">
        <f>PlayerList[[#This Row],[Code]]*1</f>
        <v>20845</v>
      </c>
      <c r="AN3746" s="71" t="str">
        <f>VLOOKUP(PlayerList[[#This Row],[NZCF ID]],$AP$2:$AQ$3850,2,FALSE)</f>
        <v>M</v>
      </c>
      <c r="AP3746" s="71">
        <v>18618</v>
      </c>
      <c r="AQ3746" s="71" t="s">
        <v>29</v>
      </c>
    </row>
    <row r="3747" spans="13:43" x14ac:dyDescent="0.3">
      <c r="M3747" s="75">
        <v>16778</v>
      </c>
      <c r="N3747" s="72" t="s">
        <v>4011</v>
      </c>
      <c r="O3747" s="72" t="s">
        <v>4056</v>
      </c>
      <c r="P3747" s="73" t="s">
        <v>167</v>
      </c>
      <c r="Q3747" s="74">
        <v>2006</v>
      </c>
      <c r="R3747" s="73" t="s">
        <v>135</v>
      </c>
      <c r="S3747" s="72"/>
      <c r="T3747" s="77">
        <v>1411</v>
      </c>
      <c r="U3747" s="76" t="s">
        <v>35</v>
      </c>
      <c r="V3747" s="77" t="s">
        <v>36</v>
      </c>
      <c r="W3747" s="77" t="s">
        <v>36</v>
      </c>
      <c r="X3747" s="77">
        <v>81</v>
      </c>
      <c r="Y3747" s="78" t="s">
        <v>96</v>
      </c>
      <c r="Z3747" s="72"/>
      <c r="AA3747" s="77">
        <v>1073</v>
      </c>
      <c r="AB3747" s="76" t="s">
        <v>35</v>
      </c>
      <c r="AC3747" s="77" t="s">
        <v>36</v>
      </c>
      <c r="AD3747" s="77" t="s">
        <v>36</v>
      </c>
      <c r="AE3747" s="77">
        <v>73</v>
      </c>
      <c r="AF3747" s="78" t="s">
        <v>154</v>
      </c>
      <c r="AG3747" s="72"/>
      <c r="AH3747" s="77">
        <v>4311914</v>
      </c>
      <c r="AI3747" s="76" t="s">
        <v>52</v>
      </c>
      <c r="AJ3747" s="76" t="s">
        <v>36</v>
      </c>
      <c r="AK3747" t="str">
        <f>_xlfn.CONCAT(PlayerList[[#This Row],[First Name]]," ",PlayerList[[#This Row],[Surname]])</f>
        <v>Yaoyuan Zhang</v>
      </c>
      <c r="AM3747" s="71">
        <f>PlayerList[[#This Row],[Code]]*1</f>
        <v>16778</v>
      </c>
      <c r="AN3747" s="71" t="str">
        <f>VLOOKUP(PlayerList[[#This Row],[NZCF ID]],$AP$2:$AQ$3850,2,FALSE)</f>
        <v>M</v>
      </c>
      <c r="AP3747" s="71">
        <v>19353</v>
      </c>
      <c r="AQ3747" s="71" t="s">
        <v>29</v>
      </c>
    </row>
    <row r="3748" spans="13:43" x14ac:dyDescent="0.3">
      <c r="M3748" s="75">
        <v>22847</v>
      </c>
      <c r="N3748" s="72" t="s">
        <v>4011</v>
      </c>
      <c r="O3748" s="72" t="s">
        <v>4557</v>
      </c>
      <c r="P3748" s="73" t="s">
        <v>33</v>
      </c>
      <c r="Q3748" s="74">
        <v>2011</v>
      </c>
      <c r="R3748" s="73" t="s">
        <v>135</v>
      </c>
      <c r="S3748" s="72"/>
      <c r="T3748" s="77" t="s">
        <v>34</v>
      </c>
      <c r="U3748" s="76" t="s">
        <v>35</v>
      </c>
      <c r="V3748" s="77" t="s">
        <v>36</v>
      </c>
      <c r="W3748" s="77" t="s">
        <v>36</v>
      </c>
      <c r="X3748" s="77" t="s">
        <v>37</v>
      </c>
      <c r="Y3748" s="78" t="s">
        <v>38</v>
      </c>
      <c r="Z3748" s="72"/>
      <c r="AA3748" s="77">
        <v>835</v>
      </c>
      <c r="AB3748" s="76" t="s">
        <v>50</v>
      </c>
      <c r="AC3748" s="77">
        <v>1</v>
      </c>
      <c r="AD3748" s="77">
        <v>6</v>
      </c>
      <c r="AE3748" s="77">
        <v>11</v>
      </c>
      <c r="AF3748" s="78" t="s">
        <v>4167</v>
      </c>
      <c r="AG3748" s="72"/>
      <c r="AH3748" s="77">
        <v>4332164</v>
      </c>
      <c r="AI3748" s="76" t="s">
        <v>52</v>
      </c>
      <c r="AJ3748" s="76" t="s">
        <v>36</v>
      </c>
      <c r="AK3748" t="str">
        <f>_xlfn.CONCAT(PlayerList[[#This Row],[First Name]]," ",PlayerList[[#This Row],[Surname]])</f>
        <v>Yichi Zhang</v>
      </c>
      <c r="AM3748" s="71">
        <f>PlayerList[[#This Row],[Code]]*1</f>
        <v>22847</v>
      </c>
      <c r="AN3748" s="71" t="str">
        <f>VLOOKUP(PlayerList[[#This Row],[NZCF ID]],$AP$2:$AQ$3850,2,FALSE)</f>
        <v>M</v>
      </c>
      <c r="AP3748" s="71">
        <v>15550</v>
      </c>
      <c r="AQ3748" s="71" t="s">
        <v>29</v>
      </c>
    </row>
    <row r="3749" spans="13:43" x14ac:dyDescent="0.3">
      <c r="M3749" s="75">
        <v>17967</v>
      </c>
      <c r="N3749" s="72" t="s">
        <v>4011</v>
      </c>
      <c r="O3749" s="72" t="s">
        <v>4057</v>
      </c>
      <c r="P3749" s="73" t="s">
        <v>33</v>
      </c>
      <c r="Q3749" s="74">
        <v>2009</v>
      </c>
      <c r="R3749" s="73" t="s">
        <v>135</v>
      </c>
      <c r="S3749" s="72"/>
      <c r="T3749" s="77" t="s">
        <v>34</v>
      </c>
      <c r="U3749" s="76" t="s">
        <v>35</v>
      </c>
      <c r="V3749" s="77" t="s">
        <v>36</v>
      </c>
      <c r="W3749" s="77" t="s">
        <v>36</v>
      </c>
      <c r="X3749" s="77" t="s">
        <v>37</v>
      </c>
      <c r="Y3749" s="78" t="s">
        <v>38</v>
      </c>
      <c r="Z3749" s="72"/>
      <c r="AA3749" s="77">
        <v>759</v>
      </c>
      <c r="AB3749" s="76" t="s">
        <v>50</v>
      </c>
      <c r="AC3749" s="77" t="s">
        <v>36</v>
      </c>
      <c r="AD3749" s="77" t="s">
        <v>36</v>
      </c>
      <c r="AE3749" s="77">
        <v>5</v>
      </c>
      <c r="AF3749" s="78" t="s">
        <v>51</v>
      </c>
      <c r="AG3749" s="72"/>
      <c r="AH3749" s="77">
        <v>4316401</v>
      </c>
      <c r="AI3749" s="76" t="s">
        <v>52</v>
      </c>
      <c r="AJ3749" s="76" t="s">
        <v>36</v>
      </c>
      <c r="AK3749" t="str">
        <f>_xlfn.CONCAT(PlayerList[[#This Row],[First Name]]," ",PlayerList[[#This Row],[Surname]])</f>
        <v>Ying Yuan (Jack) Zhang</v>
      </c>
      <c r="AM3749" s="71">
        <f>PlayerList[[#This Row],[Code]]*1</f>
        <v>17967</v>
      </c>
      <c r="AN3749" s="71" t="str">
        <f>VLOOKUP(PlayerList[[#This Row],[NZCF ID]],$AP$2:$AQ$3850,2,FALSE)</f>
        <v>M</v>
      </c>
      <c r="AP3749" s="71">
        <v>14221</v>
      </c>
      <c r="AQ3749" s="71" t="s">
        <v>29</v>
      </c>
    </row>
    <row r="3750" spans="13:43" x14ac:dyDescent="0.3">
      <c r="M3750" s="75">
        <v>20398</v>
      </c>
      <c r="N3750" s="72" t="s">
        <v>4011</v>
      </c>
      <c r="O3750" s="72" t="s">
        <v>4058</v>
      </c>
      <c r="P3750" s="73" t="s">
        <v>33</v>
      </c>
      <c r="Q3750" s="74">
        <v>2018</v>
      </c>
      <c r="R3750" s="73" t="s">
        <v>135</v>
      </c>
      <c r="S3750" s="72"/>
      <c r="T3750" s="77" t="s">
        <v>34</v>
      </c>
      <c r="U3750" s="76" t="s">
        <v>35</v>
      </c>
      <c r="V3750" s="77" t="s">
        <v>36</v>
      </c>
      <c r="W3750" s="77" t="s">
        <v>36</v>
      </c>
      <c r="X3750" s="77" t="s">
        <v>37</v>
      </c>
      <c r="Y3750" s="78" t="s">
        <v>38</v>
      </c>
      <c r="Z3750" s="72"/>
      <c r="AA3750" s="77">
        <v>400</v>
      </c>
      <c r="AB3750" s="76" t="s">
        <v>50</v>
      </c>
      <c r="AC3750" s="77" t="s">
        <v>36</v>
      </c>
      <c r="AD3750" s="77" t="s">
        <v>36</v>
      </c>
      <c r="AE3750" s="77">
        <v>18</v>
      </c>
      <c r="AF3750" s="78" t="s">
        <v>61</v>
      </c>
      <c r="AG3750" s="72"/>
      <c r="AH3750" s="77">
        <v>4329562</v>
      </c>
      <c r="AI3750" s="76" t="s">
        <v>52</v>
      </c>
      <c r="AJ3750" s="76" t="s">
        <v>36</v>
      </c>
      <c r="AK3750" t="str">
        <f>_xlfn.CONCAT(PlayerList[[#This Row],[First Name]]," ",PlayerList[[#This Row],[Surname]])</f>
        <v>Yixing (Aaron) Zhang</v>
      </c>
      <c r="AM3750" s="71">
        <f>PlayerList[[#This Row],[Code]]*1</f>
        <v>20398</v>
      </c>
      <c r="AN3750" s="71" t="str">
        <f>VLOOKUP(PlayerList[[#This Row],[NZCF ID]],$AP$2:$AQ$3850,2,FALSE)</f>
        <v>M</v>
      </c>
      <c r="AP3750" s="71">
        <v>20845</v>
      </c>
      <c r="AQ3750" s="71" t="s">
        <v>29</v>
      </c>
    </row>
    <row r="3751" spans="13:43" x14ac:dyDescent="0.3">
      <c r="M3751" s="75">
        <v>18732</v>
      </c>
      <c r="N3751" s="72" t="s">
        <v>4011</v>
      </c>
      <c r="O3751" s="72" t="s">
        <v>3981</v>
      </c>
      <c r="P3751" s="73" t="s">
        <v>74</v>
      </c>
      <c r="Q3751" s="74">
        <v>1980</v>
      </c>
      <c r="R3751" s="73" t="s">
        <v>35</v>
      </c>
      <c r="S3751" s="72"/>
      <c r="T3751" s="77">
        <v>1046</v>
      </c>
      <c r="U3751" s="76" t="s">
        <v>50</v>
      </c>
      <c r="V3751" s="77" t="s">
        <v>36</v>
      </c>
      <c r="W3751" s="77" t="s">
        <v>36</v>
      </c>
      <c r="X3751" s="77">
        <v>7</v>
      </c>
      <c r="Y3751" s="78" t="s">
        <v>173</v>
      </c>
      <c r="Z3751" s="72"/>
      <c r="AA3751" s="77" t="s">
        <v>37</v>
      </c>
      <c r="AB3751" s="76" t="s">
        <v>35</v>
      </c>
      <c r="AC3751" s="77" t="s">
        <v>36</v>
      </c>
      <c r="AD3751" s="77" t="s">
        <v>36</v>
      </c>
      <c r="AE3751" s="77" t="s">
        <v>37</v>
      </c>
      <c r="AF3751" s="78" t="s">
        <v>38</v>
      </c>
      <c r="AG3751" s="72"/>
      <c r="AH3751" s="77">
        <v>4321308</v>
      </c>
      <c r="AI3751" s="76" t="s">
        <v>52</v>
      </c>
      <c r="AJ3751" s="76" t="s">
        <v>36</v>
      </c>
      <c r="AK3751" t="str">
        <f>_xlfn.CONCAT(PlayerList[[#This Row],[First Name]]," ",PlayerList[[#This Row],[Surname]])</f>
        <v>Yuan Zhang</v>
      </c>
      <c r="AM3751" s="71">
        <f>PlayerList[[#This Row],[Code]]*1</f>
        <v>18732</v>
      </c>
      <c r="AN3751" s="71" t="str">
        <f>VLOOKUP(PlayerList[[#This Row],[NZCF ID]],$AP$2:$AQ$3850,2,FALSE)</f>
        <v>M</v>
      </c>
      <c r="AP3751" s="71">
        <v>16778</v>
      </c>
      <c r="AQ3751" s="71" t="s">
        <v>29</v>
      </c>
    </row>
    <row r="3752" spans="13:43" x14ac:dyDescent="0.3">
      <c r="M3752" s="75">
        <v>18619</v>
      </c>
      <c r="N3752" s="72" t="s">
        <v>4011</v>
      </c>
      <c r="O3752" s="72" t="s">
        <v>4059</v>
      </c>
      <c r="P3752" s="73" t="s">
        <v>33</v>
      </c>
      <c r="Q3752" s="74">
        <v>2013</v>
      </c>
      <c r="R3752" s="73" t="s">
        <v>135</v>
      </c>
      <c r="S3752" s="72"/>
      <c r="T3752" s="77" t="s">
        <v>34</v>
      </c>
      <c r="U3752" s="76" t="s">
        <v>35</v>
      </c>
      <c r="V3752" s="77" t="s">
        <v>36</v>
      </c>
      <c r="W3752" s="77" t="s">
        <v>36</v>
      </c>
      <c r="X3752" s="77" t="s">
        <v>37</v>
      </c>
      <c r="Y3752" s="78" t="s">
        <v>38</v>
      </c>
      <c r="Z3752" s="72"/>
      <c r="AA3752" s="77">
        <v>497</v>
      </c>
      <c r="AB3752" s="76" t="s">
        <v>50</v>
      </c>
      <c r="AC3752" s="77" t="s">
        <v>36</v>
      </c>
      <c r="AD3752" s="77" t="s">
        <v>36</v>
      </c>
      <c r="AE3752" s="77">
        <v>6</v>
      </c>
      <c r="AF3752" s="78" t="s">
        <v>51</v>
      </c>
      <c r="AG3752" s="72"/>
      <c r="AH3752" s="77" t="s">
        <v>69</v>
      </c>
      <c r="AI3752" s="76" t="s">
        <v>52</v>
      </c>
      <c r="AJ3752" s="76" t="s">
        <v>36</v>
      </c>
      <c r="AK3752" t="str">
        <f>_xlfn.CONCAT(PlayerList[[#This Row],[First Name]]," ",PlayerList[[#This Row],[Surname]])</f>
        <v>Yuchen (Victor) Zhang</v>
      </c>
      <c r="AM3752" s="71">
        <f>PlayerList[[#This Row],[Code]]*1</f>
        <v>18619</v>
      </c>
      <c r="AN3752" s="71" t="str">
        <f>VLOOKUP(PlayerList[[#This Row],[NZCF ID]],$AP$2:$AQ$3850,2,FALSE)</f>
        <v>M</v>
      </c>
      <c r="AP3752" s="71">
        <v>22847</v>
      </c>
      <c r="AQ3752" s="71" t="s">
        <v>29</v>
      </c>
    </row>
    <row r="3753" spans="13:43" x14ac:dyDescent="0.3">
      <c r="M3753" s="75">
        <v>20920</v>
      </c>
      <c r="N3753" s="72" t="s">
        <v>4011</v>
      </c>
      <c r="O3753" s="72" t="s">
        <v>4060</v>
      </c>
      <c r="P3753" s="73" t="s">
        <v>33</v>
      </c>
      <c r="Q3753" s="74">
        <v>2014</v>
      </c>
      <c r="R3753" s="73" t="s">
        <v>135</v>
      </c>
      <c r="S3753" s="72"/>
      <c r="T3753" s="77" t="s">
        <v>34</v>
      </c>
      <c r="U3753" s="76" t="s">
        <v>35</v>
      </c>
      <c r="V3753" s="77" t="s">
        <v>36</v>
      </c>
      <c r="W3753" s="77" t="s">
        <v>36</v>
      </c>
      <c r="X3753" s="77" t="s">
        <v>37</v>
      </c>
      <c r="Y3753" s="78" t="s">
        <v>38</v>
      </c>
      <c r="Z3753" s="72"/>
      <c r="AA3753" s="77">
        <v>631</v>
      </c>
      <c r="AB3753" s="76" t="s">
        <v>50</v>
      </c>
      <c r="AC3753" s="77" t="s">
        <v>36</v>
      </c>
      <c r="AD3753" s="77" t="s">
        <v>36</v>
      </c>
      <c r="AE3753" s="77">
        <v>17</v>
      </c>
      <c r="AF3753" s="78" t="s">
        <v>84</v>
      </c>
      <c r="AG3753" s="72"/>
      <c r="AH3753" s="77" t="s">
        <v>69</v>
      </c>
      <c r="AI3753" s="76" t="s">
        <v>52</v>
      </c>
      <c r="AJ3753" s="76" t="s">
        <v>36</v>
      </c>
      <c r="AK3753" t="str">
        <f>_xlfn.CONCAT(PlayerList[[#This Row],[First Name]]," ",PlayerList[[#This Row],[Surname]])</f>
        <v>Yueyang (Eric) Zhang</v>
      </c>
      <c r="AM3753" s="71">
        <f>PlayerList[[#This Row],[Code]]*1</f>
        <v>20920</v>
      </c>
      <c r="AN3753" s="71" t="str">
        <f>VLOOKUP(PlayerList[[#This Row],[NZCF ID]],$AP$2:$AQ$3850,2,FALSE)</f>
        <v>M</v>
      </c>
      <c r="AP3753" s="71">
        <v>17967</v>
      </c>
      <c r="AQ3753" s="71" t="s">
        <v>29</v>
      </c>
    </row>
    <row r="3754" spans="13:43" x14ac:dyDescent="0.3">
      <c r="M3754" s="75">
        <v>17366</v>
      </c>
      <c r="N3754" s="72" t="s">
        <v>4011</v>
      </c>
      <c r="O3754" s="72" t="s">
        <v>4061</v>
      </c>
      <c r="P3754" s="73" t="s">
        <v>167</v>
      </c>
      <c r="Q3754" s="74">
        <v>2008</v>
      </c>
      <c r="R3754" s="73" t="s">
        <v>135</v>
      </c>
      <c r="S3754" s="72"/>
      <c r="T3754" s="77" t="s">
        <v>34</v>
      </c>
      <c r="U3754" s="76" t="s">
        <v>35</v>
      </c>
      <c r="V3754" s="77" t="s">
        <v>36</v>
      </c>
      <c r="W3754" s="77" t="s">
        <v>36</v>
      </c>
      <c r="X3754" s="77" t="s">
        <v>37</v>
      </c>
      <c r="Y3754" s="78" t="s">
        <v>38</v>
      </c>
      <c r="Z3754" s="72"/>
      <c r="AA3754" s="77">
        <v>543</v>
      </c>
      <c r="AB3754" s="76" t="s">
        <v>50</v>
      </c>
      <c r="AC3754" s="77" t="s">
        <v>36</v>
      </c>
      <c r="AD3754" s="77" t="s">
        <v>36</v>
      </c>
      <c r="AE3754" s="77">
        <v>12</v>
      </c>
      <c r="AF3754" s="78" t="s">
        <v>209</v>
      </c>
      <c r="AG3754" s="72"/>
      <c r="AH3754" s="77" t="s">
        <v>69</v>
      </c>
      <c r="AI3754" s="76" t="s">
        <v>52</v>
      </c>
      <c r="AJ3754" s="76" t="s">
        <v>36</v>
      </c>
      <c r="AK3754" t="str">
        <f>_xlfn.CONCAT(PlayerList[[#This Row],[First Name]]," ",PlayerList[[#This Row],[Surname]])</f>
        <v>Yumin Zhang</v>
      </c>
      <c r="AM3754" s="71">
        <f>PlayerList[[#This Row],[Code]]*1</f>
        <v>17366</v>
      </c>
      <c r="AN3754" s="71" t="str">
        <f>VLOOKUP(PlayerList[[#This Row],[NZCF ID]],$AP$2:$AQ$3850,2,FALSE)</f>
        <v>M</v>
      </c>
      <c r="AP3754" s="71">
        <v>20398</v>
      </c>
      <c r="AQ3754" s="71" t="s">
        <v>29</v>
      </c>
    </row>
    <row r="3755" spans="13:43" x14ac:dyDescent="0.3">
      <c r="M3755" s="75">
        <v>18620</v>
      </c>
      <c r="N3755" s="72" t="s">
        <v>4011</v>
      </c>
      <c r="O3755" s="72" t="s">
        <v>3996</v>
      </c>
      <c r="P3755" s="73" t="s">
        <v>167</v>
      </c>
      <c r="Q3755" s="74">
        <v>2013</v>
      </c>
      <c r="R3755" s="73" t="s">
        <v>135</v>
      </c>
      <c r="S3755" s="72"/>
      <c r="T3755" s="77" t="s">
        <v>34</v>
      </c>
      <c r="U3755" s="76" t="s">
        <v>35</v>
      </c>
      <c r="V3755" s="77" t="s">
        <v>36</v>
      </c>
      <c r="W3755" s="77" t="s">
        <v>36</v>
      </c>
      <c r="X3755" s="77" t="s">
        <v>37</v>
      </c>
      <c r="Y3755" s="78" t="s">
        <v>38</v>
      </c>
      <c r="Z3755" s="72"/>
      <c r="AA3755" s="77">
        <v>477</v>
      </c>
      <c r="AB3755" s="76" t="s">
        <v>50</v>
      </c>
      <c r="AC3755" s="77" t="s">
        <v>36</v>
      </c>
      <c r="AD3755" s="77" t="s">
        <v>36</v>
      </c>
      <c r="AE3755" s="77">
        <v>19</v>
      </c>
      <c r="AF3755" s="78" t="s">
        <v>39</v>
      </c>
      <c r="AG3755" s="72"/>
      <c r="AH3755" s="77" t="s">
        <v>69</v>
      </c>
      <c r="AI3755" s="76" t="s">
        <v>52</v>
      </c>
      <c r="AJ3755" s="76" t="s">
        <v>36</v>
      </c>
      <c r="AK3755" t="str">
        <f>_xlfn.CONCAT(PlayerList[[#This Row],[First Name]]," ",PlayerList[[#This Row],[Surname]])</f>
        <v>Yunze Zhang</v>
      </c>
      <c r="AM3755" s="71">
        <f>PlayerList[[#This Row],[Code]]*1</f>
        <v>18620</v>
      </c>
      <c r="AN3755" s="71" t="str">
        <f>VLOOKUP(PlayerList[[#This Row],[NZCF ID]],$AP$2:$AQ$3850,2,FALSE)</f>
        <v>M</v>
      </c>
      <c r="AP3755" s="71">
        <v>18732</v>
      </c>
      <c r="AQ3755" s="71" t="s">
        <v>29</v>
      </c>
    </row>
    <row r="3756" spans="13:43" x14ac:dyDescent="0.3">
      <c r="M3756" s="75">
        <v>18760</v>
      </c>
      <c r="N3756" s="72" t="s">
        <v>4011</v>
      </c>
      <c r="O3756" s="72" t="s">
        <v>4062</v>
      </c>
      <c r="P3756" s="73" t="s">
        <v>167</v>
      </c>
      <c r="Q3756" s="74">
        <v>2017</v>
      </c>
      <c r="R3756" s="73" t="s">
        <v>135</v>
      </c>
      <c r="S3756" s="72"/>
      <c r="T3756" s="77" t="s">
        <v>34</v>
      </c>
      <c r="U3756" s="76" t="s">
        <v>35</v>
      </c>
      <c r="V3756" s="77" t="s">
        <v>36</v>
      </c>
      <c r="W3756" s="77" t="s">
        <v>36</v>
      </c>
      <c r="X3756" s="77" t="s">
        <v>37</v>
      </c>
      <c r="Y3756" s="78" t="s">
        <v>38</v>
      </c>
      <c r="Z3756" s="72"/>
      <c r="AA3756" s="77">
        <v>400</v>
      </c>
      <c r="AB3756" s="76" t="s">
        <v>50</v>
      </c>
      <c r="AC3756" s="77" t="s">
        <v>36</v>
      </c>
      <c r="AD3756" s="77" t="s">
        <v>36</v>
      </c>
      <c r="AE3756" s="77">
        <v>6</v>
      </c>
      <c r="AF3756" s="78" t="s">
        <v>51</v>
      </c>
      <c r="AG3756" s="72"/>
      <c r="AH3756" s="77" t="s">
        <v>69</v>
      </c>
      <c r="AI3756" s="76" t="s">
        <v>52</v>
      </c>
      <c r="AJ3756" s="76" t="s">
        <v>36</v>
      </c>
      <c r="AK3756" t="str">
        <f>_xlfn.CONCAT(PlayerList[[#This Row],[First Name]]," ",PlayerList[[#This Row],[Surname]])</f>
        <v>Zechen Zhang</v>
      </c>
      <c r="AM3756" s="71">
        <f>PlayerList[[#This Row],[Code]]*1</f>
        <v>18760</v>
      </c>
      <c r="AN3756" s="71" t="str">
        <f>VLOOKUP(PlayerList[[#This Row],[NZCF ID]],$AP$2:$AQ$3850,2,FALSE)</f>
        <v>M</v>
      </c>
      <c r="AP3756" s="71">
        <v>18619</v>
      </c>
      <c r="AQ3756" s="71" t="s">
        <v>29</v>
      </c>
    </row>
    <row r="3757" spans="13:43" x14ac:dyDescent="0.3">
      <c r="M3757" s="75">
        <v>20834</v>
      </c>
      <c r="N3757" s="72" t="s">
        <v>4011</v>
      </c>
      <c r="O3757" s="72" t="s">
        <v>4063</v>
      </c>
      <c r="P3757" s="73" t="s">
        <v>33</v>
      </c>
      <c r="Q3757" s="74">
        <v>2014</v>
      </c>
      <c r="R3757" s="73" t="s">
        <v>135</v>
      </c>
      <c r="S3757" s="72"/>
      <c r="T3757" s="77" t="s">
        <v>34</v>
      </c>
      <c r="U3757" s="76" t="s">
        <v>35</v>
      </c>
      <c r="V3757" s="77" t="s">
        <v>36</v>
      </c>
      <c r="W3757" s="77" t="s">
        <v>36</v>
      </c>
      <c r="X3757" s="77" t="s">
        <v>37</v>
      </c>
      <c r="Y3757" s="78" t="s">
        <v>38</v>
      </c>
      <c r="Z3757" s="72"/>
      <c r="AA3757" s="77">
        <v>637</v>
      </c>
      <c r="AB3757" s="76" t="s">
        <v>50</v>
      </c>
      <c r="AC3757" s="77" t="s">
        <v>36</v>
      </c>
      <c r="AD3757" s="77" t="s">
        <v>36</v>
      </c>
      <c r="AE3757" s="77">
        <v>6</v>
      </c>
      <c r="AF3757" s="78" t="s">
        <v>39</v>
      </c>
      <c r="AG3757" s="72"/>
      <c r="AH3757" s="77" t="s">
        <v>69</v>
      </c>
      <c r="AI3757" s="76" t="s">
        <v>52</v>
      </c>
      <c r="AJ3757" s="76" t="s">
        <v>36</v>
      </c>
      <c r="AK3757" t="str">
        <f>_xlfn.CONCAT(PlayerList[[#This Row],[First Name]]," ",PlayerList[[#This Row],[Surname]])</f>
        <v>Zhongwu Jonathan Zhang</v>
      </c>
      <c r="AM3757" s="71">
        <f>PlayerList[[#This Row],[Code]]*1</f>
        <v>20834</v>
      </c>
      <c r="AN3757" s="71" t="str">
        <f>VLOOKUP(PlayerList[[#This Row],[NZCF ID]],$AP$2:$AQ$3850,2,FALSE)</f>
        <v>M</v>
      </c>
      <c r="AP3757" s="71">
        <v>20920</v>
      </c>
      <c r="AQ3757" s="71" t="s">
        <v>29</v>
      </c>
    </row>
    <row r="3758" spans="13:43" x14ac:dyDescent="0.3">
      <c r="M3758" s="75">
        <v>19979</v>
      </c>
      <c r="N3758" s="72" t="s">
        <v>4011</v>
      </c>
      <c r="O3758" s="72" t="s">
        <v>4064</v>
      </c>
      <c r="P3758" s="73" t="s">
        <v>354</v>
      </c>
      <c r="Q3758" s="74">
        <v>2014</v>
      </c>
      <c r="R3758" s="73" t="s">
        <v>135</v>
      </c>
      <c r="S3758" s="72"/>
      <c r="T3758" s="77">
        <v>549</v>
      </c>
      <c r="U3758" s="76" t="s">
        <v>50</v>
      </c>
      <c r="V3758" s="77">
        <v>1</v>
      </c>
      <c r="W3758" s="77">
        <v>4</v>
      </c>
      <c r="X3758" s="77">
        <v>16</v>
      </c>
      <c r="Y3758" s="78" t="s">
        <v>4167</v>
      </c>
      <c r="Z3758" s="72"/>
      <c r="AA3758" s="77">
        <v>463</v>
      </c>
      <c r="AB3758" s="76" t="s">
        <v>35</v>
      </c>
      <c r="AC3758" s="77" t="s">
        <v>36</v>
      </c>
      <c r="AD3758" s="77" t="s">
        <v>36</v>
      </c>
      <c r="AE3758" s="77">
        <v>26</v>
      </c>
      <c r="AF3758" s="78" t="s">
        <v>84</v>
      </c>
      <c r="AG3758" s="72"/>
      <c r="AH3758" s="77" t="s">
        <v>69</v>
      </c>
      <c r="AI3758" s="76" t="s">
        <v>52</v>
      </c>
      <c r="AJ3758" s="76" t="s">
        <v>36</v>
      </c>
      <c r="AK3758" t="str">
        <f>_xlfn.CONCAT(PlayerList[[#This Row],[First Name]]," ",PlayerList[[#This Row],[Surname]])</f>
        <v>Zixiao (Ethan) Zhang</v>
      </c>
      <c r="AM3758" s="71">
        <f>PlayerList[[#This Row],[Code]]*1</f>
        <v>19979</v>
      </c>
      <c r="AN3758" s="71" t="str">
        <f>VLOOKUP(PlayerList[[#This Row],[NZCF ID]],$AP$2:$AQ$3850,2,FALSE)</f>
        <v>M</v>
      </c>
      <c r="AP3758" s="71">
        <v>17366</v>
      </c>
      <c r="AQ3758" s="71" t="s">
        <v>29</v>
      </c>
    </row>
    <row r="3759" spans="13:43" x14ac:dyDescent="0.3">
      <c r="M3759" s="75">
        <v>20399</v>
      </c>
      <c r="N3759" s="72" t="s">
        <v>4011</v>
      </c>
      <c r="O3759" s="72" t="s">
        <v>4065</v>
      </c>
      <c r="P3759" s="73" t="s">
        <v>258</v>
      </c>
      <c r="Q3759" s="74">
        <v>2013</v>
      </c>
      <c r="R3759" s="73" t="s">
        <v>135</v>
      </c>
      <c r="S3759" s="72"/>
      <c r="T3759" s="77">
        <v>776</v>
      </c>
      <c r="U3759" s="76" t="s">
        <v>50</v>
      </c>
      <c r="V3759" s="77" t="s">
        <v>36</v>
      </c>
      <c r="W3759" s="77" t="s">
        <v>36</v>
      </c>
      <c r="X3759" s="77">
        <v>12</v>
      </c>
      <c r="Y3759" s="78" t="s">
        <v>84</v>
      </c>
      <c r="Z3759" s="72"/>
      <c r="AA3759" s="77">
        <v>822</v>
      </c>
      <c r="AB3759" s="76" t="s">
        <v>35</v>
      </c>
      <c r="AC3759" s="77" t="s">
        <v>36</v>
      </c>
      <c r="AD3759" s="77" t="s">
        <v>36</v>
      </c>
      <c r="AE3759" s="77">
        <v>23</v>
      </c>
      <c r="AF3759" s="78" t="s">
        <v>60</v>
      </c>
      <c r="AG3759" s="72"/>
      <c r="AH3759" s="77">
        <v>4329481</v>
      </c>
      <c r="AI3759" s="76" t="s">
        <v>52</v>
      </c>
      <c r="AJ3759" s="76" t="s">
        <v>36</v>
      </c>
      <c r="AK3759" t="str">
        <f>_xlfn.CONCAT(PlayerList[[#This Row],[First Name]]," ",PlayerList[[#This Row],[Surname]])</f>
        <v>Zonghe (Dennis) Zhang</v>
      </c>
      <c r="AM3759" s="71">
        <f>PlayerList[[#This Row],[Code]]*1</f>
        <v>20399</v>
      </c>
      <c r="AN3759" s="71" t="str">
        <f>VLOOKUP(PlayerList[[#This Row],[NZCF ID]],$AP$2:$AQ$3850,2,FALSE)</f>
        <v>M</v>
      </c>
      <c r="AP3759" s="71">
        <v>18620</v>
      </c>
      <c r="AQ3759" s="71" t="s">
        <v>29</v>
      </c>
    </row>
    <row r="3760" spans="13:43" x14ac:dyDescent="0.3">
      <c r="M3760" s="75">
        <v>20400</v>
      </c>
      <c r="N3760" s="72" t="s">
        <v>4011</v>
      </c>
      <c r="O3760" s="72" t="s">
        <v>4066</v>
      </c>
      <c r="P3760" s="73" t="s">
        <v>33</v>
      </c>
      <c r="Q3760" s="74">
        <v>2009</v>
      </c>
      <c r="R3760" s="73" t="s">
        <v>135</v>
      </c>
      <c r="S3760" s="72"/>
      <c r="T3760" s="77" t="s">
        <v>34</v>
      </c>
      <c r="U3760" s="76" t="s">
        <v>35</v>
      </c>
      <c r="V3760" s="77" t="s">
        <v>36</v>
      </c>
      <c r="W3760" s="77" t="s">
        <v>36</v>
      </c>
      <c r="X3760" s="77" t="s">
        <v>37</v>
      </c>
      <c r="Y3760" s="78" t="s">
        <v>38</v>
      </c>
      <c r="Z3760" s="72"/>
      <c r="AA3760" s="77">
        <v>813</v>
      </c>
      <c r="AB3760" s="76" t="s">
        <v>50</v>
      </c>
      <c r="AC3760" s="77" t="s">
        <v>36</v>
      </c>
      <c r="AD3760" s="77" t="s">
        <v>36</v>
      </c>
      <c r="AE3760" s="77">
        <v>12</v>
      </c>
      <c r="AF3760" s="78" t="s">
        <v>61</v>
      </c>
      <c r="AG3760" s="72"/>
      <c r="AH3760" s="77">
        <v>4329252</v>
      </c>
      <c r="AI3760" s="76" t="s">
        <v>52</v>
      </c>
      <c r="AJ3760" s="76" t="s">
        <v>36</v>
      </c>
      <c r="AK3760" t="str">
        <f>_xlfn.CONCAT(PlayerList[[#This Row],[First Name]]," ",PlayerList[[#This Row],[Surname]])</f>
        <v>Zongliang (Daniel) Zhang</v>
      </c>
      <c r="AM3760" s="71">
        <f>PlayerList[[#This Row],[Code]]*1</f>
        <v>20400</v>
      </c>
      <c r="AN3760" s="71" t="str">
        <f>VLOOKUP(PlayerList[[#This Row],[NZCF ID]],$AP$2:$AQ$3850,2,FALSE)</f>
        <v>M</v>
      </c>
      <c r="AP3760" s="71">
        <v>18760</v>
      </c>
      <c r="AQ3760" s="71" t="s">
        <v>29</v>
      </c>
    </row>
    <row r="3761" spans="13:43" x14ac:dyDescent="0.3">
      <c r="M3761" s="75">
        <v>22758</v>
      </c>
      <c r="N3761" s="72" t="s">
        <v>4067</v>
      </c>
      <c r="O3761" s="72" t="s">
        <v>356</v>
      </c>
      <c r="P3761" s="73" t="s">
        <v>33</v>
      </c>
      <c r="Q3761" s="74">
        <v>2015</v>
      </c>
      <c r="R3761" s="73" t="s">
        <v>135</v>
      </c>
      <c r="S3761" s="72"/>
      <c r="T3761" s="77" t="s">
        <v>34</v>
      </c>
      <c r="U3761" s="76" t="s">
        <v>35</v>
      </c>
      <c r="V3761" s="77" t="s">
        <v>36</v>
      </c>
      <c r="W3761" s="77" t="s">
        <v>36</v>
      </c>
      <c r="X3761" s="77" t="s">
        <v>37</v>
      </c>
      <c r="Y3761" s="78" t="s">
        <v>38</v>
      </c>
      <c r="Z3761" s="72"/>
      <c r="AA3761" s="77">
        <v>597</v>
      </c>
      <c r="AB3761" s="76" t="s">
        <v>50</v>
      </c>
      <c r="AC3761" s="77" t="s">
        <v>36</v>
      </c>
      <c r="AD3761" s="77" t="s">
        <v>36</v>
      </c>
      <c r="AE3761" s="77">
        <v>7</v>
      </c>
      <c r="AF3761" s="78" t="s">
        <v>84</v>
      </c>
      <c r="AG3761" s="72"/>
      <c r="AH3761" s="77" t="s">
        <v>69</v>
      </c>
      <c r="AI3761" s="76" t="s">
        <v>52</v>
      </c>
      <c r="AJ3761" s="76" t="s">
        <v>36</v>
      </c>
      <c r="AK3761" t="str">
        <f>_xlfn.CONCAT(PlayerList[[#This Row],[First Name]]," ",PlayerList[[#This Row],[Surname]])</f>
        <v>Aiden Zhao</v>
      </c>
      <c r="AM3761" s="71">
        <f>PlayerList[[#This Row],[Code]]*1</f>
        <v>22758</v>
      </c>
      <c r="AN3761" s="71" t="str">
        <f>VLOOKUP(PlayerList[[#This Row],[NZCF ID]],$AP$2:$AQ$3850,2,FALSE)</f>
        <v>M</v>
      </c>
      <c r="AP3761" s="71">
        <v>20834</v>
      </c>
      <c r="AQ3761" s="71" t="s">
        <v>29</v>
      </c>
    </row>
    <row r="3762" spans="13:43" x14ac:dyDescent="0.3">
      <c r="M3762" s="75">
        <v>16045</v>
      </c>
      <c r="N3762" s="72" t="s">
        <v>4067</v>
      </c>
      <c r="O3762" s="72" t="s">
        <v>4558</v>
      </c>
      <c r="P3762" s="73" t="s">
        <v>83</v>
      </c>
      <c r="Q3762" s="74">
        <v>2007</v>
      </c>
      <c r="R3762" s="73" t="s">
        <v>135</v>
      </c>
      <c r="S3762" s="72"/>
      <c r="T3762" s="77">
        <v>1106</v>
      </c>
      <c r="U3762" s="76" t="s">
        <v>35</v>
      </c>
      <c r="V3762" s="77" t="s">
        <v>36</v>
      </c>
      <c r="W3762" s="77" t="s">
        <v>36</v>
      </c>
      <c r="X3762" s="77">
        <v>123</v>
      </c>
      <c r="Y3762" s="78" t="s">
        <v>168</v>
      </c>
      <c r="Z3762" s="72"/>
      <c r="AA3762" s="77">
        <v>1055</v>
      </c>
      <c r="AB3762" s="76" t="s">
        <v>35</v>
      </c>
      <c r="AC3762" s="77" t="s">
        <v>36</v>
      </c>
      <c r="AD3762" s="77" t="s">
        <v>36</v>
      </c>
      <c r="AE3762" s="77">
        <v>45</v>
      </c>
      <c r="AF3762" s="78" t="s">
        <v>560</v>
      </c>
      <c r="AG3762" s="72"/>
      <c r="AH3762" s="77">
        <v>4305779</v>
      </c>
      <c r="AI3762" s="76" t="s">
        <v>52</v>
      </c>
      <c r="AJ3762" s="76" t="s">
        <v>36</v>
      </c>
      <c r="AK3762" t="str">
        <f>_xlfn.CONCAT(PlayerList[[#This Row],[First Name]]," ",PlayerList[[#This Row],[Surname]])</f>
        <v>Aiden Tyler Zhao</v>
      </c>
      <c r="AM3762" s="71">
        <f>PlayerList[[#This Row],[Code]]*1</f>
        <v>16045</v>
      </c>
      <c r="AN3762" s="71" t="str">
        <f>VLOOKUP(PlayerList[[#This Row],[NZCF ID]],$AP$2:$AQ$3850,2,FALSE)</f>
        <v>M</v>
      </c>
      <c r="AP3762" s="71">
        <v>19979</v>
      </c>
      <c r="AQ3762" s="71" t="s">
        <v>29</v>
      </c>
    </row>
    <row r="3763" spans="13:43" x14ac:dyDescent="0.3">
      <c r="M3763" s="75">
        <v>16307</v>
      </c>
      <c r="N3763" s="72" t="s">
        <v>4067</v>
      </c>
      <c r="O3763" s="72" t="s">
        <v>1322</v>
      </c>
      <c r="P3763" s="73" t="s">
        <v>74</v>
      </c>
      <c r="Q3763" s="74">
        <v>2008</v>
      </c>
      <c r="R3763" s="73" t="s">
        <v>135</v>
      </c>
      <c r="S3763" s="72"/>
      <c r="T3763" s="77">
        <v>1273</v>
      </c>
      <c r="U3763" s="76" t="s">
        <v>35</v>
      </c>
      <c r="V3763" s="77" t="s">
        <v>36</v>
      </c>
      <c r="W3763" s="77" t="s">
        <v>36</v>
      </c>
      <c r="X3763" s="77">
        <v>110</v>
      </c>
      <c r="Y3763" s="78" t="s">
        <v>105</v>
      </c>
      <c r="Z3763" s="72"/>
      <c r="AA3763" s="77">
        <v>1070</v>
      </c>
      <c r="AB3763" s="76" t="s">
        <v>35</v>
      </c>
      <c r="AC3763" s="77" t="s">
        <v>36</v>
      </c>
      <c r="AD3763" s="77" t="s">
        <v>36</v>
      </c>
      <c r="AE3763" s="77">
        <v>37</v>
      </c>
      <c r="AF3763" s="78" t="s">
        <v>209</v>
      </c>
      <c r="AG3763" s="72"/>
      <c r="AH3763" s="77">
        <v>4310039</v>
      </c>
      <c r="AI3763" s="76" t="s">
        <v>52</v>
      </c>
      <c r="AJ3763" s="76" t="s">
        <v>36</v>
      </c>
      <c r="AK3763" t="str">
        <f>_xlfn.CONCAT(PlayerList[[#This Row],[First Name]]," ",PlayerList[[#This Row],[Surname]])</f>
        <v>Brian Zhao</v>
      </c>
      <c r="AM3763" s="71">
        <f>PlayerList[[#This Row],[Code]]*1</f>
        <v>16307</v>
      </c>
      <c r="AN3763" s="71" t="str">
        <f>VLOOKUP(PlayerList[[#This Row],[NZCF ID]],$AP$2:$AQ$3850,2,FALSE)</f>
        <v>M</v>
      </c>
      <c r="AP3763" s="71">
        <v>20399</v>
      </c>
      <c r="AQ3763" s="71" t="s">
        <v>29</v>
      </c>
    </row>
    <row r="3764" spans="13:43" x14ac:dyDescent="0.3">
      <c r="M3764" s="75">
        <v>20563</v>
      </c>
      <c r="N3764" s="72" t="s">
        <v>4067</v>
      </c>
      <c r="O3764" s="72" t="s">
        <v>714</v>
      </c>
      <c r="P3764" s="73" t="s">
        <v>74</v>
      </c>
      <c r="Q3764" s="74">
        <v>2014</v>
      </c>
      <c r="R3764" s="73" t="s">
        <v>135</v>
      </c>
      <c r="S3764" s="72"/>
      <c r="T3764" s="77">
        <v>839</v>
      </c>
      <c r="U3764" s="76" t="s">
        <v>50</v>
      </c>
      <c r="V3764" s="77" t="s">
        <v>36</v>
      </c>
      <c r="W3764" s="77" t="s">
        <v>36</v>
      </c>
      <c r="X3764" s="77">
        <v>6</v>
      </c>
      <c r="Y3764" s="78" t="s">
        <v>60</v>
      </c>
      <c r="Z3764" s="72"/>
      <c r="AA3764" s="77">
        <v>852</v>
      </c>
      <c r="AB3764" s="76" t="s">
        <v>50</v>
      </c>
      <c r="AC3764" s="77" t="s">
        <v>36</v>
      </c>
      <c r="AD3764" s="77" t="s">
        <v>36</v>
      </c>
      <c r="AE3764" s="77">
        <v>5</v>
      </c>
      <c r="AF3764" s="78" t="s">
        <v>61</v>
      </c>
      <c r="AG3764" s="72"/>
      <c r="AH3764" s="77" t="s">
        <v>69</v>
      </c>
      <c r="AI3764" s="76" t="s">
        <v>52</v>
      </c>
      <c r="AJ3764" s="76" t="s">
        <v>36</v>
      </c>
      <c r="AK3764" t="str">
        <f>_xlfn.CONCAT(PlayerList[[#This Row],[First Name]]," ",PlayerList[[#This Row],[Surname]])</f>
        <v>Charles Zhao</v>
      </c>
      <c r="AM3764" s="71">
        <f>PlayerList[[#This Row],[Code]]*1</f>
        <v>20563</v>
      </c>
      <c r="AN3764" s="71" t="str">
        <f>VLOOKUP(PlayerList[[#This Row],[NZCF ID]],$AP$2:$AQ$3850,2,FALSE)</f>
        <v>M</v>
      </c>
      <c r="AP3764" s="71">
        <v>20400</v>
      </c>
      <c r="AQ3764" s="71" t="s">
        <v>29</v>
      </c>
    </row>
    <row r="3765" spans="13:43" x14ac:dyDescent="0.3">
      <c r="M3765" s="75">
        <v>20883</v>
      </c>
      <c r="N3765" s="72" t="s">
        <v>4067</v>
      </c>
      <c r="O3765" s="72" t="s">
        <v>4068</v>
      </c>
      <c r="P3765" s="73" t="s">
        <v>33</v>
      </c>
      <c r="Q3765" s="74">
        <v>2016</v>
      </c>
      <c r="R3765" s="73" t="s">
        <v>135</v>
      </c>
      <c r="S3765" s="72"/>
      <c r="T3765" s="77" t="s">
        <v>34</v>
      </c>
      <c r="U3765" s="76" t="s">
        <v>35</v>
      </c>
      <c r="V3765" s="77" t="s">
        <v>36</v>
      </c>
      <c r="W3765" s="77" t="s">
        <v>36</v>
      </c>
      <c r="X3765" s="77" t="s">
        <v>37</v>
      </c>
      <c r="Y3765" s="78" t="s">
        <v>38</v>
      </c>
      <c r="Z3765" s="72"/>
      <c r="AA3765" s="77">
        <v>400</v>
      </c>
      <c r="AB3765" s="76" t="s">
        <v>50</v>
      </c>
      <c r="AC3765" s="77" t="s">
        <v>36</v>
      </c>
      <c r="AD3765" s="77" t="s">
        <v>36</v>
      </c>
      <c r="AE3765" s="77">
        <v>6</v>
      </c>
      <c r="AF3765" s="78" t="s">
        <v>60</v>
      </c>
      <c r="AG3765" s="72"/>
      <c r="AH3765" s="77" t="s">
        <v>69</v>
      </c>
      <c r="AI3765" s="76" t="s">
        <v>52</v>
      </c>
      <c r="AJ3765" s="76" t="s">
        <v>36</v>
      </c>
      <c r="AK3765" t="str">
        <f>_xlfn.CONCAT(PlayerList[[#This Row],[First Name]]," ",PlayerList[[#This Row],[Surname]])</f>
        <v>Emily Yiran Zhao</v>
      </c>
      <c r="AM3765" s="71">
        <f>PlayerList[[#This Row],[Code]]*1</f>
        <v>20883</v>
      </c>
      <c r="AN3765" s="71" t="str">
        <f>VLOOKUP(PlayerList[[#This Row],[NZCF ID]],$AP$2:$AQ$3850,2,FALSE)</f>
        <v>F</v>
      </c>
      <c r="AP3765" s="71">
        <v>22758</v>
      </c>
      <c r="AQ3765" s="71" t="s">
        <v>29</v>
      </c>
    </row>
    <row r="3766" spans="13:43" x14ac:dyDescent="0.3">
      <c r="M3766" s="75">
        <v>17044</v>
      </c>
      <c r="N3766" s="72" t="s">
        <v>4067</v>
      </c>
      <c r="O3766" s="72" t="s">
        <v>4559</v>
      </c>
      <c r="P3766" s="73" t="s">
        <v>33</v>
      </c>
      <c r="Q3766" s="74">
        <v>2011</v>
      </c>
      <c r="R3766" s="73" t="s">
        <v>135</v>
      </c>
      <c r="S3766" s="72"/>
      <c r="T3766" s="77" t="s">
        <v>34</v>
      </c>
      <c r="U3766" s="76" t="s">
        <v>35</v>
      </c>
      <c r="V3766" s="77" t="s">
        <v>36</v>
      </c>
      <c r="W3766" s="77" t="s">
        <v>36</v>
      </c>
      <c r="X3766" s="77" t="s">
        <v>37</v>
      </c>
      <c r="Y3766" s="78" t="s">
        <v>38</v>
      </c>
      <c r="Z3766" s="72"/>
      <c r="AA3766" s="77">
        <v>578</v>
      </c>
      <c r="AB3766" s="76" t="s">
        <v>35</v>
      </c>
      <c r="AC3766" s="77" t="s">
        <v>36</v>
      </c>
      <c r="AD3766" s="77" t="s">
        <v>36</v>
      </c>
      <c r="AE3766" s="77">
        <v>33</v>
      </c>
      <c r="AF3766" s="78" t="s">
        <v>530</v>
      </c>
      <c r="AG3766" s="72"/>
      <c r="AH3766" s="77">
        <v>4311418</v>
      </c>
      <c r="AI3766" s="76" t="s">
        <v>52</v>
      </c>
      <c r="AJ3766" s="76" t="s">
        <v>36</v>
      </c>
      <c r="AK3766" t="str">
        <f>_xlfn.CONCAT(PlayerList[[#This Row],[First Name]]," ",PlayerList[[#This Row],[Surname]])</f>
        <v>Fangfei Zhao</v>
      </c>
      <c r="AM3766" s="71">
        <f>PlayerList[[#This Row],[Code]]*1</f>
        <v>17044</v>
      </c>
      <c r="AN3766" s="71" t="str">
        <f>VLOOKUP(PlayerList[[#This Row],[NZCF ID]],$AP$2:$AQ$3850,2,FALSE)</f>
        <v>F</v>
      </c>
      <c r="AP3766" s="71">
        <v>16045</v>
      </c>
      <c r="AQ3766" s="71" t="s">
        <v>29</v>
      </c>
    </row>
    <row r="3767" spans="13:43" x14ac:dyDescent="0.3">
      <c r="M3767" s="75">
        <v>21047</v>
      </c>
      <c r="N3767" s="72" t="s">
        <v>4067</v>
      </c>
      <c r="O3767" s="72" t="s">
        <v>4069</v>
      </c>
      <c r="P3767" s="73" t="s">
        <v>33</v>
      </c>
      <c r="Q3767" s="74">
        <v>2016</v>
      </c>
      <c r="R3767" s="73" t="s">
        <v>135</v>
      </c>
      <c r="S3767" s="72"/>
      <c r="T3767" s="77" t="s">
        <v>34</v>
      </c>
      <c r="U3767" s="76" t="s">
        <v>35</v>
      </c>
      <c r="V3767" s="77" t="s">
        <v>36</v>
      </c>
      <c r="W3767" s="77" t="s">
        <v>36</v>
      </c>
      <c r="X3767" s="77" t="s">
        <v>37</v>
      </c>
      <c r="Y3767" s="78" t="s">
        <v>38</v>
      </c>
      <c r="Z3767" s="72"/>
      <c r="AA3767" s="77">
        <v>575</v>
      </c>
      <c r="AB3767" s="76" t="s">
        <v>35</v>
      </c>
      <c r="AC3767" s="77">
        <v>3</v>
      </c>
      <c r="AD3767" s="77">
        <v>17</v>
      </c>
      <c r="AE3767" s="77">
        <v>35</v>
      </c>
      <c r="AF3767" s="78" t="s">
        <v>4167</v>
      </c>
      <c r="AG3767" s="72"/>
      <c r="AH3767" s="77">
        <v>4332989</v>
      </c>
      <c r="AI3767" s="76" t="s">
        <v>52</v>
      </c>
      <c r="AJ3767" s="76" t="s">
        <v>36</v>
      </c>
      <c r="AK3767" t="str">
        <f>_xlfn.CONCAT(PlayerList[[#This Row],[First Name]]," ",PlayerList[[#This Row],[Surname]])</f>
        <v>Guanhong Zhao</v>
      </c>
      <c r="AM3767" s="71">
        <f>PlayerList[[#This Row],[Code]]*1</f>
        <v>21047</v>
      </c>
      <c r="AN3767" s="71" t="str">
        <f>VLOOKUP(PlayerList[[#This Row],[NZCF ID]],$AP$2:$AQ$3850,2,FALSE)</f>
        <v>M</v>
      </c>
      <c r="AP3767" s="71">
        <v>16307</v>
      </c>
      <c r="AQ3767" s="71" t="s">
        <v>29</v>
      </c>
    </row>
    <row r="3768" spans="13:43" x14ac:dyDescent="0.3">
      <c r="M3768" s="75">
        <v>20904</v>
      </c>
      <c r="N3768" s="72" t="s">
        <v>4067</v>
      </c>
      <c r="O3768" s="72" t="s">
        <v>4070</v>
      </c>
      <c r="P3768" s="73" t="s">
        <v>161</v>
      </c>
      <c r="Q3768" s="74">
        <v>2019</v>
      </c>
      <c r="R3768" s="73" t="s">
        <v>135</v>
      </c>
      <c r="S3768" s="72"/>
      <c r="T3768" s="77" t="s">
        <v>34</v>
      </c>
      <c r="U3768" s="76" t="s">
        <v>35</v>
      </c>
      <c r="V3768" s="77" t="s">
        <v>36</v>
      </c>
      <c r="W3768" s="77" t="s">
        <v>36</v>
      </c>
      <c r="X3768" s="77" t="s">
        <v>37</v>
      </c>
      <c r="Y3768" s="78" t="s">
        <v>38</v>
      </c>
      <c r="Z3768" s="72"/>
      <c r="AA3768" s="77">
        <v>1255</v>
      </c>
      <c r="AB3768" s="76" t="s">
        <v>35</v>
      </c>
      <c r="AC3768" s="77">
        <v>3</v>
      </c>
      <c r="AD3768" s="77">
        <v>18</v>
      </c>
      <c r="AE3768" s="77">
        <v>30</v>
      </c>
      <c r="AF3768" s="78" t="s">
        <v>4167</v>
      </c>
      <c r="AG3768" s="72"/>
      <c r="AH3768" s="77" t="s">
        <v>69</v>
      </c>
      <c r="AI3768" s="76" t="s">
        <v>52</v>
      </c>
      <c r="AJ3768" s="76" t="s">
        <v>36</v>
      </c>
      <c r="AK3768" t="str">
        <f>_xlfn.CONCAT(PlayerList[[#This Row],[First Name]]," ",PlayerList[[#This Row],[Surname]])</f>
        <v>Hongzi Zhao</v>
      </c>
      <c r="AM3768" s="71">
        <f>PlayerList[[#This Row],[Code]]*1</f>
        <v>20904</v>
      </c>
      <c r="AN3768" s="71" t="str">
        <f>VLOOKUP(PlayerList[[#This Row],[NZCF ID]],$AP$2:$AQ$3850,2,FALSE)</f>
        <v>M</v>
      </c>
      <c r="AP3768" s="71">
        <v>20563</v>
      </c>
      <c r="AQ3768" s="71" t="s">
        <v>29</v>
      </c>
    </row>
    <row r="3769" spans="13:43" x14ac:dyDescent="0.3">
      <c r="M3769" s="75">
        <v>16137</v>
      </c>
      <c r="N3769" s="72" t="s">
        <v>4067</v>
      </c>
      <c r="O3769" s="72" t="s">
        <v>4071</v>
      </c>
      <c r="P3769" s="73" t="s">
        <v>354</v>
      </c>
      <c r="Q3769" s="74">
        <v>2007</v>
      </c>
      <c r="R3769" s="73" t="s">
        <v>135</v>
      </c>
      <c r="S3769" s="72"/>
      <c r="T3769" s="77">
        <v>1561</v>
      </c>
      <c r="U3769" s="76" t="s">
        <v>35</v>
      </c>
      <c r="V3769" s="77" t="s">
        <v>36</v>
      </c>
      <c r="W3769" s="77" t="s">
        <v>36</v>
      </c>
      <c r="X3769" s="77">
        <v>183</v>
      </c>
      <c r="Y3769" s="78" t="s">
        <v>68</v>
      </c>
      <c r="Z3769" s="72"/>
      <c r="AA3769" s="77">
        <v>1311</v>
      </c>
      <c r="AB3769" s="76" t="s">
        <v>35</v>
      </c>
      <c r="AC3769" s="77" t="s">
        <v>36</v>
      </c>
      <c r="AD3769" s="77" t="s">
        <v>36</v>
      </c>
      <c r="AE3769" s="77">
        <v>317</v>
      </c>
      <c r="AF3769" s="78" t="s">
        <v>96</v>
      </c>
      <c r="AG3769" s="72"/>
      <c r="AH3769" s="77">
        <v>4306759</v>
      </c>
      <c r="AI3769" s="76" t="s">
        <v>52</v>
      </c>
      <c r="AJ3769" s="76" t="s">
        <v>36</v>
      </c>
      <c r="AK3769" t="str">
        <f>_xlfn.CONCAT(PlayerList[[#This Row],[First Name]]," ",PlayerList[[#This Row],[Surname]])</f>
        <v>Jay Zi Xuan Zhao</v>
      </c>
      <c r="AM3769" s="71">
        <f>PlayerList[[#This Row],[Code]]*1</f>
        <v>16137</v>
      </c>
      <c r="AN3769" s="71" t="str">
        <f>VLOOKUP(PlayerList[[#This Row],[NZCF ID]],$AP$2:$AQ$3850,2,FALSE)</f>
        <v>M</v>
      </c>
      <c r="AP3769" s="71">
        <v>20883</v>
      </c>
      <c r="AQ3769" s="71" t="s">
        <v>45</v>
      </c>
    </row>
    <row r="3770" spans="13:43" x14ac:dyDescent="0.3">
      <c r="M3770" s="75">
        <v>16226</v>
      </c>
      <c r="N3770" s="72" t="s">
        <v>4067</v>
      </c>
      <c r="O3770" s="72" t="s">
        <v>1767</v>
      </c>
      <c r="P3770" s="73" t="s">
        <v>83</v>
      </c>
      <c r="Q3770" s="74">
        <v>2009</v>
      </c>
      <c r="R3770" s="73" t="s">
        <v>135</v>
      </c>
      <c r="S3770" s="72"/>
      <c r="T3770" s="77">
        <v>677</v>
      </c>
      <c r="U3770" s="76" t="s">
        <v>35</v>
      </c>
      <c r="V3770" s="77" t="s">
        <v>36</v>
      </c>
      <c r="W3770" s="77" t="s">
        <v>36</v>
      </c>
      <c r="X3770" s="77">
        <v>43</v>
      </c>
      <c r="Y3770" s="78" t="s">
        <v>667</v>
      </c>
      <c r="Z3770" s="72"/>
      <c r="AA3770" s="77">
        <v>640</v>
      </c>
      <c r="AB3770" s="76" t="s">
        <v>35</v>
      </c>
      <c r="AC3770" s="77" t="s">
        <v>36</v>
      </c>
      <c r="AD3770" s="77" t="s">
        <v>36</v>
      </c>
      <c r="AE3770" s="77">
        <v>20</v>
      </c>
      <c r="AF3770" s="78" t="s">
        <v>1045</v>
      </c>
      <c r="AG3770" s="72"/>
      <c r="AH3770" s="77">
        <v>4306937</v>
      </c>
      <c r="AI3770" s="76" t="s">
        <v>52</v>
      </c>
      <c r="AJ3770" s="76" t="s">
        <v>36</v>
      </c>
      <c r="AK3770" t="str">
        <f>_xlfn.CONCAT(PlayerList[[#This Row],[First Name]]," ",PlayerList[[#This Row],[Surname]])</f>
        <v>Jeffrey Zhao</v>
      </c>
      <c r="AM3770" s="71">
        <f>PlayerList[[#This Row],[Code]]*1</f>
        <v>16226</v>
      </c>
      <c r="AN3770" s="71" t="str">
        <f>VLOOKUP(PlayerList[[#This Row],[NZCF ID]],$AP$2:$AQ$3850,2,FALSE)</f>
        <v>M</v>
      </c>
      <c r="AP3770" s="71">
        <v>17044</v>
      </c>
      <c r="AQ3770" s="71" t="s">
        <v>45</v>
      </c>
    </row>
    <row r="3771" spans="13:43" x14ac:dyDescent="0.3">
      <c r="M3771" s="75">
        <v>18908</v>
      </c>
      <c r="N3771" s="72" t="s">
        <v>4067</v>
      </c>
      <c r="O3771" s="72" t="s">
        <v>4072</v>
      </c>
      <c r="P3771" s="73" t="s">
        <v>258</v>
      </c>
      <c r="Q3771" s="74">
        <v>2009</v>
      </c>
      <c r="R3771" s="73" t="s">
        <v>135</v>
      </c>
      <c r="S3771" s="72"/>
      <c r="T3771" s="77" t="s">
        <v>34</v>
      </c>
      <c r="U3771" s="76" t="s">
        <v>35</v>
      </c>
      <c r="V3771" s="77" t="s">
        <v>36</v>
      </c>
      <c r="W3771" s="77" t="s">
        <v>36</v>
      </c>
      <c r="X3771" s="77" t="s">
        <v>37</v>
      </c>
      <c r="Y3771" s="78" t="s">
        <v>38</v>
      </c>
      <c r="Z3771" s="72"/>
      <c r="AA3771" s="77">
        <v>623</v>
      </c>
      <c r="AB3771" s="76" t="s">
        <v>50</v>
      </c>
      <c r="AC3771" s="77" t="s">
        <v>36</v>
      </c>
      <c r="AD3771" s="77" t="s">
        <v>36</v>
      </c>
      <c r="AE3771" s="77">
        <v>7</v>
      </c>
      <c r="AF3771" s="78" t="s">
        <v>154</v>
      </c>
      <c r="AG3771" s="72"/>
      <c r="AH3771" s="77" t="s">
        <v>69</v>
      </c>
      <c r="AI3771" s="76" t="s">
        <v>52</v>
      </c>
      <c r="AJ3771" s="76" t="s">
        <v>36</v>
      </c>
      <c r="AK3771" t="str">
        <f>_xlfn.CONCAT(PlayerList[[#This Row],[First Name]]," ",PlayerList[[#This Row],[Surname]])</f>
        <v>Kin Pok (George) Zhao</v>
      </c>
      <c r="AM3771" s="71">
        <f>PlayerList[[#This Row],[Code]]*1</f>
        <v>18908</v>
      </c>
      <c r="AN3771" s="71" t="str">
        <f>VLOOKUP(PlayerList[[#This Row],[NZCF ID]],$AP$2:$AQ$3850,2,FALSE)</f>
        <v>M</v>
      </c>
      <c r="AP3771" s="71">
        <v>21047</v>
      </c>
      <c r="AQ3771" s="71" t="s">
        <v>29</v>
      </c>
    </row>
    <row r="3772" spans="13:43" x14ac:dyDescent="0.3">
      <c r="M3772" s="75">
        <v>20105</v>
      </c>
      <c r="N3772" s="72" t="s">
        <v>4067</v>
      </c>
      <c r="O3772" s="72" t="s">
        <v>202</v>
      </c>
      <c r="P3772" s="73" t="s">
        <v>33</v>
      </c>
      <c r="Q3772" s="74">
        <v>2015</v>
      </c>
      <c r="R3772" s="73" t="s">
        <v>135</v>
      </c>
      <c r="S3772" s="72"/>
      <c r="T3772" s="77" t="s">
        <v>34</v>
      </c>
      <c r="U3772" s="76" t="s">
        <v>35</v>
      </c>
      <c r="V3772" s="77" t="s">
        <v>36</v>
      </c>
      <c r="W3772" s="77" t="s">
        <v>36</v>
      </c>
      <c r="X3772" s="77" t="s">
        <v>37</v>
      </c>
      <c r="Y3772" s="78" t="s">
        <v>38</v>
      </c>
      <c r="Z3772" s="72"/>
      <c r="AA3772" s="77">
        <v>400</v>
      </c>
      <c r="AB3772" s="76" t="s">
        <v>50</v>
      </c>
      <c r="AC3772" s="77" t="s">
        <v>36</v>
      </c>
      <c r="AD3772" s="77" t="s">
        <v>36</v>
      </c>
      <c r="AE3772" s="77">
        <v>11</v>
      </c>
      <c r="AF3772" s="78" t="s">
        <v>75</v>
      </c>
      <c r="AG3772" s="72"/>
      <c r="AH3772" s="77" t="s">
        <v>69</v>
      </c>
      <c r="AI3772" s="76" t="s">
        <v>52</v>
      </c>
      <c r="AJ3772" s="76" t="s">
        <v>36</v>
      </c>
      <c r="AK3772" t="str">
        <f>_xlfn.CONCAT(PlayerList[[#This Row],[First Name]]," ",PlayerList[[#This Row],[Surname]])</f>
        <v>Marco Zhao</v>
      </c>
      <c r="AM3772" s="71">
        <f>PlayerList[[#This Row],[Code]]*1</f>
        <v>20105</v>
      </c>
      <c r="AN3772" s="71" t="str">
        <f>VLOOKUP(PlayerList[[#This Row],[NZCF ID]],$AP$2:$AQ$3850,2,FALSE)</f>
        <v>M</v>
      </c>
      <c r="AP3772" s="71">
        <v>20904</v>
      </c>
      <c r="AQ3772" s="71" t="s">
        <v>29</v>
      </c>
    </row>
    <row r="3773" spans="13:43" x14ac:dyDescent="0.3">
      <c r="M3773" s="75">
        <v>17328</v>
      </c>
      <c r="N3773" s="72" t="s">
        <v>4067</v>
      </c>
      <c r="O3773" s="72" t="s">
        <v>4073</v>
      </c>
      <c r="P3773" s="73" t="s">
        <v>335</v>
      </c>
      <c r="Q3773" s="74">
        <v>2010</v>
      </c>
      <c r="R3773" s="73" t="s">
        <v>135</v>
      </c>
      <c r="S3773" s="72"/>
      <c r="T3773" s="77">
        <v>1451</v>
      </c>
      <c r="U3773" s="76" t="s">
        <v>35</v>
      </c>
      <c r="V3773" s="77">
        <v>1</v>
      </c>
      <c r="W3773" s="77">
        <v>5</v>
      </c>
      <c r="X3773" s="77">
        <v>247</v>
      </c>
      <c r="Y3773" s="78" t="s">
        <v>4167</v>
      </c>
      <c r="Z3773" s="72"/>
      <c r="AA3773" s="77">
        <v>1452</v>
      </c>
      <c r="AB3773" s="76" t="s">
        <v>35</v>
      </c>
      <c r="AC3773" s="77">
        <v>1</v>
      </c>
      <c r="AD3773" s="77">
        <v>6</v>
      </c>
      <c r="AE3773" s="77">
        <v>287</v>
      </c>
      <c r="AF3773" s="78" t="s">
        <v>4167</v>
      </c>
      <c r="AG3773" s="72"/>
      <c r="AH3773" s="77">
        <v>4312910</v>
      </c>
      <c r="AI3773" s="76" t="s">
        <v>52</v>
      </c>
      <c r="AJ3773" s="76" t="s">
        <v>36</v>
      </c>
      <c r="AK3773" t="str">
        <f>_xlfn.CONCAT(PlayerList[[#This Row],[First Name]]," ",PlayerList[[#This Row],[Surname]])</f>
        <v>Nicole Xiaoyin Zhao</v>
      </c>
      <c r="AM3773" s="71">
        <f>PlayerList[[#This Row],[Code]]*1</f>
        <v>17328</v>
      </c>
      <c r="AN3773" s="71" t="str">
        <f>VLOOKUP(PlayerList[[#This Row],[NZCF ID]],$AP$2:$AQ$3850,2,FALSE)</f>
        <v>F</v>
      </c>
      <c r="AP3773" s="71">
        <v>16137</v>
      </c>
      <c r="AQ3773" s="71" t="s">
        <v>29</v>
      </c>
    </row>
    <row r="3774" spans="13:43" x14ac:dyDescent="0.3">
      <c r="M3774" s="75">
        <v>16767</v>
      </c>
      <c r="N3774" s="72" t="s">
        <v>4067</v>
      </c>
      <c r="O3774" s="72" t="s">
        <v>826</v>
      </c>
      <c r="P3774" s="73" t="s">
        <v>354</v>
      </c>
      <c r="Q3774" s="74">
        <v>2011</v>
      </c>
      <c r="R3774" s="73" t="s">
        <v>135</v>
      </c>
      <c r="S3774" s="72"/>
      <c r="T3774" s="77">
        <v>1374</v>
      </c>
      <c r="U3774" s="76" t="s">
        <v>35</v>
      </c>
      <c r="V3774" s="77" t="s">
        <v>36</v>
      </c>
      <c r="W3774" s="77" t="s">
        <v>36</v>
      </c>
      <c r="X3774" s="77">
        <v>110</v>
      </c>
      <c r="Y3774" s="78" t="s">
        <v>75</v>
      </c>
      <c r="Z3774" s="72"/>
      <c r="AA3774" s="77">
        <v>1432</v>
      </c>
      <c r="AB3774" s="76" t="s">
        <v>35</v>
      </c>
      <c r="AC3774" s="77">
        <v>2</v>
      </c>
      <c r="AD3774" s="77">
        <v>11</v>
      </c>
      <c r="AE3774" s="77">
        <v>426</v>
      </c>
      <c r="AF3774" s="78" t="s">
        <v>4167</v>
      </c>
      <c r="AG3774" s="72"/>
      <c r="AH3774" s="77">
        <v>4311060</v>
      </c>
      <c r="AI3774" s="76" t="s">
        <v>52</v>
      </c>
      <c r="AJ3774" s="76" t="s">
        <v>36</v>
      </c>
      <c r="AK3774" t="str">
        <f>_xlfn.CONCAT(PlayerList[[#This Row],[First Name]]," ",PlayerList[[#This Row],[Surname]])</f>
        <v>Oliver Zhao</v>
      </c>
      <c r="AM3774" s="71">
        <f>PlayerList[[#This Row],[Code]]*1</f>
        <v>16767</v>
      </c>
      <c r="AN3774" s="71" t="str">
        <f>VLOOKUP(PlayerList[[#This Row],[NZCF ID]],$AP$2:$AQ$3850,2,FALSE)</f>
        <v>M</v>
      </c>
      <c r="AP3774" s="71">
        <v>16226</v>
      </c>
      <c r="AQ3774" s="71" t="s">
        <v>29</v>
      </c>
    </row>
    <row r="3775" spans="13:43" x14ac:dyDescent="0.3">
      <c r="M3775" s="75">
        <v>22799</v>
      </c>
      <c r="N3775" s="72" t="s">
        <v>4067</v>
      </c>
      <c r="O3775" s="72" t="s">
        <v>2275</v>
      </c>
      <c r="P3775" s="73" t="s">
        <v>33</v>
      </c>
      <c r="Q3775" s="74">
        <v>2012</v>
      </c>
      <c r="R3775" s="73" t="s">
        <v>135</v>
      </c>
      <c r="S3775" s="72"/>
      <c r="T3775" s="77" t="s">
        <v>34</v>
      </c>
      <c r="U3775" s="76" t="s">
        <v>35</v>
      </c>
      <c r="V3775" s="77" t="s">
        <v>36</v>
      </c>
      <c r="W3775" s="77" t="s">
        <v>36</v>
      </c>
      <c r="X3775" s="77" t="s">
        <v>37</v>
      </c>
      <c r="Y3775" s="78" t="s">
        <v>38</v>
      </c>
      <c r="Z3775" s="72"/>
      <c r="AA3775" s="77">
        <v>793</v>
      </c>
      <c r="AB3775" s="76" t="s">
        <v>50</v>
      </c>
      <c r="AC3775" s="77" t="s">
        <v>36</v>
      </c>
      <c r="AD3775" s="77" t="s">
        <v>36</v>
      </c>
      <c r="AE3775" s="77">
        <v>7</v>
      </c>
      <c r="AF3775" s="78" t="s">
        <v>84</v>
      </c>
      <c r="AG3775" s="72"/>
      <c r="AH3775" s="77" t="s">
        <v>69</v>
      </c>
      <c r="AI3775" s="76" t="s">
        <v>52</v>
      </c>
      <c r="AJ3775" s="76" t="s">
        <v>36</v>
      </c>
      <c r="AK3775" t="str">
        <f>_xlfn.CONCAT(PlayerList[[#This Row],[First Name]]," ",PlayerList[[#This Row],[Surname]])</f>
        <v>Roger Zhao</v>
      </c>
      <c r="AM3775" s="71">
        <f>PlayerList[[#This Row],[Code]]*1</f>
        <v>22799</v>
      </c>
      <c r="AN3775" s="71" t="str">
        <f>VLOOKUP(PlayerList[[#This Row],[NZCF ID]],$AP$2:$AQ$3850,2,FALSE)</f>
        <v>M</v>
      </c>
      <c r="AP3775" s="71">
        <v>18908</v>
      </c>
      <c r="AQ3775" s="71" t="s">
        <v>29</v>
      </c>
    </row>
    <row r="3776" spans="13:43" x14ac:dyDescent="0.3">
      <c r="M3776" s="75">
        <v>18373</v>
      </c>
      <c r="N3776" s="72" t="s">
        <v>4067</v>
      </c>
      <c r="O3776" s="72" t="s">
        <v>4074</v>
      </c>
      <c r="P3776" s="73" t="s">
        <v>33</v>
      </c>
      <c r="Q3776" s="74">
        <v>1972</v>
      </c>
      <c r="R3776" s="73" t="s">
        <v>124</v>
      </c>
      <c r="S3776" s="72"/>
      <c r="T3776" s="77" t="s">
        <v>34</v>
      </c>
      <c r="U3776" s="76" t="s">
        <v>35</v>
      </c>
      <c r="V3776" s="77" t="s">
        <v>36</v>
      </c>
      <c r="W3776" s="77" t="s">
        <v>36</v>
      </c>
      <c r="X3776" s="77" t="s">
        <v>37</v>
      </c>
      <c r="Y3776" s="78" t="s">
        <v>38</v>
      </c>
      <c r="Z3776" s="72"/>
      <c r="AA3776" s="77">
        <v>433</v>
      </c>
      <c r="AB3776" s="76" t="s">
        <v>50</v>
      </c>
      <c r="AC3776" s="77" t="s">
        <v>36</v>
      </c>
      <c r="AD3776" s="77" t="s">
        <v>36</v>
      </c>
      <c r="AE3776" s="77">
        <v>4</v>
      </c>
      <c r="AF3776" s="78" t="s">
        <v>68</v>
      </c>
      <c r="AG3776" s="72"/>
      <c r="AH3776" s="77">
        <v>4318994</v>
      </c>
      <c r="AI3776" s="76" t="s">
        <v>52</v>
      </c>
      <c r="AJ3776" s="76" t="s">
        <v>36</v>
      </c>
      <c r="AK3776" t="str">
        <f>_xlfn.CONCAT(PlayerList[[#This Row],[First Name]]," ",PlayerList[[#This Row],[Surname]])</f>
        <v>Weiqun Zhao</v>
      </c>
      <c r="AM3776" s="71">
        <f>PlayerList[[#This Row],[Code]]*1</f>
        <v>18373</v>
      </c>
      <c r="AN3776" s="71" t="str">
        <f>VLOOKUP(PlayerList[[#This Row],[NZCF ID]],$AP$2:$AQ$3850,2,FALSE)</f>
        <v>M</v>
      </c>
      <c r="AP3776" s="71">
        <v>20105</v>
      </c>
      <c r="AQ3776" s="71" t="s">
        <v>29</v>
      </c>
    </row>
    <row r="3777" spans="13:43" x14ac:dyDescent="0.3">
      <c r="M3777" s="75">
        <v>18602</v>
      </c>
      <c r="N3777" s="72" t="s">
        <v>4067</v>
      </c>
      <c r="O3777" s="72" t="s">
        <v>4075</v>
      </c>
      <c r="P3777" s="73" t="s">
        <v>258</v>
      </c>
      <c r="Q3777" s="74">
        <v>2011</v>
      </c>
      <c r="R3777" s="73" t="s">
        <v>135</v>
      </c>
      <c r="S3777" s="72"/>
      <c r="T3777" s="77">
        <v>889</v>
      </c>
      <c r="U3777" s="76" t="s">
        <v>50</v>
      </c>
      <c r="V3777" s="77" t="s">
        <v>36</v>
      </c>
      <c r="W3777" s="77" t="s">
        <v>36</v>
      </c>
      <c r="X3777" s="77">
        <v>6</v>
      </c>
      <c r="Y3777" s="78" t="s">
        <v>154</v>
      </c>
      <c r="Z3777" s="72"/>
      <c r="AA3777" s="77">
        <v>768</v>
      </c>
      <c r="AB3777" s="76" t="s">
        <v>35</v>
      </c>
      <c r="AC3777" s="77" t="s">
        <v>36</v>
      </c>
      <c r="AD3777" s="77" t="s">
        <v>36</v>
      </c>
      <c r="AE3777" s="77">
        <v>39</v>
      </c>
      <c r="AF3777" s="78" t="s">
        <v>61</v>
      </c>
      <c r="AG3777" s="72"/>
      <c r="AH3777" s="77">
        <v>4320417</v>
      </c>
      <c r="AI3777" s="76" t="s">
        <v>52</v>
      </c>
      <c r="AJ3777" s="76" t="s">
        <v>36</v>
      </c>
      <c r="AK3777" t="str">
        <f>_xlfn.CONCAT(PlayerList[[#This Row],[First Name]]," ",PlayerList[[#This Row],[Surname]])</f>
        <v>Xuanyi (Felix) Zhao</v>
      </c>
      <c r="AM3777" s="71">
        <f>PlayerList[[#This Row],[Code]]*1</f>
        <v>18602</v>
      </c>
      <c r="AN3777" s="71" t="str">
        <f>VLOOKUP(PlayerList[[#This Row],[NZCF ID]],$AP$2:$AQ$3850,2,FALSE)</f>
        <v>M</v>
      </c>
      <c r="AP3777" s="71">
        <v>17328</v>
      </c>
      <c r="AQ3777" s="71" t="s">
        <v>45</v>
      </c>
    </row>
    <row r="3778" spans="13:43" x14ac:dyDescent="0.3">
      <c r="M3778" s="75">
        <v>18739</v>
      </c>
      <c r="N3778" s="72" t="s">
        <v>4067</v>
      </c>
      <c r="O3778" s="72" t="s">
        <v>3888</v>
      </c>
      <c r="P3778" s="73" t="s">
        <v>167</v>
      </c>
      <c r="Q3778" s="74">
        <v>2015</v>
      </c>
      <c r="R3778" s="73" t="s">
        <v>135</v>
      </c>
      <c r="S3778" s="72"/>
      <c r="T3778" s="77" t="s">
        <v>34</v>
      </c>
      <c r="U3778" s="76" t="s">
        <v>35</v>
      </c>
      <c r="V3778" s="77" t="s">
        <v>36</v>
      </c>
      <c r="W3778" s="77" t="s">
        <v>36</v>
      </c>
      <c r="X3778" s="77" t="s">
        <v>37</v>
      </c>
      <c r="Y3778" s="78" t="s">
        <v>38</v>
      </c>
      <c r="Z3778" s="72"/>
      <c r="AA3778" s="77">
        <v>445</v>
      </c>
      <c r="AB3778" s="76" t="s">
        <v>50</v>
      </c>
      <c r="AC3778" s="77" t="s">
        <v>36</v>
      </c>
      <c r="AD3778" s="77" t="s">
        <v>36</v>
      </c>
      <c r="AE3778" s="77">
        <v>17</v>
      </c>
      <c r="AF3778" s="78" t="s">
        <v>281</v>
      </c>
      <c r="AG3778" s="72"/>
      <c r="AH3778" s="77" t="s">
        <v>69</v>
      </c>
      <c r="AI3778" s="76" t="s">
        <v>52</v>
      </c>
      <c r="AJ3778" s="76" t="s">
        <v>36</v>
      </c>
      <c r="AK3778" t="str">
        <f>_xlfn.CONCAT(PlayerList[[#This Row],[First Name]]," ",PlayerList[[#This Row],[Surname]])</f>
        <v>York Zhao</v>
      </c>
      <c r="AM3778" s="71">
        <f>PlayerList[[#This Row],[Code]]*1</f>
        <v>18739</v>
      </c>
      <c r="AN3778" s="71" t="str">
        <f>VLOOKUP(PlayerList[[#This Row],[NZCF ID]],$AP$2:$AQ$3850,2,FALSE)</f>
        <v>M</v>
      </c>
      <c r="AP3778" s="71">
        <v>16767</v>
      </c>
      <c r="AQ3778" s="71" t="s">
        <v>29</v>
      </c>
    </row>
    <row r="3779" spans="13:43" x14ac:dyDescent="0.3">
      <c r="M3779" s="75">
        <v>18878</v>
      </c>
      <c r="N3779" s="72" t="s">
        <v>4067</v>
      </c>
      <c r="O3779" s="72" t="s">
        <v>4560</v>
      </c>
      <c r="P3779" s="73" t="s">
        <v>258</v>
      </c>
      <c r="Q3779" s="74">
        <v>2014</v>
      </c>
      <c r="R3779" s="73" t="s">
        <v>135</v>
      </c>
      <c r="S3779" s="72"/>
      <c r="T3779" s="77">
        <v>1443</v>
      </c>
      <c r="U3779" s="76" t="s">
        <v>35</v>
      </c>
      <c r="V3779" s="77">
        <v>3</v>
      </c>
      <c r="W3779" s="77">
        <v>21</v>
      </c>
      <c r="X3779" s="77">
        <v>81</v>
      </c>
      <c r="Y3779" s="78" t="s">
        <v>4167</v>
      </c>
      <c r="Z3779" s="72"/>
      <c r="AA3779" s="77">
        <v>1320</v>
      </c>
      <c r="AB3779" s="76" t="s">
        <v>35</v>
      </c>
      <c r="AC3779" s="77">
        <v>4</v>
      </c>
      <c r="AD3779" s="77">
        <v>23</v>
      </c>
      <c r="AE3779" s="77">
        <v>116</v>
      </c>
      <c r="AF3779" s="78" t="s">
        <v>4167</v>
      </c>
      <c r="AG3779" s="72"/>
      <c r="AH3779" s="77">
        <v>4329341</v>
      </c>
      <c r="AI3779" s="76" t="s">
        <v>52</v>
      </c>
      <c r="AJ3779" s="76" t="s">
        <v>36</v>
      </c>
      <c r="AK3779" t="str">
        <f>_xlfn.CONCAT(PlayerList[[#This Row],[First Name]]," ",PlayerList[[#This Row],[Surname]])</f>
        <v>Yuanyi (Rebecca) Zhao</v>
      </c>
      <c r="AM3779" s="71">
        <f>PlayerList[[#This Row],[Code]]*1</f>
        <v>18878</v>
      </c>
      <c r="AN3779" s="71" t="str">
        <f>VLOOKUP(PlayerList[[#This Row],[NZCF ID]],$AP$2:$AQ$3850,2,FALSE)</f>
        <v>F</v>
      </c>
      <c r="AP3779" s="71">
        <v>22799</v>
      </c>
      <c r="AQ3779" s="71" t="s">
        <v>29</v>
      </c>
    </row>
    <row r="3780" spans="13:43" x14ac:dyDescent="0.3">
      <c r="M3780" s="75">
        <v>20408</v>
      </c>
      <c r="N3780" s="72" t="s">
        <v>4067</v>
      </c>
      <c r="O3780" s="72" t="s">
        <v>4076</v>
      </c>
      <c r="P3780" s="73" t="s">
        <v>33</v>
      </c>
      <c r="Q3780" s="74">
        <v>2013</v>
      </c>
      <c r="R3780" s="73" t="s">
        <v>135</v>
      </c>
      <c r="S3780" s="72"/>
      <c r="T3780" s="77" t="s">
        <v>34</v>
      </c>
      <c r="U3780" s="76" t="s">
        <v>35</v>
      </c>
      <c r="V3780" s="77" t="s">
        <v>36</v>
      </c>
      <c r="W3780" s="77" t="s">
        <v>36</v>
      </c>
      <c r="X3780" s="77" t="s">
        <v>37</v>
      </c>
      <c r="Y3780" s="78" t="s">
        <v>38</v>
      </c>
      <c r="Z3780" s="72"/>
      <c r="AA3780" s="77">
        <v>594</v>
      </c>
      <c r="AB3780" s="76" t="s">
        <v>50</v>
      </c>
      <c r="AC3780" s="77" t="s">
        <v>36</v>
      </c>
      <c r="AD3780" s="77" t="s">
        <v>36</v>
      </c>
      <c r="AE3780" s="77">
        <v>17</v>
      </c>
      <c r="AF3780" s="78" t="s">
        <v>39</v>
      </c>
      <c r="AG3780" s="72"/>
      <c r="AH3780" s="77">
        <v>4329520</v>
      </c>
      <c r="AI3780" s="76" t="s">
        <v>52</v>
      </c>
      <c r="AJ3780" s="76" t="s">
        <v>36</v>
      </c>
      <c r="AK3780" t="str">
        <f>_xlfn.CONCAT(PlayerList[[#This Row],[First Name]]," ",PlayerList[[#This Row],[Surname]])</f>
        <v>Yunqian (Andrew) Zhao</v>
      </c>
      <c r="AM3780" s="71">
        <f>PlayerList[[#This Row],[Code]]*1</f>
        <v>20408</v>
      </c>
      <c r="AN3780" s="71" t="str">
        <f>VLOOKUP(PlayerList[[#This Row],[NZCF ID]],$AP$2:$AQ$3850,2,FALSE)</f>
        <v>M</v>
      </c>
      <c r="AP3780" s="71">
        <v>18373</v>
      </c>
      <c r="AQ3780" s="71" t="s">
        <v>29</v>
      </c>
    </row>
    <row r="3781" spans="13:43" x14ac:dyDescent="0.3">
      <c r="M3781" s="75">
        <v>20701</v>
      </c>
      <c r="N3781" s="72" t="s">
        <v>4067</v>
      </c>
      <c r="O3781" s="72" t="s">
        <v>4077</v>
      </c>
      <c r="P3781" s="73" t="s">
        <v>258</v>
      </c>
      <c r="Q3781" s="74">
        <v>2019</v>
      </c>
      <c r="R3781" s="73" t="s">
        <v>135</v>
      </c>
      <c r="S3781" s="72"/>
      <c r="T3781" s="77">
        <v>400</v>
      </c>
      <c r="U3781" s="76" t="s">
        <v>50</v>
      </c>
      <c r="V3781" s="77" t="s">
        <v>36</v>
      </c>
      <c r="W3781" s="77" t="s">
        <v>36</v>
      </c>
      <c r="X3781" s="77">
        <v>7</v>
      </c>
      <c r="Y3781" s="78" t="s">
        <v>39</v>
      </c>
      <c r="Z3781" s="72"/>
      <c r="AA3781" s="77">
        <v>390</v>
      </c>
      <c r="AB3781" s="76" t="s">
        <v>35</v>
      </c>
      <c r="AC3781" s="77">
        <v>2</v>
      </c>
      <c r="AD3781" s="77">
        <v>10</v>
      </c>
      <c r="AE3781" s="77">
        <v>54</v>
      </c>
      <c r="AF3781" s="78" t="s">
        <v>4167</v>
      </c>
      <c r="AG3781" s="72"/>
      <c r="AH3781" s="77">
        <v>4330200</v>
      </c>
      <c r="AI3781" s="76" t="s">
        <v>52</v>
      </c>
      <c r="AJ3781" s="76" t="s">
        <v>36</v>
      </c>
      <c r="AK3781" t="str">
        <f>_xlfn.CONCAT(PlayerList[[#This Row],[First Name]]," ",PlayerList[[#This Row],[Surname]])</f>
        <v>Yuxuan (Lucas) Zhao</v>
      </c>
      <c r="AM3781" s="71">
        <f>PlayerList[[#This Row],[Code]]*1</f>
        <v>20701</v>
      </c>
      <c r="AN3781" s="71" t="str">
        <f>VLOOKUP(PlayerList[[#This Row],[NZCF ID]],$AP$2:$AQ$3850,2,FALSE)</f>
        <v>M</v>
      </c>
      <c r="AP3781" s="71">
        <v>18602</v>
      </c>
      <c r="AQ3781" s="71" t="s">
        <v>29</v>
      </c>
    </row>
    <row r="3782" spans="13:43" x14ac:dyDescent="0.3">
      <c r="M3782" s="75">
        <v>20137</v>
      </c>
      <c r="N3782" s="72" t="s">
        <v>4067</v>
      </c>
      <c r="O3782" s="72" t="s">
        <v>4078</v>
      </c>
      <c r="P3782" s="73" t="s">
        <v>33</v>
      </c>
      <c r="Q3782" s="74">
        <v>2017</v>
      </c>
      <c r="R3782" s="73" t="s">
        <v>135</v>
      </c>
      <c r="S3782" s="72"/>
      <c r="T3782" s="77" t="s">
        <v>34</v>
      </c>
      <c r="U3782" s="76" t="s">
        <v>35</v>
      </c>
      <c r="V3782" s="77" t="s">
        <v>36</v>
      </c>
      <c r="W3782" s="77" t="s">
        <v>36</v>
      </c>
      <c r="X3782" s="77" t="s">
        <v>37</v>
      </c>
      <c r="Y3782" s="78" t="s">
        <v>38</v>
      </c>
      <c r="Z3782" s="72"/>
      <c r="AA3782" s="77">
        <v>400</v>
      </c>
      <c r="AB3782" s="76" t="s">
        <v>50</v>
      </c>
      <c r="AC3782" s="77" t="s">
        <v>36</v>
      </c>
      <c r="AD3782" s="77" t="s">
        <v>36</v>
      </c>
      <c r="AE3782" s="77">
        <v>11</v>
      </c>
      <c r="AF3782" s="78" t="s">
        <v>150</v>
      </c>
      <c r="AG3782" s="72"/>
      <c r="AH3782" s="77" t="s">
        <v>69</v>
      </c>
      <c r="AI3782" s="76" t="s">
        <v>52</v>
      </c>
      <c r="AJ3782" s="76" t="s">
        <v>36</v>
      </c>
      <c r="AK3782" t="str">
        <f>_xlfn.CONCAT(PlayerList[[#This Row],[First Name]]," ",PlayerList[[#This Row],[Surname]])</f>
        <v>Zhisen Austin Zhao</v>
      </c>
      <c r="AM3782" s="71">
        <f>PlayerList[[#This Row],[Code]]*1</f>
        <v>20137</v>
      </c>
      <c r="AN3782" s="71" t="str">
        <f>VLOOKUP(PlayerList[[#This Row],[NZCF ID]],$AP$2:$AQ$3850,2,FALSE)</f>
        <v>M</v>
      </c>
      <c r="AP3782" s="71">
        <v>18739</v>
      </c>
      <c r="AQ3782" s="71" t="s">
        <v>29</v>
      </c>
    </row>
    <row r="3783" spans="13:43" x14ac:dyDescent="0.3">
      <c r="M3783" s="75">
        <v>20633</v>
      </c>
      <c r="N3783" s="72" t="s">
        <v>4079</v>
      </c>
      <c r="O3783" s="72" t="s">
        <v>1052</v>
      </c>
      <c r="P3783" s="73" t="s">
        <v>354</v>
      </c>
      <c r="Q3783" s="74">
        <v>2012</v>
      </c>
      <c r="R3783" s="73" t="s">
        <v>135</v>
      </c>
      <c r="S3783" s="72"/>
      <c r="T3783" s="77">
        <v>854</v>
      </c>
      <c r="U3783" s="76" t="s">
        <v>50</v>
      </c>
      <c r="V3783" s="77" t="s">
        <v>36</v>
      </c>
      <c r="W3783" s="77" t="s">
        <v>36</v>
      </c>
      <c r="X3783" s="77">
        <v>18</v>
      </c>
      <c r="Y3783" s="78" t="s">
        <v>60</v>
      </c>
      <c r="Z3783" s="72"/>
      <c r="AA3783" s="77" t="s">
        <v>37</v>
      </c>
      <c r="AB3783" s="76" t="s">
        <v>35</v>
      </c>
      <c r="AC3783" s="77" t="s">
        <v>36</v>
      </c>
      <c r="AD3783" s="77" t="s">
        <v>36</v>
      </c>
      <c r="AE3783" s="77" t="s">
        <v>37</v>
      </c>
      <c r="AF3783" s="78" t="s">
        <v>38</v>
      </c>
      <c r="AG3783" s="72"/>
      <c r="AH3783" s="77" t="s">
        <v>69</v>
      </c>
      <c r="AI3783" s="76" t="s">
        <v>52</v>
      </c>
      <c r="AJ3783" s="76" t="s">
        <v>36</v>
      </c>
      <c r="AK3783" t="str">
        <f>_xlfn.CONCAT(PlayerList[[#This Row],[First Name]]," ",PlayerList[[#This Row],[Surname]])</f>
        <v>Austin Zheng</v>
      </c>
      <c r="AM3783" s="71">
        <f>PlayerList[[#This Row],[Code]]*1</f>
        <v>20633</v>
      </c>
      <c r="AN3783" s="71" t="str">
        <f>VLOOKUP(PlayerList[[#This Row],[NZCF ID]],$AP$2:$AQ$3850,2,FALSE)</f>
        <v>M</v>
      </c>
      <c r="AP3783" s="71">
        <v>18878</v>
      </c>
      <c r="AQ3783" s="71" t="s">
        <v>45</v>
      </c>
    </row>
    <row r="3784" spans="13:43" x14ac:dyDescent="0.3">
      <c r="M3784" s="75">
        <v>18909</v>
      </c>
      <c r="N3784" s="72" t="s">
        <v>4079</v>
      </c>
      <c r="O3784" s="72" t="s">
        <v>4080</v>
      </c>
      <c r="P3784" s="73" t="s">
        <v>354</v>
      </c>
      <c r="Q3784" s="74">
        <v>2013</v>
      </c>
      <c r="R3784" s="73" t="s">
        <v>135</v>
      </c>
      <c r="S3784" s="72"/>
      <c r="T3784" s="77">
        <v>865</v>
      </c>
      <c r="U3784" s="76" t="s">
        <v>50</v>
      </c>
      <c r="V3784" s="77" t="s">
        <v>36</v>
      </c>
      <c r="W3784" s="77" t="s">
        <v>36</v>
      </c>
      <c r="X3784" s="77">
        <v>12</v>
      </c>
      <c r="Y3784" s="78" t="s">
        <v>61</v>
      </c>
      <c r="Z3784" s="72"/>
      <c r="AA3784" s="77">
        <v>400</v>
      </c>
      <c r="AB3784" s="76" t="s">
        <v>50</v>
      </c>
      <c r="AC3784" s="77" t="s">
        <v>36</v>
      </c>
      <c r="AD3784" s="77" t="s">
        <v>36</v>
      </c>
      <c r="AE3784" s="77">
        <v>10</v>
      </c>
      <c r="AF3784" s="78" t="s">
        <v>84</v>
      </c>
      <c r="AG3784" s="72"/>
      <c r="AH3784" s="77" t="s">
        <v>69</v>
      </c>
      <c r="AI3784" s="76" t="s">
        <v>52</v>
      </c>
      <c r="AJ3784" s="76" t="s">
        <v>36</v>
      </c>
      <c r="AK3784" t="str">
        <f>_xlfn.CONCAT(PlayerList[[#This Row],[First Name]]," ",PlayerList[[#This Row],[Surname]])</f>
        <v>Austin Yueting Zheng</v>
      </c>
      <c r="AM3784" s="71">
        <f>PlayerList[[#This Row],[Code]]*1</f>
        <v>18909</v>
      </c>
      <c r="AN3784" s="71" t="str">
        <f>VLOOKUP(PlayerList[[#This Row],[NZCF ID]],$AP$2:$AQ$3850,2,FALSE)</f>
        <v>M</v>
      </c>
      <c r="AP3784" s="71">
        <v>20408</v>
      </c>
      <c r="AQ3784" s="71" t="s">
        <v>29</v>
      </c>
    </row>
    <row r="3785" spans="13:43" x14ac:dyDescent="0.3">
      <c r="M3785" s="75">
        <v>18856</v>
      </c>
      <c r="N3785" s="72" t="s">
        <v>4079</v>
      </c>
      <c r="O3785" s="72" t="s">
        <v>4081</v>
      </c>
      <c r="P3785" s="73" t="s">
        <v>33</v>
      </c>
      <c r="Q3785" s="74">
        <v>2014</v>
      </c>
      <c r="R3785" s="73" t="s">
        <v>135</v>
      </c>
      <c r="S3785" s="72"/>
      <c r="T3785" s="77" t="s">
        <v>34</v>
      </c>
      <c r="U3785" s="76" t="s">
        <v>35</v>
      </c>
      <c r="V3785" s="77" t="s">
        <v>36</v>
      </c>
      <c r="W3785" s="77" t="s">
        <v>36</v>
      </c>
      <c r="X3785" s="77" t="s">
        <v>37</v>
      </c>
      <c r="Y3785" s="78" t="s">
        <v>38</v>
      </c>
      <c r="Z3785" s="72"/>
      <c r="AA3785" s="77">
        <v>497</v>
      </c>
      <c r="AB3785" s="76" t="s">
        <v>35</v>
      </c>
      <c r="AC3785" s="77" t="s">
        <v>36</v>
      </c>
      <c r="AD3785" s="77" t="s">
        <v>36</v>
      </c>
      <c r="AE3785" s="77">
        <v>64</v>
      </c>
      <c r="AF3785" s="78" t="s">
        <v>169</v>
      </c>
      <c r="AG3785" s="72"/>
      <c r="AH3785" s="77" t="s">
        <v>69</v>
      </c>
      <c r="AI3785" s="76" t="s">
        <v>52</v>
      </c>
      <c r="AJ3785" s="76" t="s">
        <v>36</v>
      </c>
      <c r="AK3785" t="str">
        <f>_xlfn.CONCAT(PlayerList[[#This Row],[First Name]]," ",PlayerList[[#This Row],[Surname]])</f>
        <v>Kaiyuan (Kimi) Zheng</v>
      </c>
      <c r="AM3785" s="71">
        <f>PlayerList[[#This Row],[Code]]*1</f>
        <v>18856</v>
      </c>
      <c r="AN3785" s="71" t="str">
        <f>VLOOKUP(PlayerList[[#This Row],[NZCF ID]],$AP$2:$AQ$3850,2,FALSE)</f>
        <v>M</v>
      </c>
      <c r="AP3785" s="71">
        <v>20701</v>
      </c>
      <c r="AQ3785" s="71" t="s">
        <v>29</v>
      </c>
    </row>
    <row r="3786" spans="13:43" x14ac:dyDescent="0.3">
      <c r="M3786" s="75">
        <v>17402</v>
      </c>
      <c r="N3786" s="72" t="s">
        <v>4079</v>
      </c>
      <c r="O3786" s="72" t="s">
        <v>1748</v>
      </c>
      <c r="P3786" s="73" t="s">
        <v>33</v>
      </c>
      <c r="Q3786" s="74">
        <v>2009</v>
      </c>
      <c r="R3786" s="73" t="s">
        <v>135</v>
      </c>
      <c r="S3786" s="72"/>
      <c r="T3786" s="77" t="s">
        <v>34</v>
      </c>
      <c r="U3786" s="76" t="s">
        <v>35</v>
      </c>
      <c r="V3786" s="77" t="s">
        <v>36</v>
      </c>
      <c r="W3786" s="77" t="s">
        <v>36</v>
      </c>
      <c r="X3786" s="77" t="s">
        <v>37</v>
      </c>
      <c r="Y3786" s="78" t="s">
        <v>38</v>
      </c>
      <c r="Z3786" s="72"/>
      <c r="AA3786" s="77">
        <v>756</v>
      </c>
      <c r="AB3786" s="76" t="s">
        <v>35</v>
      </c>
      <c r="AC3786" s="77" t="s">
        <v>36</v>
      </c>
      <c r="AD3786" s="77" t="s">
        <v>36</v>
      </c>
      <c r="AE3786" s="77">
        <v>31</v>
      </c>
      <c r="AF3786" s="78" t="s">
        <v>90</v>
      </c>
      <c r="AG3786" s="72"/>
      <c r="AH3786" s="77">
        <v>4314018</v>
      </c>
      <c r="AI3786" s="76" t="s">
        <v>52</v>
      </c>
      <c r="AJ3786" s="76" t="s">
        <v>36</v>
      </c>
      <c r="AK3786" t="str">
        <f>_xlfn.CONCAT(PlayerList[[#This Row],[First Name]]," ",PlayerList[[#This Row],[Surname]])</f>
        <v>Kevin Zheng</v>
      </c>
      <c r="AM3786" s="71">
        <f>PlayerList[[#This Row],[Code]]*1</f>
        <v>17402</v>
      </c>
      <c r="AN3786" s="71" t="str">
        <f>VLOOKUP(PlayerList[[#This Row],[NZCF ID]],$AP$2:$AQ$3850,2,FALSE)</f>
        <v>M</v>
      </c>
      <c r="AP3786" s="71">
        <v>20137</v>
      </c>
      <c r="AQ3786" s="71" t="s">
        <v>29</v>
      </c>
    </row>
    <row r="3787" spans="13:43" x14ac:dyDescent="0.3">
      <c r="M3787" s="75">
        <v>18517</v>
      </c>
      <c r="N3787" s="72" t="s">
        <v>4079</v>
      </c>
      <c r="O3787" s="72" t="s">
        <v>4082</v>
      </c>
      <c r="P3787" s="73" t="s">
        <v>33</v>
      </c>
      <c r="Q3787" s="74">
        <v>2011</v>
      </c>
      <c r="R3787" s="73" t="s">
        <v>135</v>
      </c>
      <c r="S3787" s="72"/>
      <c r="T3787" s="77" t="s">
        <v>34</v>
      </c>
      <c r="U3787" s="76" t="s">
        <v>35</v>
      </c>
      <c r="V3787" s="77" t="s">
        <v>36</v>
      </c>
      <c r="W3787" s="77" t="s">
        <v>36</v>
      </c>
      <c r="X3787" s="77" t="s">
        <v>37</v>
      </c>
      <c r="Y3787" s="78" t="s">
        <v>38</v>
      </c>
      <c r="Z3787" s="72"/>
      <c r="AA3787" s="77">
        <v>855</v>
      </c>
      <c r="AB3787" s="76" t="s">
        <v>50</v>
      </c>
      <c r="AC3787" s="77" t="s">
        <v>36</v>
      </c>
      <c r="AD3787" s="77" t="s">
        <v>36</v>
      </c>
      <c r="AE3787" s="77">
        <v>7</v>
      </c>
      <c r="AF3787" s="78" t="s">
        <v>51</v>
      </c>
      <c r="AG3787" s="72"/>
      <c r="AH3787" s="77" t="s">
        <v>69</v>
      </c>
      <c r="AI3787" s="76" t="s">
        <v>52</v>
      </c>
      <c r="AJ3787" s="76" t="s">
        <v>36</v>
      </c>
      <c r="AK3787" t="str">
        <f>_xlfn.CONCAT(PlayerList[[#This Row],[First Name]]," ",PlayerList[[#This Row],[Surname]])</f>
        <v>Leyu Zheng</v>
      </c>
      <c r="AM3787" s="71">
        <f>PlayerList[[#This Row],[Code]]*1</f>
        <v>18517</v>
      </c>
      <c r="AN3787" s="71" t="str">
        <f>VLOOKUP(PlayerList[[#This Row],[NZCF ID]],$AP$2:$AQ$3850,2,FALSE)</f>
        <v>M</v>
      </c>
      <c r="AP3787" s="71">
        <v>20633</v>
      </c>
      <c r="AQ3787" s="71" t="s">
        <v>29</v>
      </c>
    </row>
    <row r="3788" spans="13:43" x14ac:dyDescent="0.3">
      <c r="M3788" s="75">
        <v>18643</v>
      </c>
      <c r="N3788" s="72" t="s">
        <v>4079</v>
      </c>
      <c r="O3788" s="72" t="s">
        <v>4083</v>
      </c>
      <c r="P3788" s="73" t="s">
        <v>258</v>
      </c>
      <c r="Q3788" s="74">
        <v>2016</v>
      </c>
      <c r="R3788" s="73" t="s">
        <v>135</v>
      </c>
      <c r="S3788" s="72"/>
      <c r="T3788" s="77" t="s">
        <v>34</v>
      </c>
      <c r="U3788" s="76" t="s">
        <v>35</v>
      </c>
      <c r="V3788" s="77" t="s">
        <v>36</v>
      </c>
      <c r="W3788" s="77" t="s">
        <v>36</v>
      </c>
      <c r="X3788" s="77" t="s">
        <v>37</v>
      </c>
      <c r="Y3788" s="78" t="s">
        <v>38</v>
      </c>
      <c r="Z3788" s="72"/>
      <c r="AA3788" s="77">
        <v>400</v>
      </c>
      <c r="AB3788" s="76" t="s">
        <v>50</v>
      </c>
      <c r="AC3788" s="77" t="s">
        <v>36</v>
      </c>
      <c r="AD3788" s="77" t="s">
        <v>36</v>
      </c>
      <c r="AE3788" s="77">
        <v>5</v>
      </c>
      <c r="AF3788" s="78" t="s">
        <v>51</v>
      </c>
      <c r="AG3788" s="72"/>
      <c r="AH3788" s="77">
        <v>4320425</v>
      </c>
      <c r="AI3788" s="76" t="s">
        <v>52</v>
      </c>
      <c r="AJ3788" s="76" t="s">
        <v>36</v>
      </c>
      <c r="AK3788" t="str">
        <f>_xlfn.CONCAT(PlayerList[[#This Row],[First Name]]," ",PlayerList[[#This Row],[Surname]])</f>
        <v>Ray Yi Zheng</v>
      </c>
      <c r="AM3788" s="71">
        <f>PlayerList[[#This Row],[Code]]*1</f>
        <v>18643</v>
      </c>
      <c r="AN3788" s="71" t="str">
        <f>VLOOKUP(PlayerList[[#This Row],[NZCF ID]],$AP$2:$AQ$3850,2,FALSE)</f>
        <v>M</v>
      </c>
      <c r="AP3788" s="71">
        <v>18909</v>
      </c>
      <c r="AQ3788" s="71" t="s">
        <v>29</v>
      </c>
    </row>
    <row r="3789" spans="13:43" x14ac:dyDescent="0.3">
      <c r="M3789" s="75">
        <v>16890</v>
      </c>
      <c r="N3789" s="72" t="s">
        <v>4079</v>
      </c>
      <c r="O3789" s="72" t="s">
        <v>4561</v>
      </c>
      <c r="P3789" s="73" t="s">
        <v>33</v>
      </c>
      <c r="Q3789" s="74">
        <v>2008</v>
      </c>
      <c r="R3789" s="73" t="s">
        <v>135</v>
      </c>
      <c r="S3789" s="72"/>
      <c r="T3789" s="77" t="s">
        <v>34</v>
      </c>
      <c r="U3789" s="76" t="s">
        <v>35</v>
      </c>
      <c r="V3789" s="77" t="s">
        <v>36</v>
      </c>
      <c r="W3789" s="77" t="s">
        <v>36</v>
      </c>
      <c r="X3789" s="77" t="s">
        <v>37</v>
      </c>
      <c r="Y3789" s="78" t="s">
        <v>38</v>
      </c>
      <c r="Z3789" s="72"/>
      <c r="AA3789" s="77">
        <v>561</v>
      </c>
      <c r="AB3789" s="76" t="s">
        <v>35</v>
      </c>
      <c r="AC3789" s="77" t="s">
        <v>36</v>
      </c>
      <c r="AD3789" s="77" t="s">
        <v>36</v>
      </c>
      <c r="AE3789" s="77">
        <v>42</v>
      </c>
      <c r="AF3789" s="78" t="s">
        <v>673</v>
      </c>
      <c r="AG3789" s="72"/>
      <c r="AH3789" s="77">
        <v>4310780</v>
      </c>
      <c r="AI3789" s="76" t="s">
        <v>52</v>
      </c>
      <c r="AJ3789" s="76" t="s">
        <v>36</v>
      </c>
      <c r="AK3789" t="str">
        <f>_xlfn.CONCAT(PlayerList[[#This Row],[First Name]]," ",PlayerList[[#This Row],[Surname]])</f>
        <v>Ruiting Zheng</v>
      </c>
      <c r="AM3789" s="71">
        <f>PlayerList[[#This Row],[Code]]*1</f>
        <v>16890</v>
      </c>
      <c r="AN3789" s="71" t="str">
        <f>VLOOKUP(PlayerList[[#This Row],[NZCF ID]],$AP$2:$AQ$3850,2,FALSE)</f>
        <v>F</v>
      </c>
      <c r="AP3789" s="71">
        <v>18856</v>
      </c>
      <c r="AQ3789" s="71" t="s">
        <v>29</v>
      </c>
    </row>
    <row r="3790" spans="13:43" x14ac:dyDescent="0.3">
      <c r="M3790" s="75">
        <v>16246</v>
      </c>
      <c r="N3790" s="72" t="s">
        <v>4079</v>
      </c>
      <c r="O3790" s="72" t="s">
        <v>256</v>
      </c>
      <c r="P3790" s="73" t="s">
        <v>74</v>
      </c>
      <c r="Q3790" s="74">
        <v>2007</v>
      </c>
      <c r="R3790" s="73" t="s">
        <v>135</v>
      </c>
      <c r="S3790" s="72"/>
      <c r="T3790" s="77">
        <v>1279</v>
      </c>
      <c r="U3790" s="76" t="s">
        <v>35</v>
      </c>
      <c r="V3790" s="77" t="s">
        <v>36</v>
      </c>
      <c r="W3790" s="77" t="s">
        <v>36</v>
      </c>
      <c r="X3790" s="77">
        <v>126</v>
      </c>
      <c r="Y3790" s="78" t="s">
        <v>90</v>
      </c>
      <c r="Z3790" s="72"/>
      <c r="AA3790" s="77">
        <v>1201</v>
      </c>
      <c r="AB3790" s="76" t="s">
        <v>35</v>
      </c>
      <c r="AC3790" s="77" t="s">
        <v>36</v>
      </c>
      <c r="AD3790" s="77" t="s">
        <v>36</v>
      </c>
      <c r="AE3790" s="77">
        <v>149</v>
      </c>
      <c r="AF3790" s="78" t="s">
        <v>232</v>
      </c>
      <c r="AG3790" s="72"/>
      <c r="AH3790" s="77">
        <v>4307267</v>
      </c>
      <c r="AI3790" s="76" t="s">
        <v>52</v>
      </c>
      <c r="AJ3790" s="76" t="s">
        <v>36</v>
      </c>
      <c r="AK3790" t="str">
        <f>_xlfn.CONCAT(PlayerList[[#This Row],[First Name]]," ",PlayerList[[#This Row],[Surname]])</f>
        <v>Thomas Zheng</v>
      </c>
      <c r="AM3790" s="71">
        <f>PlayerList[[#This Row],[Code]]*1</f>
        <v>16246</v>
      </c>
      <c r="AN3790" s="71" t="str">
        <f>VLOOKUP(PlayerList[[#This Row],[NZCF ID]],$AP$2:$AQ$3850,2,FALSE)</f>
        <v>M</v>
      </c>
      <c r="AP3790" s="71">
        <v>17402</v>
      </c>
      <c r="AQ3790" s="71" t="s">
        <v>29</v>
      </c>
    </row>
    <row r="3791" spans="13:43" x14ac:dyDescent="0.3">
      <c r="M3791" s="75">
        <v>16889</v>
      </c>
      <c r="N3791" s="72" t="s">
        <v>4079</v>
      </c>
      <c r="O3791" s="72" t="s">
        <v>4562</v>
      </c>
      <c r="P3791" s="73" t="s">
        <v>33</v>
      </c>
      <c r="Q3791" s="74">
        <v>2012</v>
      </c>
      <c r="R3791" s="73" t="s">
        <v>135</v>
      </c>
      <c r="S3791" s="72"/>
      <c r="T3791" s="77" t="s">
        <v>34</v>
      </c>
      <c r="U3791" s="76" t="s">
        <v>35</v>
      </c>
      <c r="V3791" s="77" t="s">
        <v>36</v>
      </c>
      <c r="W3791" s="77" t="s">
        <v>36</v>
      </c>
      <c r="X3791" s="77" t="s">
        <v>37</v>
      </c>
      <c r="Y3791" s="78" t="s">
        <v>38</v>
      </c>
      <c r="Z3791" s="72"/>
      <c r="AA3791" s="77">
        <v>390</v>
      </c>
      <c r="AB3791" s="76" t="s">
        <v>35</v>
      </c>
      <c r="AC3791" s="77" t="s">
        <v>36</v>
      </c>
      <c r="AD3791" s="77" t="s">
        <v>36</v>
      </c>
      <c r="AE3791" s="77">
        <v>42</v>
      </c>
      <c r="AF3791" s="78" t="s">
        <v>673</v>
      </c>
      <c r="AG3791" s="72"/>
      <c r="AH3791" s="77">
        <v>4310799</v>
      </c>
      <c r="AI3791" s="76" t="s">
        <v>52</v>
      </c>
      <c r="AJ3791" s="76" t="s">
        <v>36</v>
      </c>
      <c r="AK3791" t="str">
        <f>_xlfn.CONCAT(PlayerList[[#This Row],[First Name]]," ",PlayerList[[#This Row],[Surname]])</f>
        <v>Tiana Un Iong Zheng</v>
      </c>
      <c r="AM3791" s="71">
        <f>PlayerList[[#This Row],[Code]]*1</f>
        <v>16889</v>
      </c>
      <c r="AN3791" s="71" t="str">
        <f>VLOOKUP(PlayerList[[#This Row],[NZCF ID]],$AP$2:$AQ$3850,2,FALSE)</f>
        <v>F</v>
      </c>
      <c r="AP3791" s="71">
        <v>18517</v>
      </c>
      <c r="AQ3791" s="71" t="s">
        <v>29</v>
      </c>
    </row>
    <row r="3792" spans="13:43" x14ac:dyDescent="0.3">
      <c r="M3792" s="75">
        <v>18045</v>
      </c>
      <c r="N3792" s="72" t="s">
        <v>4079</v>
      </c>
      <c r="O3792" s="72" t="s">
        <v>89</v>
      </c>
      <c r="P3792" s="73" t="s">
        <v>167</v>
      </c>
      <c r="Q3792" s="74">
        <v>2006</v>
      </c>
      <c r="R3792" s="73" t="s">
        <v>135</v>
      </c>
      <c r="S3792" s="72"/>
      <c r="T3792" s="77">
        <v>1117</v>
      </c>
      <c r="U3792" s="76" t="s">
        <v>50</v>
      </c>
      <c r="V3792" s="77" t="s">
        <v>36</v>
      </c>
      <c r="W3792" s="77" t="s">
        <v>36</v>
      </c>
      <c r="X3792" s="77">
        <v>4</v>
      </c>
      <c r="Y3792" s="78" t="s">
        <v>154</v>
      </c>
      <c r="Z3792" s="72"/>
      <c r="AA3792" s="77" t="s">
        <v>37</v>
      </c>
      <c r="AB3792" s="76" t="s">
        <v>35</v>
      </c>
      <c r="AC3792" s="77" t="s">
        <v>36</v>
      </c>
      <c r="AD3792" s="77" t="s">
        <v>36</v>
      </c>
      <c r="AE3792" s="77" t="s">
        <v>37</v>
      </c>
      <c r="AF3792" s="78" t="s">
        <v>38</v>
      </c>
      <c r="AG3792" s="72"/>
      <c r="AH3792" s="77">
        <v>4316851</v>
      </c>
      <c r="AI3792" s="76" t="s">
        <v>52</v>
      </c>
      <c r="AJ3792" s="76" t="s">
        <v>36</v>
      </c>
      <c r="AK3792" t="str">
        <f>_xlfn.CONCAT(PlayerList[[#This Row],[First Name]]," ",PlayerList[[#This Row],[Surname]])</f>
        <v>William Zheng</v>
      </c>
      <c r="AM3792" s="71">
        <f>PlayerList[[#This Row],[Code]]*1</f>
        <v>18045</v>
      </c>
      <c r="AN3792" s="71" t="str">
        <f>VLOOKUP(PlayerList[[#This Row],[NZCF ID]],$AP$2:$AQ$3850,2,FALSE)</f>
        <v>M</v>
      </c>
      <c r="AP3792" s="71">
        <v>18643</v>
      </c>
      <c r="AQ3792" s="71" t="s">
        <v>29</v>
      </c>
    </row>
    <row r="3793" spans="13:43" x14ac:dyDescent="0.3">
      <c r="M3793" s="75">
        <v>16535</v>
      </c>
      <c r="N3793" s="72" t="s">
        <v>4079</v>
      </c>
      <c r="O3793" s="72" t="s">
        <v>4563</v>
      </c>
      <c r="P3793" s="73" t="s">
        <v>354</v>
      </c>
      <c r="Q3793" s="74">
        <v>1971</v>
      </c>
      <c r="R3793" s="73" t="s">
        <v>124</v>
      </c>
      <c r="S3793" s="72"/>
      <c r="T3793" s="77">
        <v>809</v>
      </c>
      <c r="U3793" s="76" t="s">
        <v>35</v>
      </c>
      <c r="V3793" s="77" t="s">
        <v>36</v>
      </c>
      <c r="W3793" s="77" t="s">
        <v>36</v>
      </c>
      <c r="X3793" s="77">
        <v>31</v>
      </c>
      <c r="Y3793" s="78" t="s">
        <v>168</v>
      </c>
      <c r="Z3793" s="72"/>
      <c r="AA3793" s="77" t="s">
        <v>37</v>
      </c>
      <c r="AB3793" s="76" t="s">
        <v>35</v>
      </c>
      <c r="AC3793" s="77" t="s">
        <v>36</v>
      </c>
      <c r="AD3793" s="77" t="s">
        <v>36</v>
      </c>
      <c r="AE3793" s="77" t="s">
        <v>37</v>
      </c>
      <c r="AF3793" s="78" t="s">
        <v>38</v>
      </c>
      <c r="AG3793" s="72"/>
      <c r="AH3793" s="77">
        <v>4309677</v>
      </c>
      <c r="AI3793" s="76" t="s">
        <v>52</v>
      </c>
      <c r="AJ3793" s="76" t="s">
        <v>36</v>
      </c>
      <c r="AK3793" t="str">
        <f>_xlfn.CONCAT(PlayerList[[#This Row],[First Name]]," ",PlayerList[[#This Row],[Surname]])</f>
        <v>Yantao Zheng</v>
      </c>
      <c r="AM3793" s="71">
        <f>PlayerList[[#This Row],[Code]]*1</f>
        <v>16535</v>
      </c>
      <c r="AN3793" s="71" t="str">
        <f>VLOOKUP(PlayerList[[#This Row],[NZCF ID]],$AP$2:$AQ$3850,2,FALSE)</f>
        <v>F</v>
      </c>
      <c r="AP3793" s="71">
        <v>16890</v>
      </c>
      <c r="AQ3793" s="71" t="s">
        <v>45</v>
      </c>
    </row>
    <row r="3794" spans="13:43" x14ac:dyDescent="0.3">
      <c r="M3794" s="75">
        <v>18750</v>
      </c>
      <c r="N3794" s="72" t="s">
        <v>4079</v>
      </c>
      <c r="O3794" s="72" t="s">
        <v>4084</v>
      </c>
      <c r="P3794" s="73" t="s">
        <v>167</v>
      </c>
      <c r="Q3794" s="74">
        <v>2011</v>
      </c>
      <c r="R3794" s="73" t="s">
        <v>135</v>
      </c>
      <c r="S3794" s="72"/>
      <c r="T3794" s="77" t="s">
        <v>34</v>
      </c>
      <c r="U3794" s="76" t="s">
        <v>35</v>
      </c>
      <c r="V3794" s="77" t="s">
        <v>36</v>
      </c>
      <c r="W3794" s="77" t="s">
        <v>36</v>
      </c>
      <c r="X3794" s="77" t="s">
        <v>37</v>
      </c>
      <c r="Y3794" s="78" t="s">
        <v>38</v>
      </c>
      <c r="Z3794" s="72"/>
      <c r="AA3794" s="77">
        <v>432</v>
      </c>
      <c r="AB3794" s="76" t="s">
        <v>50</v>
      </c>
      <c r="AC3794" s="77" t="s">
        <v>36</v>
      </c>
      <c r="AD3794" s="77" t="s">
        <v>36</v>
      </c>
      <c r="AE3794" s="77">
        <v>6</v>
      </c>
      <c r="AF3794" s="78" t="s">
        <v>173</v>
      </c>
      <c r="AG3794" s="72"/>
      <c r="AH3794" s="77">
        <v>4323807</v>
      </c>
      <c r="AI3794" s="76" t="s">
        <v>52</v>
      </c>
      <c r="AJ3794" s="76" t="s">
        <v>36</v>
      </c>
      <c r="AK3794" t="str">
        <f>_xlfn.CONCAT(PlayerList[[#This Row],[First Name]]," ",PlayerList[[#This Row],[Surname]])</f>
        <v>Yina Zheng</v>
      </c>
      <c r="AM3794" s="71">
        <f>PlayerList[[#This Row],[Code]]*1</f>
        <v>18750</v>
      </c>
      <c r="AN3794" s="71" t="str">
        <f>VLOOKUP(PlayerList[[#This Row],[NZCF ID]],$AP$2:$AQ$3850,2,FALSE)</f>
        <v>F</v>
      </c>
      <c r="AP3794" s="71">
        <v>16246</v>
      </c>
      <c r="AQ3794" s="71" t="s">
        <v>29</v>
      </c>
    </row>
    <row r="3795" spans="13:43" x14ac:dyDescent="0.3">
      <c r="M3795" s="75">
        <v>18086</v>
      </c>
      <c r="N3795" s="72" t="s">
        <v>4079</v>
      </c>
      <c r="O3795" s="72" t="s">
        <v>4085</v>
      </c>
      <c r="P3795" s="73" t="s">
        <v>33</v>
      </c>
      <c r="Q3795" s="74">
        <v>2012</v>
      </c>
      <c r="R3795" s="73" t="s">
        <v>135</v>
      </c>
      <c r="S3795" s="72"/>
      <c r="T3795" s="77" t="s">
        <v>34</v>
      </c>
      <c r="U3795" s="76" t="s">
        <v>35</v>
      </c>
      <c r="V3795" s="77" t="s">
        <v>36</v>
      </c>
      <c r="W3795" s="77" t="s">
        <v>36</v>
      </c>
      <c r="X3795" s="77" t="s">
        <v>37</v>
      </c>
      <c r="Y3795" s="78" t="s">
        <v>38</v>
      </c>
      <c r="Z3795" s="72"/>
      <c r="AA3795" s="77">
        <v>427</v>
      </c>
      <c r="AB3795" s="76" t="s">
        <v>50</v>
      </c>
      <c r="AC3795" s="77" t="s">
        <v>36</v>
      </c>
      <c r="AD3795" s="77" t="s">
        <v>36</v>
      </c>
      <c r="AE3795" s="77">
        <v>13</v>
      </c>
      <c r="AF3795" s="78" t="s">
        <v>96</v>
      </c>
      <c r="AG3795" s="72"/>
      <c r="AH3795" s="77" t="s">
        <v>69</v>
      </c>
      <c r="AI3795" s="76" t="s">
        <v>52</v>
      </c>
      <c r="AJ3795" s="76" t="s">
        <v>36</v>
      </c>
      <c r="AK3795" t="str">
        <f>_xlfn.CONCAT(PlayerList[[#This Row],[First Name]]," ",PlayerList[[#This Row],[Surname]])</f>
        <v>Zi Hang (Alex) Zheng</v>
      </c>
      <c r="AM3795" s="71">
        <f>PlayerList[[#This Row],[Code]]*1</f>
        <v>18086</v>
      </c>
      <c r="AN3795" s="71" t="str">
        <f>VLOOKUP(PlayerList[[#This Row],[NZCF ID]],$AP$2:$AQ$3850,2,FALSE)</f>
        <v>M</v>
      </c>
      <c r="AP3795" s="71">
        <v>16889</v>
      </c>
      <c r="AQ3795" s="71" t="s">
        <v>45</v>
      </c>
    </row>
    <row r="3796" spans="13:43" x14ac:dyDescent="0.3">
      <c r="M3796" s="75">
        <v>20071</v>
      </c>
      <c r="N3796" s="72" t="s">
        <v>4079</v>
      </c>
      <c r="O3796" s="72" t="s">
        <v>2177</v>
      </c>
      <c r="P3796" s="73" t="s">
        <v>258</v>
      </c>
      <c r="Q3796" s="74">
        <v>2015</v>
      </c>
      <c r="R3796" s="73" t="s">
        <v>135</v>
      </c>
      <c r="S3796" s="72"/>
      <c r="T3796" s="77">
        <v>442</v>
      </c>
      <c r="U3796" s="76" t="s">
        <v>35</v>
      </c>
      <c r="V3796" s="77" t="s">
        <v>36</v>
      </c>
      <c r="W3796" s="77" t="s">
        <v>36</v>
      </c>
      <c r="X3796" s="77">
        <v>24</v>
      </c>
      <c r="Y3796" s="78" t="s">
        <v>60</v>
      </c>
      <c r="Z3796" s="72"/>
      <c r="AA3796" s="77">
        <v>409</v>
      </c>
      <c r="AB3796" s="76" t="s">
        <v>50</v>
      </c>
      <c r="AC3796" s="77" t="s">
        <v>36</v>
      </c>
      <c r="AD3796" s="77" t="s">
        <v>36</v>
      </c>
      <c r="AE3796" s="77">
        <v>15</v>
      </c>
      <c r="AF3796" s="78" t="s">
        <v>84</v>
      </c>
      <c r="AG3796" s="72"/>
      <c r="AH3796" s="77">
        <v>4330641</v>
      </c>
      <c r="AI3796" s="76" t="s">
        <v>52</v>
      </c>
      <c r="AJ3796" s="76" t="s">
        <v>36</v>
      </c>
      <c r="AK3796" t="str">
        <f>_xlfn.CONCAT(PlayerList[[#This Row],[First Name]]," ",PlayerList[[#This Row],[Surname]])</f>
        <v>Zihao Zheng</v>
      </c>
      <c r="AM3796" s="71">
        <f>PlayerList[[#This Row],[Code]]*1</f>
        <v>20071</v>
      </c>
      <c r="AN3796" s="71" t="str">
        <f>VLOOKUP(PlayerList[[#This Row],[NZCF ID]],$AP$2:$AQ$3850,2,FALSE)</f>
        <v>M</v>
      </c>
      <c r="AP3796" s="71">
        <v>18045</v>
      </c>
      <c r="AQ3796" s="71" t="s">
        <v>29</v>
      </c>
    </row>
    <row r="3797" spans="13:43" x14ac:dyDescent="0.3">
      <c r="M3797" s="75">
        <v>18980</v>
      </c>
      <c r="N3797" s="72" t="s">
        <v>4086</v>
      </c>
      <c r="O3797" s="72" t="s">
        <v>120</v>
      </c>
      <c r="P3797" s="73" t="s">
        <v>33</v>
      </c>
      <c r="Q3797" s="74">
        <v>2015</v>
      </c>
      <c r="R3797" s="73" t="s">
        <v>135</v>
      </c>
      <c r="S3797" s="72"/>
      <c r="T3797" s="77" t="s">
        <v>34</v>
      </c>
      <c r="U3797" s="76" t="s">
        <v>35</v>
      </c>
      <c r="V3797" s="77" t="s">
        <v>36</v>
      </c>
      <c r="W3797" s="77" t="s">
        <v>36</v>
      </c>
      <c r="X3797" s="77" t="s">
        <v>37</v>
      </c>
      <c r="Y3797" s="78" t="s">
        <v>38</v>
      </c>
      <c r="Z3797" s="72"/>
      <c r="AA3797" s="77">
        <v>828</v>
      </c>
      <c r="AB3797" s="76" t="s">
        <v>35</v>
      </c>
      <c r="AC3797" s="77" t="s">
        <v>36</v>
      </c>
      <c r="AD3797" s="77" t="s">
        <v>36</v>
      </c>
      <c r="AE3797" s="77">
        <v>20</v>
      </c>
      <c r="AF3797" s="78" t="s">
        <v>281</v>
      </c>
      <c r="AG3797" s="72"/>
      <c r="AH3797" s="77">
        <v>4325311</v>
      </c>
      <c r="AI3797" s="76" t="s">
        <v>52</v>
      </c>
      <c r="AJ3797" s="76" t="s">
        <v>36</v>
      </c>
      <c r="AK3797" t="str">
        <f>_xlfn.CONCAT(PlayerList[[#This Row],[First Name]]," ",PlayerList[[#This Row],[Surname]])</f>
        <v>Ryan Zhong</v>
      </c>
      <c r="AM3797" s="71">
        <f>PlayerList[[#This Row],[Code]]*1</f>
        <v>18980</v>
      </c>
      <c r="AN3797" s="71" t="str">
        <f>VLOOKUP(PlayerList[[#This Row],[NZCF ID]],$AP$2:$AQ$3850,2,FALSE)</f>
        <v>M</v>
      </c>
      <c r="AP3797" s="71">
        <v>16535</v>
      </c>
      <c r="AQ3797" s="71" t="s">
        <v>45</v>
      </c>
    </row>
    <row r="3798" spans="13:43" x14ac:dyDescent="0.3">
      <c r="M3798" s="75">
        <v>19682</v>
      </c>
      <c r="N3798" s="72" t="s">
        <v>4086</v>
      </c>
      <c r="O3798" s="72" t="s">
        <v>863</v>
      </c>
      <c r="P3798" s="73" t="s">
        <v>33</v>
      </c>
      <c r="Q3798" s="74">
        <v>2013</v>
      </c>
      <c r="R3798" s="73" t="s">
        <v>135</v>
      </c>
      <c r="S3798" s="72"/>
      <c r="T3798" s="77" t="s">
        <v>34</v>
      </c>
      <c r="U3798" s="76" t="s">
        <v>35</v>
      </c>
      <c r="V3798" s="77" t="s">
        <v>36</v>
      </c>
      <c r="W3798" s="77" t="s">
        <v>36</v>
      </c>
      <c r="X3798" s="77" t="s">
        <v>37</v>
      </c>
      <c r="Y3798" s="78" t="s">
        <v>38</v>
      </c>
      <c r="Z3798" s="72"/>
      <c r="AA3798" s="77">
        <v>408</v>
      </c>
      <c r="AB3798" s="76" t="s">
        <v>50</v>
      </c>
      <c r="AC3798" s="77" t="s">
        <v>36</v>
      </c>
      <c r="AD3798" s="77" t="s">
        <v>36</v>
      </c>
      <c r="AE3798" s="77">
        <v>7</v>
      </c>
      <c r="AF3798" s="78" t="s">
        <v>281</v>
      </c>
      <c r="AG3798" s="72"/>
      <c r="AH3798" s="77">
        <v>4325320</v>
      </c>
      <c r="AI3798" s="76" t="s">
        <v>52</v>
      </c>
      <c r="AJ3798" s="76" t="s">
        <v>36</v>
      </c>
      <c r="AK3798" t="str">
        <f>_xlfn.CONCAT(PlayerList[[#This Row],[First Name]]," ",PlayerList[[#This Row],[Surname]])</f>
        <v>Samuel Zhong</v>
      </c>
      <c r="AM3798" s="71">
        <f>PlayerList[[#This Row],[Code]]*1</f>
        <v>19682</v>
      </c>
      <c r="AN3798" s="71" t="str">
        <f>VLOOKUP(PlayerList[[#This Row],[NZCF ID]],$AP$2:$AQ$3850,2,FALSE)</f>
        <v>M</v>
      </c>
      <c r="AP3798" s="71">
        <v>18750</v>
      </c>
      <c r="AQ3798" s="71" t="s">
        <v>45</v>
      </c>
    </row>
    <row r="3799" spans="13:43" x14ac:dyDescent="0.3">
      <c r="M3799" s="75">
        <v>17933</v>
      </c>
      <c r="N3799" s="72" t="s">
        <v>4086</v>
      </c>
      <c r="O3799" s="72" t="s">
        <v>4087</v>
      </c>
      <c r="P3799" s="73" t="s">
        <v>33</v>
      </c>
      <c r="Q3799" s="74">
        <v>2009</v>
      </c>
      <c r="R3799" s="73" t="s">
        <v>135</v>
      </c>
      <c r="S3799" s="72"/>
      <c r="T3799" s="77" t="s">
        <v>34</v>
      </c>
      <c r="U3799" s="76" t="s">
        <v>35</v>
      </c>
      <c r="V3799" s="77" t="s">
        <v>36</v>
      </c>
      <c r="W3799" s="77" t="s">
        <v>36</v>
      </c>
      <c r="X3799" s="77" t="s">
        <v>37</v>
      </c>
      <c r="Y3799" s="78" t="s">
        <v>38</v>
      </c>
      <c r="Z3799" s="72"/>
      <c r="AA3799" s="77">
        <v>933</v>
      </c>
      <c r="AB3799" s="76" t="s">
        <v>50</v>
      </c>
      <c r="AC3799" s="77" t="s">
        <v>36</v>
      </c>
      <c r="AD3799" s="77" t="s">
        <v>36</v>
      </c>
      <c r="AE3799" s="77">
        <v>3</v>
      </c>
      <c r="AF3799" s="78" t="s">
        <v>51</v>
      </c>
      <c r="AG3799" s="72"/>
      <c r="AH3799" s="77">
        <v>4316410</v>
      </c>
      <c r="AI3799" s="76" t="s">
        <v>52</v>
      </c>
      <c r="AJ3799" s="76" t="s">
        <v>36</v>
      </c>
      <c r="AK3799" t="str">
        <f>_xlfn.CONCAT(PlayerList[[#This Row],[First Name]]," ",PlayerList[[#This Row],[Surname]])</f>
        <v>Tiger Zhong</v>
      </c>
      <c r="AM3799" s="71">
        <f>PlayerList[[#This Row],[Code]]*1</f>
        <v>17933</v>
      </c>
      <c r="AN3799" s="71" t="str">
        <f>VLOOKUP(PlayerList[[#This Row],[NZCF ID]],$AP$2:$AQ$3850,2,FALSE)</f>
        <v>M</v>
      </c>
      <c r="AP3799" s="71">
        <v>18086</v>
      </c>
      <c r="AQ3799" s="71" t="s">
        <v>29</v>
      </c>
    </row>
    <row r="3800" spans="13:43" x14ac:dyDescent="0.3">
      <c r="M3800" s="75">
        <v>17628</v>
      </c>
      <c r="N3800" s="72" t="s">
        <v>4086</v>
      </c>
      <c r="O3800" s="72" t="s">
        <v>4088</v>
      </c>
      <c r="P3800" s="73" t="s">
        <v>258</v>
      </c>
      <c r="Q3800" s="74">
        <v>2011</v>
      </c>
      <c r="R3800" s="73" t="s">
        <v>135</v>
      </c>
      <c r="S3800" s="72"/>
      <c r="T3800" s="77" t="s">
        <v>34</v>
      </c>
      <c r="U3800" s="76" t="s">
        <v>35</v>
      </c>
      <c r="V3800" s="77" t="s">
        <v>36</v>
      </c>
      <c r="W3800" s="77" t="s">
        <v>36</v>
      </c>
      <c r="X3800" s="77" t="s">
        <v>37</v>
      </c>
      <c r="Y3800" s="78" t="s">
        <v>38</v>
      </c>
      <c r="Z3800" s="72"/>
      <c r="AA3800" s="77">
        <v>422</v>
      </c>
      <c r="AB3800" s="76" t="s">
        <v>50</v>
      </c>
      <c r="AC3800" s="77" t="s">
        <v>36</v>
      </c>
      <c r="AD3800" s="77" t="s">
        <v>36</v>
      </c>
      <c r="AE3800" s="77">
        <v>6</v>
      </c>
      <c r="AF3800" s="78" t="s">
        <v>232</v>
      </c>
      <c r="AG3800" s="72"/>
      <c r="AH3800" s="77">
        <v>4317033</v>
      </c>
      <c r="AI3800" s="76" t="s">
        <v>52</v>
      </c>
      <c r="AJ3800" s="76" t="s">
        <v>36</v>
      </c>
      <c r="AK3800" t="str">
        <f>_xlfn.CONCAT(PlayerList[[#This Row],[First Name]]," ",PlayerList[[#This Row],[Surname]])</f>
        <v>Zijun (Bella) Zhong</v>
      </c>
      <c r="AM3800" s="71">
        <f>PlayerList[[#This Row],[Code]]*1</f>
        <v>17628</v>
      </c>
      <c r="AN3800" s="71" t="str">
        <f>VLOOKUP(PlayerList[[#This Row],[NZCF ID]],$AP$2:$AQ$3850,2,FALSE)</f>
        <v>F</v>
      </c>
      <c r="AP3800" s="71">
        <v>20071</v>
      </c>
      <c r="AQ3800" s="71" t="s">
        <v>29</v>
      </c>
    </row>
    <row r="3801" spans="13:43" x14ac:dyDescent="0.3">
      <c r="M3801" s="75">
        <v>17082</v>
      </c>
      <c r="N3801" s="72" t="s">
        <v>4089</v>
      </c>
      <c r="O3801" s="72" t="s">
        <v>4090</v>
      </c>
      <c r="P3801" s="73" t="s">
        <v>74</v>
      </c>
      <c r="Q3801" s="74">
        <v>2011</v>
      </c>
      <c r="R3801" s="73" t="s">
        <v>135</v>
      </c>
      <c r="S3801" s="72"/>
      <c r="T3801" s="77">
        <v>1352</v>
      </c>
      <c r="U3801" s="76" t="s">
        <v>35</v>
      </c>
      <c r="V3801" s="77">
        <v>2</v>
      </c>
      <c r="W3801" s="77">
        <v>11</v>
      </c>
      <c r="X3801" s="77">
        <v>293</v>
      </c>
      <c r="Y3801" s="78" t="s">
        <v>4167</v>
      </c>
      <c r="Z3801" s="72"/>
      <c r="AA3801" s="77">
        <v>1059</v>
      </c>
      <c r="AB3801" s="76" t="s">
        <v>35</v>
      </c>
      <c r="AC3801" s="77">
        <v>1</v>
      </c>
      <c r="AD3801" s="77">
        <v>4</v>
      </c>
      <c r="AE3801" s="77">
        <v>339</v>
      </c>
      <c r="AF3801" s="78" t="s">
        <v>4167</v>
      </c>
      <c r="AG3801" s="72"/>
      <c r="AH3801" s="77">
        <v>4313445</v>
      </c>
      <c r="AI3801" s="76" t="s">
        <v>52</v>
      </c>
      <c r="AJ3801" s="76" t="s">
        <v>36</v>
      </c>
      <c r="AK3801" t="str">
        <f>_xlfn.CONCAT(PlayerList[[#This Row],[First Name]]," ",PlayerList[[#This Row],[Surname]])</f>
        <v>Adele Zhou</v>
      </c>
      <c r="AM3801" s="71">
        <f>PlayerList[[#This Row],[Code]]*1</f>
        <v>17082</v>
      </c>
      <c r="AN3801" s="71" t="str">
        <f>VLOOKUP(PlayerList[[#This Row],[NZCF ID]],$AP$2:$AQ$3850,2,FALSE)</f>
        <v>F</v>
      </c>
      <c r="AP3801" s="71">
        <v>18980</v>
      </c>
      <c r="AQ3801" s="71" t="s">
        <v>29</v>
      </c>
    </row>
    <row r="3802" spans="13:43" x14ac:dyDescent="0.3">
      <c r="M3802" s="75">
        <v>20791</v>
      </c>
      <c r="N3802" s="72" t="s">
        <v>4089</v>
      </c>
      <c r="O3802" s="72" t="s">
        <v>4091</v>
      </c>
      <c r="P3802" s="73" t="s">
        <v>258</v>
      </c>
      <c r="Q3802" s="74">
        <v>2017</v>
      </c>
      <c r="R3802" s="73" t="s">
        <v>135</v>
      </c>
      <c r="S3802" s="72"/>
      <c r="T3802" s="77">
        <v>488</v>
      </c>
      <c r="U3802" s="76" t="s">
        <v>50</v>
      </c>
      <c r="V3802" s="77" t="s">
        <v>36</v>
      </c>
      <c r="W3802" s="77" t="s">
        <v>36</v>
      </c>
      <c r="X3802" s="77">
        <v>14</v>
      </c>
      <c r="Y3802" s="78" t="s">
        <v>60</v>
      </c>
      <c r="Z3802" s="72"/>
      <c r="AA3802" s="77">
        <v>303</v>
      </c>
      <c r="AB3802" s="76" t="s">
        <v>35</v>
      </c>
      <c r="AC3802" s="77">
        <v>2</v>
      </c>
      <c r="AD3802" s="77">
        <v>11</v>
      </c>
      <c r="AE3802" s="77">
        <v>56</v>
      </c>
      <c r="AF3802" s="78" t="s">
        <v>4167</v>
      </c>
      <c r="AG3802" s="72"/>
      <c r="AH3802" s="77">
        <v>4331117</v>
      </c>
      <c r="AI3802" s="76" t="s">
        <v>52</v>
      </c>
      <c r="AJ3802" s="76" t="s">
        <v>36</v>
      </c>
      <c r="AK3802" t="str">
        <f>_xlfn.CONCAT(PlayerList[[#This Row],[First Name]]," ",PlayerList[[#This Row],[Surname]])</f>
        <v>Arthur Gyuan Zhou</v>
      </c>
      <c r="AM3802" s="71">
        <f>PlayerList[[#This Row],[Code]]*1</f>
        <v>20791</v>
      </c>
      <c r="AN3802" s="71" t="str">
        <f>VLOOKUP(PlayerList[[#This Row],[NZCF ID]],$AP$2:$AQ$3850,2,FALSE)</f>
        <v>M</v>
      </c>
      <c r="AP3802" s="71">
        <v>19682</v>
      </c>
      <c r="AQ3802" s="71" t="s">
        <v>29</v>
      </c>
    </row>
    <row r="3803" spans="13:43" x14ac:dyDescent="0.3">
      <c r="M3803" s="75">
        <v>22754</v>
      </c>
      <c r="N3803" s="72" t="s">
        <v>4089</v>
      </c>
      <c r="O3803" s="72" t="s">
        <v>159</v>
      </c>
      <c r="P3803" s="73" t="s">
        <v>33</v>
      </c>
      <c r="Q3803" s="74">
        <v>2016</v>
      </c>
      <c r="R3803" s="73" t="s">
        <v>135</v>
      </c>
      <c r="S3803" s="72"/>
      <c r="T3803" s="77" t="s">
        <v>34</v>
      </c>
      <c r="U3803" s="76" t="s">
        <v>35</v>
      </c>
      <c r="V3803" s="77" t="s">
        <v>36</v>
      </c>
      <c r="W3803" s="77" t="s">
        <v>36</v>
      </c>
      <c r="X3803" s="77" t="s">
        <v>37</v>
      </c>
      <c r="Y3803" s="78" t="s">
        <v>38</v>
      </c>
      <c r="Z3803" s="72"/>
      <c r="AA3803" s="77">
        <v>515</v>
      </c>
      <c r="AB3803" s="76" t="s">
        <v>50</v>
      </c>
      <c r="AC3803" s="77" t="s">
        <v>36</v>
      </c>
      <c r="AD3803" s="77" t="s">
        <v>36</v>
      </c>
      <c r="AE3803" s="77">
        <v>7</v>
      </c>
      <c r="AF3803" s="78" t="s">
        <v>84</v>
      </c>
      <c r="AG3803" s="72"/>
      <c r="AH3803" s="77" t="s">
        <v>69</v>
      </c>
      <c r="AI3803" s="76" t="s">
        <v>52</v>
      </c>
      <c r="AJ3803" s="76" t="s">
        <v>36</v>
      </c>
      <c r="AK3803" t="str">
        <f>_xlfn.CONCAT(PlayerList[[#This Row],[First Name]]," ",PlayerList[[#This Row],[Surname]])</f>
        <v>Benjamin Zhou</v>
      </c>
      <c r="AM3803" s="71">
        <f>PlayerList[[#This Row],[Code]]*1</f>
        <v>22754</v>
      </c>
      <c r="AN3803" s="71" t="str">
        <f>VLOOKUP(PlayerList[[#This Row],[NZCF ID]],$AP$2:$AQ$3850,2,FALSE)</f>
        <v>M</v>
      </c>
      <c r="AP3803" s="71">
        <v>17933</v>
      </c>
      <c r="AQ3803" s="71" t="s">
        <v>29</v>
      </c>
    </row>
    <row r="3804" spans="13:43" x14ac:dyDescent="0.3">
      <c r="M3804" s="75">
        <v>19136</v>
      </c>
      <c r="N3804" s="72" t="s">
        <v>4089</v>
      </c>
      <c r="O3804" s="72" t="s">
        <v>4092</v>
      </c>
      <c r="P3804" s="73" t="s">
        <v>167</v>
      </c>
      <c r="Q3804" s="74">
        <v>2016</v>
      </c>
      <c r="R3804" s="73" t="s">
        <v>135</v>
      </c>
      <c r="S3804" s="72"/>
      <c r="T3804" s="77">
        <v>1068</v>
      </c>
      <c r="U3804" s="76" t="s">
        <v>35</v>
      </c>
      <c r="V3804" s="77" t="s">
        <v>36</v>
      </c>
      <c r="W3804" s="77" t="s">
        <v>36</v>
      </c>
      <c r="X3804" s="77">
        <v>29</v>
      </c>
      <c r="Y3804" s="78" t="s">
        <v>60</v>
      </c>
      <c r="Z3804" s="72"/>
      <c r="AA3804" s="77">
        <v>949</v>
      </c>
      <c r="AB3804" s="76" t="s">
        <v>35</v>
      </c>
      <c r="AC3804" s="77">
        <v>5</v>
      </c>
      <c r="AD3804" s="77">
        <v>29</v>
      </c>
      <c r="AE3804" s="77">
        <v>210</v>
      </c>
      <c r="AF3804" s="78" t="s">
        <v>4167</v>
      </c>
      <c r="AG3804" s="72"/>
      <c r="AH3804" s="77">
        <v>4328795</v>
      </c>
      <c r="AI3804" s="76" t="s">
        <v>52</v>
      </c>
      <c r="AJ3804" s="76" t="s">
        <v>36</v>
      </c>
      <c r="AK3804" t="str">
        <f>_xlfn.CONCAT(PlayerList[[#This Row],[First Name]]," ",PlayerList[[#This Row],[Surname]])</f>
        <v>Caius Zhou</v>
      </c>
      <c r="AM3804" s="71">
        <f>PlayerList[[#This Row],[Code]]*1</f>
        <v>19136</v>
      </c>
      <c r="AN3804" s="71" t="str">
        <f>VLOOKUP(PlayerList[[#This Row],[NZCF ID]],$AP$2:$AQ$3850,2,FALSE)</f>
        <v>M</v>
      </c>
      <c r="AP3804" s="71">
        <v>17628</v>
      </c>
      <c r="AQ3804" s="71" t="s">
        <v>45</v>
      </c>
    </row>
    <row r="3805" spans="13:43" x14ac:dyDescent="0.3">
      <c r="M3805" s="75">
        <v>22761</v>
      </c>
      <c r="N3805" s="72" t="s">
        <v>4089</v>
      </c>
      <c r="O3805" s="72" t="s">
        <v>458</v>
      </c>
      <c r="P3805" s="73" t="s">
        <v>33</v>
      </c>
      <c r="Q3805" s="74">
        <v>2014</v>
      </c>
      <c r="R3805" s="73" t="s">
        <v>135</v>
      </c>
      <c r="S3805" s="72"/>
      <c r="T3805" s="77" t="s">
        <v>34</v>
      </c>
      <c r="U3805" s="76" t="s">
        <v>35</v>
      </c>
      <c r="V3805" s="77" t="s">
        <v>36</v>
      </c>
      <c r="W3805" s="77" t="s">
        <v>36</v>
      </c>
      <c r="X3805" s="77" t="s">
        <v>37</v>
      </c>
      <c r="Y3805" s="78" t="s">
        <v>38</v>
      </c>
      <c r="Z3805" s="72"/>
      <c r="AA3805" s="77">
        <v>649</v>
      </c>
      <c r="AB3805" s="76" t="s">
        <v>50</v>
      </c>
      <c r="AC3805" s="77" t="s">
        <v>36</v>
      </c>
      <c r="AD3805" s="77" t="s">
        <v>36</v>
      </c>
      <c r="AE3805" s="77">
        <v>6</v>
      </c>
      <c r="AF3805" s="78" t="s">
        <v>84</v>
      </c>
      <c r="AG3805" s="72"/>
      <c r="AH3805" s="77" t="s">
        <v>69</v>
      </c>
      <c r="AI3805" s="76" t="s">
        <v>52</v>
      </c>
      <c r="AJ3805" s="76" t="s">
        <v>36</v>
      </c>
      <c r="AK3805" t="str">
        <f>_xlfn.CONCAT(PlayerList[[#This Row],[First Name]]," ",PlayerList[[#This Row],[Surname]])</f>
        <v>Charlie Zhou</v>
      </c>
      <c r="AM3805" s="71">
        <f>PlayerList[[#This Row],[Code]]*1</f>
        <v>22761</v>
      </c>
      <c r="AN3805" s="71" t="str">
        <f>VLOOKUP(PlayerList[[#This Row],[NZCF ID]],$AP$2:$AQ$3850,2,FALSE)</f>
        <v>M</v>
      </c>
      <c r="AP3805" s="71">
        <v>17082</v>
      </c>
      <c r="AQ3805" s="71" t="s">
        <v>45</v>
      </c>
    </row>
    <row r="3806" spans="13:43" x14ac:dyDescent="0.3">
      <c r="M3806" s="75">
        <v>19227</v>
      </c>
      <c r="N3806" s="72" t="s">
        <v>4089</v>
      </c>
      <c r="O3806" s="72" t="s">
        <v>421</v>
      </c>
      <c r="P3806" s="73" t="s">
        <v>167</v>
      </c>
      <c r="Q3806" s="74">
        <v>2010</v>
      </c>
      <c r="R3806" s="73" t="s">
        <v>135</v>
      </c>
      <c r="S3806" s="72"/>
      <c r="T3806" s="77" t="s">
        <v>34</v>
      </c>
      <c r="U3806" s="76" t="s">
        <v>35</v>
      </c>
      <c r="V3806" s="77" t="s">
        <v>36</v>
      </c>
      <c r="W3806" s="77" t="s">
        <v>36</v>
      </c>
      <c r="X3806" s="77" t="s">
        <v>37</v>
      </c>
      <c r="Y3806" s="78" t="s">
        <v>38</v>
      </c>
      <c r="Z3806" s="72"/>
      <c r="AA3806" s="77">
        <v>867</v>
      </c>
      <c r="AB3806" s="76" t="s">
        <v>35</v>
      </c>
      <c r="AC3806" s="77" t="s">
        <v>36</v>
      </c>
      <c r="AD3806" s="77" t="s">
        <v>36</v>
      </c>
      <c r="AE3806" s="77">
        <v>22</v>
      </c>
      <c r="AF3806" s="78" t="s">
        <v>60</v>
      </c>
      <c r="AG3806" s="72"/>
      <c r="AH3806" s="77">
        <v>4323815</v>
      </c>
      <c r="AI3806" s="76" t="s">
        <v>52</v>
      </c>
      <c r="AJ3806" s="76" t="s">
        <v>36</v>
      </c>
      <c r="AK3806" t="str">
        <f>_xlfn.CONCAT(PlayerList[[#This Row],[First Name]]," ",PlayerList[[#This Row],[Surname]])</f>
        <v>Daniel Zhou</v>
      </c>
      <c r="AM3806" s="71">
        <f>PlayerList[[#This Row],[Code]]*1</f>
        <v>19227</v>
      </c>
      <c r="AN3806" s="71" t="str">
        <f>VLOOKUP(PlayerList[[#This Row],[NZCF ID]],$AP$2:$AQ$3850,2,FALSE)</f>
        <v>M</v>
      </c>
      <c r="AP3806" s="71">
        <v>20791</v>
      </c>
      <c r="AQ3806" s="71" t="s">
        <v>29</v>
      </c>
    </row>
    <row r="3807" spans="13:43" x14ac:dyDescent="0.3">
      <c r="M3807" s="75">
        <v>17629</v>
      </c>
      <c r="N3807" s="72" t="s">
        <v>4089</v>
      </c>
      <c r="O3807" s="72" t="s">
        <v>4093</v>
      </c>
      <c r="P3807" s="73" t="s">
        <v>258</v>
      </c>
      <c r="Q3807" s="74">
        <v>2012</v>
      </c>
      <c r="R3807" s="73" t="s">
        <v>135</v>
      </c>
      <c r="S3807" s="72"/>
      <c r="T3807" s="77">
        <v>459</v>
      </c>
      <c r="U3807" s="76" t="s">
        <v>35</v>
      </c>
      <c r="V3807" s="77" t="s">
        <v>36</v>
      </c>
      <c r="W3807" s="77" t="s">
        <v>36</v>
      </c>
      <c r="X3807" s="77">
        <v>44</v>
      </c>
      <c r="Y3807" s="78" t="s">
        <v>60</v>
      </c>
      <c r="Z3807" s="72"/>
      <c r="AA3807" s="77">
        <v>487</v>
      </c>
      <c r="AB3807" s="76" t="s">
        <v>35</v>
      </c>
      <c r="AC3807" s="77">
        <v>1</v>
      </c>
      <c r="AD3807" s="77">
        <v>6</v>
      </c>
      <c r="AE3807" s="77">
        <v>265</v>
      </c>
      <c r="AF3807" s="78" t="s">
        <v>4167</v>
      </c>
      <c r="AG3807" s="72"/>
      <c r="AH3807" s="77">
        <v>4322304</v>
      </c>
      <c r="AI3807" s="76" t="s">
        <v>52</v>
      </c>
      <c r="AJ3807" s="76" t="s">
        <v>36</v>
      </c>
      <c r="AK3807" t="str">
        <f>_xlfn.CONCAT(PlayerList[[#This Row],[First Name]]," ",PlayerList[[#This Row],[Surname]])</f>
        <v>Daniel Qizheng Zhou</v>
      </c>
      <c r="AM3807" s="71">
        <f>PlayerList[[#This Row],[Code]]*1</f>
        <v>17629</v>
      </c>
      <c r="AN3807" s="71" t="str">
        <f>VLOOKUP(PlayerList[[#This Row],[NZCF ID]],$AP$2:$AQ$3850,2,FALSE)</f>
        <v>M</v>
      </c>
      <c r="AP3807" s="71">
        <v>22754</v>
      </c>
      <c r="AQ3807" s="71" t="s">
        <v>29</v>
      </c>
    </row>
    <row r="3808" spans="13:43" x14ac:dyDescent="0.3">
      <c r="M3808" s="75">
        <v>20581</v>
      </c>
      <c r="N3808" s="72" t="s">
        <v>4089</v>
      </c>
      <c r="O3808" s="72" t="s">
        <v>4094</v>
      </c>
      <c r="P3808" s="73" t="s">
        <v>33</v>
      </c>
      <c r="Q3808" s="74">
        <v>2016</v>
      </c>
      <c r="R3808" s="73" t="s">
        <v>135</v>
      </c>
      <c r="S3808" s="72"/>
      <c r="T3808" s="77" t="s">
        <v>34</v>
      </c>
      <c r="U3808" s="76" t="s">
        <v>35</v>
      </c>
      <c r="V3808" s="77" t="s">
        <v>36</v>
      </c>
      <c r="W3808" s="77" t="s">
        <v>36</v>
      </c>
      <c r="X3808" s="77" t="s">
        <v>37</v>
      </c>
      <c r="Y3808" s="78" t="s">
        <v>38</v>
      </c>
      <c r="Z3808" s="72"/>
      <c r="AA3808" s="77">
        <v>979</v>
      </c>
      <c r="AB3808" s="76" t="s">
        <v>35</v>
      </c>
      <c r="AC3808" s="77">
        <v>4</v>
      </c>
      <c r="AD3808" s="77">
        <v>23</v>
      </c>
      <c r="AE3808" s="77">
        <v>94</v>
      </c>
      <c r="AF3808" s="78" t="s">
        <v>4167</v>
      </c>
      <c r="AG3808" s="72"/>
      <c r="AH3808" s="77">
        <v>4329643</v>
      </c>
      <c r="AI3808" s="76" t="s">
        <v>52</v>
      </c>
      <c r="AJ3808" s="76" t="s">
        <v>36</v>
      </c>
      <c r="AK3808" t="str">
        <f>_xlfn.CONCAT(PlayerList[[#This Row],[First Name]]," ",PlayerList[[#This Row],[Surname]])</f>
        <v>Dingxi (Edwin) Zhou</v>
      </c>
      <c r="AM3808" s="71">
        <f>PlayerList[[#This Row],[Code]]*1</f>
        <v>20581</v>
      </c>
      <c r="AN3808" s="71" t="str">
        <f>VLOOKUP(PlayerList[[#This Row],[NZCF ID]],$AP$2:$AQ$3850,2,FALSE)</f>
        <v>M</v>
      </c>
      <c r="AP3808" s="71">
        <v>19136</v>
      </c>
      <c r="AQ3808" s="71" t="s">
        <v>29</v>
      </c>
    </row>
    <row r="3809" spans="13:43" x14ac:dyDescent="0.3">
      <c r="M3809" s="75">
        <v>18393</v>
      </c>
      <c r="N3809" s="72" t="s">
        <v>4089</v>
      </c>
      <c r="O3809" s="72" t="s">
        <v>4095</v>
      </c>
      <c r="P3809" s="73" t="s">
        <v>258</v>
      </c>
      <c r="Q3809" s="74">
        <v>2015</v>
      </c>
      <c r="R3809" s="73" t="s">
        <v>135</v>
      </c>
      <c r="S3809" s="72"/>
      <c r="T3809" s="77">
        <v>759</v>
      </c>
      <c r="U3809" s="76" t="s">
        <v>35</v>
      </c>
      <c r="V3809" s="77">
        <v>2</v>
      </c>
      <c r="W3809" s="77">
        <v>14</v>
      </c>
      <c r="X3809" s="77">
        <v>141</v>
      </c>
      <c r="Y3809" s="78" t="s">
        <v>4167</v>
      </c>
      <c r="Z3809" s="72"/>
      <c r="AA3809" s="77">
        <v>749</v>
      </c>
      <c r="AB3809" s="76" t="s">
        <v>35</v>
      </c>
      <c r="AC3809" s="77">
        <v>2</v>
      </c>
      <c r="AD3809" s="77">
        <v>11</v>
      </c>
      <c r="AE3809" s="77">
        <v>223</v>
      </c>
      <c r="AF3809" s="78" t="s">
        <v>4167</v>
      </c>
      <c r="AG3809" s="72"/>
      <c r="AH3809" s="77">
        <v>4321022</v>
      </c>
      <c r="AI3809" s="76" t="s">
        <v>52</v>
      </c>
      <c r="AJ3809" s="76" t="s">
        <v>36</v>
      </c>
      <c r="AK3809" t="str">
        <f>_xlfn.CONCAT(PlayerList[[#This Row],[First Name]]," ",PlayerList[[#This Row],[Surname]])</f>
        <v>Guangzhao (Allison) Zhou</v>
      </c>
      <c r="AM3809" s="71">
        <f>PlayerList[[#This Row],[Code]]*1</f>
        <v>18393</v>
      </c>
      <c r="AN3809" s="71" t="str">
        <f>VLOOKUP(PlayerList[[#This Row],[NZCF ID]],$AP$2:$AQ$3850,2,FALSE)</f>
        <v>F</v>
      </c>
      <c r="AP3809" s="71">
        <v>22761</v>
      </c>
      <c r="AQ3809" s="71" t="s">
        <v>29</v>
      </c>
    </row>
    <row r="3810" spans="13:43" x14ac:dyDescent="0.3">
      <c r="M3810" s="75">
        <v>19604</v>
      </c>
      <c r="N3810" s="72" t="s">
        <v>4089</v>
      </c>
      <c r="O3810" s="72" t="s">
        <v>4096</v>
      </c>
      <c r="P3810" s="73" t="s">
        <v>167</v>
      </c>
      <c r="Q3810" s="74">
        <v>2015</v>
      </c>
      <c r="R3810" s="73" t="s">
        <v>135</v>
      </c>
      <c r="S3810" s="72"/>
      <c r="T3810" s="77" t="s">
        <v>34</v>
      </c>
      <c r="U3810" s="76" t="s">
        <v>35</v>
      </c>
      <c r="V3810" s="77" t="s">
        <v>36</v>
      </c>
      <c r="W3810" s="77" t="s">
        <v>36</v>
      </c>
      <c r="X3810" s="77" t="s">
        <v>37</v>
      </c>
      <c r="Y3810" s="78" t="s">
        <v>38</v>
      </c>
      <c r="Z3810" s="72"/>
      <c r="AA3810" s="77">
        <v>563</v>
      </c>
      <c r="AB3810" s="76" t="s">
        <v>35</v>
      </c>
      <c r="AC3810" s="77" t="s">
        <v>36</v>
      </c>
      <c r="AD3810" s="77" t="s">
        <v>36</v>
      </c>
      <c r="AE3810" s="77">
        <v>20</v>
      </c>
      <c r="AF3810" s="78" t="s">
        <v>61</v>
      </c>
      <c r="AG3810" s="72"/>
      <c r="AH3810" s="77" t="s">
        <v>69</v>
      </c>
      <c r="AI3810" s="76" t="s">
        <v>52</v>
      </c>
      <c r="AJ3810" s="76" t="s">
        <v>36</v>
      </c>
      <c r="AK3810" t="str">
        <f>_xlfn.CONCAT(PlayerList[[#This Row],[First Name]]," ",PlayerList[[#This Row],[Surname]])</f>
        <v>Jingzhi Zhou</v>
      </c>
      <c r="AM3810" s="71">
        <f>PlayerList[[#This Row],[Code]]*1</f>
        <v>19604</v>
      </c>
      <c r="AN3810" s="71" t="str">
        <f>VLOOKUP(PlayerList[[#This Row],[NZCF ID]],$AP$2:$AQ$3850,2,FALSE)</f>
        <v>M</v>
      </c>
      <c r="AP3810" s="71">
        <v>19227</v>
      </c>
      <c r="AQ3810" s="71" t="s">
        <v>29</v>
      </c>
    </row>
    <row r="3811" spans="13:43" x14ac:dyDescent="0.3">
      <c r="M3811" s="75">
        <v>17830</v>
      </c>
      <c r="N3811" s="72" t="s">
        <v>4089</v>
      </c>
      <c r="O3811" s="72" t="s">
        <v>1406</v>
      </c>
      <c r="P3811" s="73" t="s">
        <v>33</v>
      </c>
      <c r="Q3811" s="74">
        <v>2014</v>
      </c>
      <c r="R3811" s="73" t="s">
        <v>135</v>
      </c>
      <c r="S3811" s="72"/>
      <c r="T3811" s="77" t="s">
        <v>34</v>
      </c>
      <c r="U3811" s="76" t="s">
        <v>35</v>
      </c>
      <c r="V3811" s="77" t="s">
        <v>36</v>
      </c>
      <c r="W3811" s="77" t="s">
        <v>36</v>
      </c>
      <c r="X3811" s="77" t="s">
        <v>37</v>
      </c>
      <c r="Y3811" s="78" t="s">
        <v>38</v>
      </c>
      <c r="Z3811" s="72"/>
      <c r="AA3811" s="77">
        <v>400</v>
      </c>
      <c r="AB3811" s="76" t="s">
        <v>50</v>
      </c>
      <c r="AC3811" s="77" t="s">
        <v>36</v>
      </c>
      <c r="AD3811" s="77" t="s">
        <v>36</v>
      </c>
      <c r="AE3811" s="77">
        <v>5</v>
      </c>
      <c r="AF3811" s="78" t="s">
        <v>105</v>
      </c>
      <c r="AG3811" s="72"/>
      <c r="AH3811" s="77" t="s">
        <v>69</v>
      </c>
      <c r="AI3811" s="76" t="s">
        <v>52</v>
      </c>
      <c r="AJ3811" s="76" t="s">
        <v>36</v>
      </c>
      <c r="AK3811" t="str">
        <f>_xlfn.CONCAT(PlayerList[[#This Row],[First Name]]," ",PlayerList[[#This Row],[Surname]])</f>
        <v>Joe Zhou</v>
      </c>
      <c r="AM3811" s="71">
        <f>PlayerList[[#This Row],[Code]]*1</f>
        <v>17830</v>
      </c>
      <c r="AN3811" s="71" t="str">
        <f>VLOOKUP(PlayerList[[#This Row],[NZCF ID]],$AP$2:$AQ$3850,2,FALSE)</f>
        <v>M</v>
      </c>
      <c r="AP3811" s="71">
        <v>17629</v>
      </c>
      <c r="AQ3811" s="71" t="s">
        <v>29</v>
      </c>
    </row>
    <row r="3812" spans="13:43" x14ac:dyDescent="0.3">
      <c r="M3812" s="75">
        <v>18133</v>
      </c>
      <c r="N3812" s="72" t="s">
        <v>4089</v>
      </c>
      <c r="O3812" s="72" t="s">
        <v>388</v>
      </c>
      <c r="P3812" s="73" t="s">
        <v>167</v>
      </c>
      <c r="Q3812" s="74">
        <v>2016</v>
      </c>
      <c r="R3812" s="73" t="s">
        <v>135</v>
      </c>
      <c r="S3812" s="72"/>
      <c r="T3812" s="77">
        <v>1117</v>
      </c>
      <c r="U3812" s="76" t="s">
        <v>50</v>
      </c>
      <c r="V3812" s="77" t="s">
        <v>36</v>
      </c>
      <c r="W3812" s="77" t="s">
        <v>36</v>
      </c>
      <c r="X3812" s="77">
        <v>11</v>
      </c>
      <c r="Y3812" s="78" t="s">
        <v>60</v>
      </c>
      <c r="Z3812" s="72"/>
      <c r="AA3812" s="77">
        <v>925</v>
      </c>
      <c r="AB3812" s="76" t="s">
        <v>35</v>
      </c>
      <c r="AC3812" s="77">
        <v>1</v>
      </c>
      <c r="AD3812" s="77">
        <v>6</v>
      </c>
      <c r="AE3812" s="77">
        <v>110</v>
      </c>
      <c r="AF3812" s="78" t="s">
        <v>4167</v>
      </c>
      <c r="AG3812" s="72"/>
      <c r="AH3812" s="77">
        <v>4325338</v>
      </c>
      <c r="AI3812" s="76" t="s">
        <v>52</v>
      </c>
      <c r="AJ3812" s="76" t="s">
        <v>36</v>
      </c>
      <c r="AK3812" t="str">
        <f>_xlfn.CONCAT(PlayerList[[#This Row],[First Name]]," ",PlayerList[[#This Row],[Surname]])</f>
        <v>Jonathan Zhou</v>
      </c>
      <c r="AM3812" s="71">
        <f>PlayerList[[#This Row],[Code]]*1</f>
        <v>18133</v>
      </c>
      <c r="AN3812" s="71" t="str">
        <f>VLOOKUP(PlayerList[[#This Row],[NZCF ID]],$AP$2:$AQ$3850,2,FALSE)</f>
        <v>M</v>
      </c>
      <c r="AP3812" s="71">
        <v>20581</v>
      </c>
      <c r="AQ3812" s="71" t="s">
        <v>29</v>
      </c>
    </row>
    <row r="3813" spans="13:43" x14ac:dyDescent="0.3">
      <c r="M3813" s="75">
        <v>18071</v>
      </c>
      <c r="N3813" s="72" t="s">
        <v>4089</v>
      </c>
      <c r="O3813" s="72" t="s">
        <v>1748</v>
      </c>
      <c r="P3813" s="73" t="s">
        <v>167</v>
      </c>
      <c r="Q3813" s="74">
        <v>2012</v>
      </c>
      <c r="R3813" s="73" t="s">
        <v>135</v>
      </c>
      <c r="S3813" s="72"/>
      <c r="T3813" s="77">
        <v>1023</v>
      </c>
      <c r="U3813" s="76" t="s">
        <v>50</v>
      </c>
      <c r="V3813" s="77" t="s">
        <v>36</v>
      </c>
      <c r="W3813" s="77" t="s">
        <v>36</v>
      </c>
      <c r="X3813" s="77">
        <v>13</v>
      </c>
      <c r="Y3813" s="78" t="s">
        <v>60</v>
      </c>
      <c r="Z3813" s="72"/>
      <c r="AA3813" s="77">
        <v>933</v>
      </c>
      <c r="AB3813" s="76" t="s">
        <v>35</v>
      </c>
      <c r="AC3813" s="77" t="s">
        <v>36</v>
      </c>
      <c r="AD3813" s="77" t="s">
        <v>36</v>
      </c>
      <c r="AE3813" s="77">
        <v>104</v>
      </c>
      <c r="AF3813" s="78" t="s">
        <v>84</v>
      </c>
      <c r="AG3813" s="72"/>
      <c r="AH3813" s="77">
        <v>4319001</v>
      </c>
      <c r="AI3813" s="76" t="s">
        <v>52</v>
      </c>
      <c r="AJ3813" s="76" t="s">
        <v>36</v>
      </c>
      <c r="AK3813" t="str">
        <f>_xlfn.CONCAT(PlayerList[[#This Row],[First Name]]," ",PlayerList[[#This Row],[Surname]])</f>
        <v>Kevin Zhou</v>
      </c>
      <c r="AM3813" s="71">
        <f>PlayerList[[#This Row],[Code]]*1</f>
        <v>18071</v>
      </c>
      <c r="AN3813" s="71" t="str">
        <f>VLOOKUP(PlayerList[[#This Row],[NZCF ID]],$AP$2:$AQ$3850,2,FALSE)</f>
        <v>M</v>
      </c>
      <c r="AP3813" s="71">
        <v>18393</v>
      </c>
      <c r="AQ3813" s="71" t="s">
        <v>45</v>
      </c>
    </row>
    <row r="3814" spans="13:43" x14ac:dyDescent="0.3">
      <c r="M3814" s="75">
        <v>17784</v>
      </c>
      <c r="N3814" s="72" t="s">
        <v>4089</v>
      </c>
      <c r="O3814" s="72" t="s">
        <v>4097</v>
      </c>
      <c r="P3814" s="73" t="s">
        <v>33</v>
      </c>
      <c r="Q3814" s="74">
        <v>2013</v>
      </c>
      <c r="R3814" s="73" t="s">
        <v>135</v>
      </c>
      <c r="S3814" s="72"/>
      <c r="T3814" s="77" t="s">
        <v>34</v>
      </c>
      <c r="U3814" s="76" t="s">
        <v>35</v>
      </c>
      <c r="V3814" s="77" t="s">
        <v>36</v>
      </c>
      <c r="W3814" s="77" t="s">
        <v>36</v>
      </c>
      <c r="X3814" s="77" t="s">
        <v>37</v>
      </c>
      <c r="Y3814" s="78" t="s">
        <v>38</v>
      </c>
      <c r="Z3814" s="72"/>
      <c r="AA3814" s="77">
        <v>400</v>
      </c>
      <c r="AB3814" s="76" t="s">
        <v>50</v>
      </c>
      <c r="AC3814" s="77" t="s">
        <v>36</v>
      </c>
      <c r="AD3814" s="77" t="s">
        <v>36</v>
      </c>
      <c r="AE3814" s="77">
        <v>10</v>
      </c>
      <c r="AF3814" s="78" t="s">
        <v>105</v>
      </c>
      <c r="AG3814" s="72"/>
      <c r="AH3814" s="77" t="s">
        <v>69</v>
      </c>
      <c r="AI3814" s="76" t="s">
        <v>52</v>
      </c>
      <c r="AJ3814" s="76" t="s">
        <v>36</v>
      </c>
      <c r="AK3814" t="str">
        <f>_xlfn.CONCAT(PlayerList[[#This Row],[First Name]]," ",PlayerList[[#This Row],[Surname]])</f>
        <v>Kimi Zhou</v>
      </c>
      <c r="AM3814" s="71">
        <f>PlayerList[[#This Row],[Code]]*1</f>
        <v>17784</v>
      </c>
      <c r="AN3814" s="71" t="str">
        <f>VLOOKUP(PlayerList[[#This Row],[NZCF ID]],$AP$2:$AQ$3850,2,FALSE)</f>
        <v>M</v>
      </c>
      <c r="AP3814" s="71">
        <v>19604</v>
      </c>
      <c r="AQ3814" s="71" t="s">
        <v>29</v>
      </c>
    </row>
    <row r="3815" spans="13:43" x14ac:dyDescent="0.3">
      <c r="M3815" s="75">
        <v>20101</v>
      </c>
      <c r="N3815" s="72" t="s">
        <v>4089</v>
      </c>
      <c r="O3815" s="72" t="s">
        <v>4098</v>
      </c>
      <c r="P3815" s="73" t="s">
        <v>252</v>
      </c>
      <c r="Q3815" s="74">
        <v>2016</v>
      </c>
      <c r="R3815" s="73" t="s">
        <v>135</v>
      </c>
      <c r="S3815" s="72"/>
      <c r="T3815" s="77">
        <v>620</v>
      </c>
      <c r="U3815" s="76" t="s">
        <v>35</v>
      </c>
      <c r="V3815" s="77" t="s">
        <v>36</v>
      </c>
      <c r="W3815" s="77" t="s">
        <v>36</v>
      </c>
      <c r="X3815" s="77">
        <v>28</v>
      </c>
      <c r="Y3815" s="78" t="s">
        <v>84</v>
      </c>
      <c r="Z3815" s="72"/>
      <c r="AA3815" s="77">
        <v>409</v>
      </c>
      <c r="AB3815" s="76" t="s">
        <v>50</v>
      </c>
      <c r="AC3815" s="77" t="s">
        <v>36</v>
      </c>
      <c r="AD3815" s="77" t="s">
        <v>36</v>
      </c>
      <c r="AE3815" s="77">
        <v>15</v>
      </c>
      <c r="AF3815" s="78" t="s">
        <v>60</v>
      </c>
      <c r="AG3815" s="72"/>
      <c r="AH3815" s="77">
        <v>4329384</v>
      </c>
      <c r="AI3815" s="76" t="s">
        <v>52</v>
      </c>
      <c r="AJ3815" s="76" t="s">
        <v>36</v>
      </c>
      <c r="AK3815" t="str">
        <f>_xlfn.CONCAT(PlayerList[[#This Row],[First Name]]," ",PlayerList[[#This Row],[Surname]])</f>
        <v>Maggie Zhou</v>
      </c>
      <c r="AM3815" s="71">
        <f>PlayerList[[#This Row],[Code]]*1</f>
        <v>20101</v>
      </c>
      <c r="AN3815" s="71" t="str">
        <f>VLOOKUP(PlayerList[[#This Row],[NZCF ID]],$AP$2:$AQ$3850,2,FALSE)</f>
        <v>F</v>
      </c>
      <c r="AP3815" s="71">
        <v>17830</v>
      </c>
      <c r="AQ3815" s="71" t="s">
        <v>29</v>
      </c>
    </row>
    <row r="3816" spans="13:43" x14ac:dyDescent="0.3">
      <c r="M3816" s="75">
        <v>17703</v>
      </c>
      <c r="N3816" s="72" t="s">
        <v>4089</v>
      </c>
      <c r="O3816" s="72" t="s">
        <v>1102</v>
      </c>
      <c r="P3816" s="73" t="s">
        <v>252</v>
      </c>
      <c r="Q3816" s="74">
        <v>2014</v>
      </c>
      <c r="R3816" s="73" t="s">
        <v>135</v>
      </c>
      <c r="S3816" s="72"/>
      <c r="T3816" s="77">
        <v>1672</v>
      </c>
      <c r="U3816" s="76" t="s">
        <v>35</v>
      </c>
      <c r="V3816" s="77">
        <v>2</v>
      </c>
      <c r="W3816" s="77">
        <v>13</v>
      </c>
      <c r="X3816" s="77">
        <v>366</v>
      </c>
      <c r="Y3816" s="78" t="s">
        <v>4167</v>
      </c>
      <c r="Z3816" s="72"/>
      <c r="AA3816" s="77">
        <v>1499</v>
      </c>
      <c r="AB3816" s="76" t="s">
        <v>35</v>
      </c>
      <c r="AC3816" s="77">
        <v>2</v>
      </c>
      <c r="AD3816" s="77">
        <v>12</v>
      </c>
      <c r="AE3816" s="77">
        <v>322</v>
      </c>
      <c r="AF3816" s="78" t="s">
        <v>4167</v>
      </c>
      <c r="AG3816" s="72"/>
      <c r="AH3816" s="77">
        <v>4315006</v>
      </c>
      <c r="AI3816" s="76" t="s">
        <v>52</v>
      </c>
      <c r="AJ3816" s="76" t="s">
        <v>36</v>
      </c>
      <c r="AK3816" t="str">
        <f>_xlfn.CONCAT(PlayerList[[#This Row],[First Name]]," ",PlayerList[[#This Row],[Surname]])</f>
        <v>Martin Zhou</v>
      </c>
      <c r="AM3816" s="71">
        <f>PlayerList[[#This Row],[Code]]*1</f>
        <v>17703</v>
      </c>
      <c r="AN3816" s="71" t="str">
        <f>VLOOKUP(PlayerList[[#This Row],[NZCF ID]],$AP$2:$AQ$3850,2,FALSE)</f>
        <v>M</v>
      </c>
      <c r="AP3816" s="71">
        <v>18133</v>
      </c>
      <c r="AQ3816" s="71" t="s">
        <v>29</v>
      </c>
    </row>
    <row r="3817" spans="13:43" x14ac:dyDescent="0.3">
      <c r="M3817" s="75">
        <v>18043</v>
      </c>
      <c r="N3817" s="72" t="s">
        <v>4089</v>
      </c>
      <c r="O3817" s="72" t="s">
        <v>901</v>
      </c>
      <c r="P3817" s="73" t="s">
        <v>167</v>
      </c>
      <c r="Q3817" s="74">
        <v>2008</v>
      </c>
      <c r="R3817" s="73" t="s">
        <v>135</v>
      </c>
      <c r="S3817" s="72"/>
      <c r="T3817" s="77" t="s">
        <v>34</v>
      </c>
      <c r="U3817" s="76" t="s">
        <v>35</v>
      </c>
      <c r="V3817" s="77" t="s">
        <v>36</v>
      </c>
      <c r="W3817" s="77" t="s">
        <v>36</v>
      </c>
      <c r="X3817" s="77" t="s">
        <v>37</v>
      </c>
      <c r="Y3817" s="78" t="s">
        <v>38</v>
      </c>
      <c r="Z3817" s="72"/>
      <c r="AA3817" s="77">
        <v>711</v>
      </c>
      <c r="AB3817" s="76" t="s">
        <v>50</v>
      </c>
      <c r="AC3817" s="77" t="s">
        <v>36</v>
      </c>
      <c r="AD3817" s="77" t="s">
        <v>36</v>
      </c>
      <c r="AE3817" s="77">
        <v>14</v>
      </c>
      <c r="AF3817" s="78" t="s">
        <v>173</v>
      </c>
      <c r="AG3817" s="72"/>
      <c r="AH3817" s="77">
        <v>4316878</v>
      </c>
      <c r="AI3817" s="76" t="s">
        <v>52</v>
      </c>
      <c r="AJ3817" s="76" t="s">
        <v>36</v>
      </c>
      <c r="AK3817" t="str">
        <f>_xlfn.CONCAT(PlayerList[[#This Row],[First Name]]," ",PlayerList[[#This Row],[Surname]])</f>
        <v>Neil Zhou</v>
      </c>
      <c r="AM3817" s="71">
        <f>PlayerList[[#This Row],[Code]]*1</f>
        <v>18043</v>
      </c>
      <c r="AN3817" s="71" t="str">
        <f>VLOOKUP(PlayerList[[#This Row],[NZCF ID]],$AP$2:$AQ$3850,2,FALSE)</f>
        <v>M</v>
      </c>
      <c r="AP3817" s="71">
        <v>18071</v>
      </c>
      <c r="AQ3817" s="71" t="s">
        <v>29</v>
      </c>
    </row>
    <row r="3818" spans="13:43" x14ac:dyDescent="0.3">
      <c r="M3818" s="75">
        <v>16790</v>
      </c>
      <c r="N3818" s="72" t="s">
        <v>4089</v>
      </c>
      <c r="O3818" s="72" t="s">
        <v>114</v>
      </c>
      <c r="P3818" s="73" t="s">
        <v>167</v>
      </c>
      <c r="Q3818" s="74">
        <v>2010</v>
      </c>
      <c r="R3818" s="73" t="s">
        <v>135</v>
      </c>
      <c r="S3818" s="72"/>
      <c r="T3818" s="77">
        <v>978</v>
      </c>
      <c r="U3818" s="76" t="s">
        <v>35</v>
      </c>
      <c r="V3818" s="77" t="s">
        <v>36</v>
      </c>
      <c r="W3818" s="77" t="s">
        <v>36</v>
      </c>
      <c r="X3818" s="77">
        <v>21</v>
      </c>
      <c r="Y3818" s="78" t="s">
        <v>105</v>
      </c>
      <c r="Z3818" s="72"/>
      <c r="AA3818" s="77">
        <v>960</v>
      </c>
      <c r="AB3818" s="76" t="s">
        <v>35</v>
      </c>
      <c r="AC3818" s="77" t="s">
        <v>36</v>
      </c>
      <c r="AD3818" s="77" t="s">
        <v>36</v>
      </c>
      <c r="AE3818" s="77">
        <v>123</v>
      </c>
      <c r="AF3818" s="78" t="s">
        <v>96</v>
      </c>
      <c r="AG3818" s="72"/>
      <c r="AH3818" s="77">
        <v>4312295</v>
      </c>
      <c r="AI3818" s="76" t="s">
        <v>52</v>
      </c>
      <c r="AJ3818" s="76" t="s">
        <v>36</v>
      </c>
      <c r="AK3818" t="str">
        <f>_xlfn.CONCAT(PlayerList[[#This Row],[First Name]]," ",PlayerList[[#This Row],[Surname]])</f>
        <v>Peter Zhou</v>
      </c>
      <c r="AM3818" s="71">
        <f>PlayerList[[#This Row],[Code]]*1</f>
        <v>16790</v>
      </c>
      <c r="AN3818" s="71" t="str">
        <f>VLOOKUP(PlayerList[[#This Row],[NZCF ID]],$AP$2:$AQ$3850,2,FALSE)</f>
        <v>M</v>
      </c>
      <c r="AP3818" s="71">
        <v>17784</v>
      </c>
      <c r="AQ3818" s="71" t="s">
        <v>29</v>
      </c>
    </row>
    <row r="3819" spans="13:43" x14ac:dyDescent="0.3">
      <c r="M3819" s="75">
        <v>17554</v>
      </c>
      <c r="N3819" s="72" t="s">
        <v>4089</v>
      </c>
      <c r="O3819" s="72" t="s">
        <v>762</v>
      </c>
      <c r="P3819" s="73" t="s">
        <v>33</v>
      </c>
      <c r="Q3819" s="74">
        <v>2011</v>
      </c>
      <c r="R3819" s="73" t="s">
        <v>135</v>
      </c>
      <c r="S3819" s="72"/>
      <c r="T3819" s="77" t="s">
        <v>34</v>
      </c>
      <c r="U3819" s="76" t="s">
        <v>35</v>
      </c>
      <c r="V3819" s="77" t="s">
        <v>36</v>
      </c>
      <c r="W3819" s="77" t="s">
        <v>36</v>
      </c>
      <c r="X3819" s="77" t="s">
        <v>37</v>
      </c>
      <c r="Y3819" s="78" t="s">
        <v>38</v>
      </c>
      <c r="Z3819" s="72"/>
      <c r="AA3819" s="77">
        <v>531</v>
      </c>
      <c r="AB3819" s="76" t="s">
        <v>50</v>
      </c>
      <c r="AC3819" s="77" t="s">
        <v>36</v>
      </c>
      <c r="AD3819" s="77" t="s">
        <v>36</v>
      </c>
      <c r="AE3819" s="77">
        <v>4</v>
      </c>
      <c r="AF3819" s="78" t="s">
        <v>209</v>
      </c>
      <c r="AG3819" s="72"/>
      <c r="AH3819" s="77">
        <v>4314522</v>
      </c>
      <c r="AI3819" s="76" t="s">
        <v>52</v>
      </c>
      <c r="AJ3819" s="76" t="s">
        <v>36</v>
      </c>
      <c r="AK3819" t="str">
        <f>_xlfn.CONCAT(PlayerList[[#This Row],[First Name]]," ",PlayerList[[#This Row],[Surname]])</f>
        <v>Quincy Zhou</v>
      </c>
      <c r="AM3819" s="71">
        <f>PlayerList[[#This Row],[Code]]*1</f>
        <v>17554</v>
      </c>
      <c r="AN3819" s="71" t="str">
        <f>VLOOKUP(PlayerList[[#This Row],[NZCF ID]],$AP$2:$AQ$3850,2,FALSE)</f>
        <v>M</v>
      </c>
      <c r="AP3819" s="71">
        <v>20101</v>
      </c>
      <c r="AQ3819" s="71" t="s">
        <v>45</v>
      </c>
    </row>
    <row r="3820" spans="13:43" x14ac:dyDescent="0.3">
      <c r="M3820" s="75">
        <v>17255</v>
      </c>
      <c r="N3820" s="72" t="s">
        <v>4089</v>
      </c>
      <c r="O3820" s="72" t="s">
        <v>764</v>
      </c>
      <c r="P3820" s="73" t="s">
        <v>354</v>
      </c>
      <c r="Q3820" s="74">
        <v>2010</v>
      </c>
      <c r="R3820" s="73" t="s">
        <v>135</v>
      </c>
      <c r="S3820" s="72"/>
      <c r="T3820" s="77">
        <v>1135</v>
      </c>
      <c r="U3820" s="76" t="s">
        <v>50</v>
      </c>
      <c r="V3820" s="77" t="s">
        <v>36</v>
      </c>
      <c r="W3820" s="77" t="s">
        <v>36</v>
      </c>
      <c r="X3820" s="77">
        <v>18</v>
      </c>
      <c r="Y3820" s="78" t="s">
        <v>96</v>
      </c>
      <c r="Z3820" s="72"/>
      <c r="AA3820" s="77">
        <v>708</v>
      </c>
      <c r="AB3820" s="76" t="s">
        <v>35</v>
      </c>
      <c r="AC3820" s="77" t="s">
        <v>36</v>
      </c>
      <c r="AD3820" s="77" t="s">
        <v>36</v>
      </c>
      <c r="AE3820" s="77">
        <v>29</v>
      </c>
      <c r="AF3820" s="78" t="s">
        <v>96</v>
      </c>
      <c r="AG3820" s="72"/>
      <c r="AH3820" s="77">
        <v>4315014</v>
      </c>
      <c r="AI3820" s="76" t="s">
        <v>52</v>
      </c>
      <c r="AJ3820" s="76" t="s">
        <v>36</v>
      </c>
      <c r="AK3820" t="str">
        <f>_xlfn.CONCAT(PlayerList[[#This Row],[First Name]]," ",PlayerList[[#This Row],[Surname]])</f>
        <v>Rex Zhou</v>
      </c>
      <c r="AM3820" s="71">
        <f>PlayerList[[#This Row],[Code]]*1</f>
        <v>17255</v>
      </c>
      <c r="AN3820" s="71" t="str">
        <f>VLOOKUP(PlayerList[[#This Row],[NZCF ID]],$AP$2:$AQ$3850,2,FALSE)</f>
        <v>M</v>
      </c>
      <c r="AP3820" s="71">
        <v>17703</v>
      </c>
      <c r="AQ3820" s="71" t="s">
        <v>29</v>
      </c>
    </row>
    <row r="3821" spans="13:43" x14ac:dyDescent="0.3">
      <c r="M3821" s="75">
        <v>19037</v>
      </c>
      <c r="N3821" s="72" t="s">
        <v>4089</v>
      </c>
      <c r="O3821" s="72" t="s">
        <v>4099</v>
      </c>
      <c r="P3821" s="73" t="s">
        <v>442</v>
      </c>
      <c r="Q3821" s="74">
        <v>2010</v>
      </c>
      <c r="R3821" s="73" t="s">
        <v>135</v>
      </c>
      <c r="S3821" s="72"/>
      <c r="T3821" s="77">
        <v>1774</v>
      </c>
      <c r="U3821" s="76" t="s">
        <v>35</v>
      </c>
      <c r="V3821" s="77" t="s">
        <v>36</v>
      </c>
      <c r="W3821" s="77" t="s">
        <v>36</v>
      </c>
      <c r="X3821" s="77">
        <v>23</v>
      </c>
      <c r="Y3821" s="78" t="s">
        <v>84</v>
      </c>
      <c r="Z3821" s="72"/>
      <c r="AA3821" s="77">
        <v>1537</v>
      </c>
      <c r="AB3821" s="76" t="s">
        <v>35</v>
      </c>
      <c r="AC3821" s="77">
        <v>1</v>
      </c>
      <c r="AD3821" s="77">
        <v>6</v>
      </c>
      <c r="AE3821" s="77">
        <v>167</v>
      </c>
      <c r="AF3821" s="78" t="s">
        <v>4167</v>
      </c>
      <c r="AG3821" s="72"/>
      <c r="AH3821" s="77">
        <v>4321995</v>
      </c>
      <c r="AI3821" s="76" t="s">
        <v>52</v>
      </c>
      <c r="AJ3821" s="76" t="s">
        <v>36</v>
      </c>
      <c r="AK3821" t="str">
        <f>_xlfn.CONCAT(PlayerList[[#This Row],[First Name]]," ",PlayerList[[#This Row],[Surname]])</f>
        <v>Ryan Yiheng Zhou</v>
      </c>
      <c r="AM3821" s="71">
        <f>PlayerList[[#This Row],[Code]]*1</f>
        <v>19037</v>
      </c>
      <c r="AN3821" s="71" t="str">
        <f>VLOOKUP(PlayerList[[#This Row],[NZCF ID]],$AP$2:$AQ$3850,2,FALSE)</f>
        <v>M</v>
      </c>
      <c r="AP3821" s="71">
        <v>18043</v>
      </c>
      <c r="AQ3821" s="71" t="s">
        <v>29</v>
      </c>
    </row>
    <row r="3822" spans="13:43" x14ac:dyDescent="0.3">
      <c r="M3822" s="75">
        <v>20233</v>
      </c>
      <c r="N3822" s="72" t="s">
        <v>4089</v>
      </c>
      <c r="O3822" s="72" t="s">
        <v>635</v>
      </c>
      <c r="P3822" s="73" t="s">
        <v>74</v>
      </c>
      <c r="Q3822" s="74">
        <v>2011</v>
      </c>
      <c r="R3822" s="73" t="s">
        <v>135</v>
      </c>
      <c r="S3822" s="72"/>
      <c r="T3822" s="77" t="s">
        <v>34</v>
      </c>
      <c r="U3822" s="76" t="s">
        <v>35</v>
      </c>
      <c r="V3822" s="77" t="s">
        <v>36</v>
      </c>
      <c r="W3822" s="77" t="s">
        <v>36</v>
      </c>
      <c r="X3822" s="77" t="s">
        <v>37</v>
      </c>
      <c r="Y3822" s="78" t="s">
        <v>38</v>
      </c>
      <c r="Z3822" s="72"/>
      <c r="AA3822" s="77">
        <v>626</v>
      </c>
      <c r="AB3822" s="76" t="s">
        <v>35</v>
      </c>
      <c r="AC3822" s="77">
        <v>1</v>
      </c>
      <c r="AD3822" s="77">
        <v>6</v>
      </c>
      <c r="AE3822" s="77">
        <v>24</v>
      </c>
      <c r="AF3822" s="78" t="s">
        <v>4167</v>
      </c>
      <c r="AG3822" s="72"/>
      <c r="AH3822" s="77">
        <v>4327721</v>
      </c>
      <c r="AI3822" s="76" t="s">
        <v>52</v>
      </c>
      <c r="AJ3822" s="76" t="s">
        <v>36</v>
      </c>
      <c r="AK3822" t="str">
        <f>_xlfn.CONCAT(PlayerList[[#This Row],[First Name]]," ",PlayerList[[#This Row],[Surname]])</f>
        <v>Tyson Zhou</v>
      </c>
      <c r="AM3822" s="71">
        <f>PlayerList[[#This Row],[Code]]*1</f>
        <v>20233</v>
      </c>
      <c r="AN3822" s="71" t="str">
        <f>VLOOKUP(PlayerList[[#This Row],[NZCF ID]],$AP$2:$AQ$3850,2,FALSE)</f>
        <v>M</v>
      </c>
      <c r="AP3822" s="71">
        <v>16790</v>
      </c>
      <c r="AQ3822" s="71" t="s">
        <v>29</v>
      </c>
    </row>
    <row r="3823" spans="13:43" x14ac:dyDescent="0.3">
      <c r="M3823" s="75">
        <v>18912</v>
      </c>
      <c r="N3823" s="72" t="s">
        <v>4089</v>
      </c>
      <c r="O3823" s="72" t="s">
        <v>4100</v>
      </c>
      <c r="P3823" s="73" t="s">
        <v>33</v>
      </c>
      <c r="Q3823" s="74">
        <v>2014</v>
      </c>
      <c r="R3823" s="73" t="s">
        <v>135</v>
      </c>
      <c r="S3823" s="72"/>
      <c r="T3823" s="77" t="s">
        <v>34</v>
      </c>
      <c r="U3823" s="76" t="s">
        <v>35</v>
      </c>
      <c r="V3823" s="77" t="s">
        <v>36</v>
      </c>
      <c r="W3823" s="77" t="s">
        <v>36</v>
      </c>
      <c r="X3823" s="77" t="s">
        <v>37</v>
      </c>
      <c r="Y3823" s="78" t="s">
        <v>38</v>
      </c>
      <c r="Z3823" s="72"/>
      <c r="AA3823" s="77">
        <v>400</v>
      </c>
      <c r="AB3823" s="76" t="s">
        <v>50</v>
      </c>
      <c r="AC3823" s="77" t="s">
        <v>36</v>
      </c>
      <c r="AD3823" s="77" t="s">
        <v>36</v>
      </c>
      <c r="AE3823" s="77">
        <v>13</v>
      </c>
      <c r="AF3823" s="78" t="s">
        <v>173</v>
      </c>
      <c r="AG3823" s="72"/>
      <c r="AH3823" s="77" t="s">
        <v>69</v>
      </c>
      <c r="AI3823" s="76" t="s">
        <v>52</v>
      </c>
      <c r="AJ3823" s="76" t="s">
        <v>36</v>
      </c>
      <c r="AK3823" t="str">
        <f>_xlfn.CONCAT(PlayerList[[#This Row],[First Name]]," ",PlayerList[[#This Row],[Surname]])</f>
        <v>Yanze Zhou</v>
      </c>
      <c r="AM3823" s="71">
        <f>PlayerList[[#This Row],[Code]]*1</f>
        <v>18912</v>
      </c>
      <c r="AN3823" s="71" t="str">
        <f>VLOOKUP(PlayerList[[#This Row],[NZCF ID]],$AP$2:$AQ$3850,2,FALSE)</f>
        <v>M</v>
      </c>
      <c r="AP3823" s="71">
        <v>17554</v>
      </c>
      <c r="AQ3823" s="71" t="s">
        <v>29</v>
      </c>
    </row>
    <row r="3824" spans="13:43" x14ac:dyDescent="0.3">
      <c r="M3824" s="75">
        <v>20401</v>
      </c>
      <c r="N3824" s="72" t="s">
        <v>4089</v>
      </c>
      <c r="O3824" s="72" t="s">
        <v>4101</v>
      </c>
      <c r="P3824" s="73" t="s">
        <v>33</v>
      </c>
      <c r="Q3824" s="74">
        <v>2007</v>
      </c>
      <c r="R3824" s="73" t="s">
        <v>135</v>
      </c>
      <c r="S3824" s="72"/>
      <c r="T3824" s="77" t="s">
        <v>34</v>
      </c>
      <c r="U3824" s="76" t="s">
        <v>35</v>
      </c>
      <c r="V3824" s="77" t="s">
        <v>36</v>
      </c>
      <c r="W3824" s="77" t="s">
        <v>36</v>
      </c>
      <c r="X3824" s="77" t="s">
        <v>37</v>
      </c>
      <c r="Y3824" s="78" t="s">
        <v>38</v>
      </c>
      <c r="Z3824" s="72"/>
      <c r="AA3824" s="77">
        <v>713</v>
      </c>
      <c r="AB3824" s="76" t="s">
        <v>50</v>
      </c>
      <c r="AC3824" s="77" t="s">
        <v>36</v>
      </c>
      <c r="AD3824" s="77" t="s">
        <v>36</v>
      </c>
      <c r="AE3824" s="77">
        <v>12</v>
      </c>
      <c r="AF3824" s="78" t="s">
        <v>61</v>
      </c>
      <c r="AG3824" s="72"/>
      <c r="AH3824" s="77">
        <v>4329929</v>
      </c>
      <c r="AI3824" s="76" t="s">
        <v>52</v>
      </c>
      <c r="AJ3824" s="76" t="s">
        <v>36</v>
      </c>
      <c r="AK3824" t="str">
        <f>_xlfn.CONCAT(PlayerList[[#This Row],[First Name]]," ",PlayerList[[#This Row],[Surname]])</f>
        <v>Yilun (Levi) Zhou</v>
      </c>
      <c r="AM3824" s="71">
        <f>PlayerList[[#This Row],[Code]]*1</f>
        <v>20401</v>
      </c>
      <c r="AN3824" s="71" t="str">
        <f>VLOOKUP(PlayerList[[#This Row],[NZCF ID]],$AP$2:$AQ$3850,2,FALSE)</f>
        <v>M</v>
      </c>
      <c r="AP3824" s="71">
        <v>17255</v>
      </c>
      <c r="AQ3824" s="71" t="s">
        <v>29</v>
      </c>
    </row>
    <row r="3825" spans="13:43" x14ac:dyDescent="0.3">
      <c r="M3825" s="75">
        <v>19605</v>
      </c>
      <c r="N3825" s="72" t="s">
        <v>4089</v>
      </c>
      <c r="O3825" s="72" t="s">
        <v>4102</v>
      </c>
      <c r="P3825" s="73" t="s">
        <v>33</v>
      </c>
      <c r="Q3825" s="74">
        <v>2012</v>
      </c>
      <c r="R3825" s="73" t="s">
        <v>135</v>
      </c>
      <c r="S3825" s="72"/>
      <c r="T3825" s="77" t="s">
        <v>34</v>
      </c>
      <c r="U3825" s="76" t="s">
        <v>35</v>
      </c>
      <c r="V3825" s="77" t="s">
        <v>36</v>
      </c>
      <c r="W3825" s="77" t="s">
        <v>36</v>
      </c>
      <c r="X3825" s="77" t="s">
        <v>37</v>
      </c>
      <c r="Y3825" s="78" t="s">
        <v>38</v>
      </c>
      <c r="Z3825" s="72"/>
      <c r="AA3825" s="77">
        <v>400</v>
      </c>
      <c r="AB3825" s="76" t="s">
        <v>50</v>
      </c>
      <c r="AC3825" s="77" t="s">
        <v>36</v>
      </c>
      <c r="AD3825" s="77" t="s">
        <v>36</v>
      </c>
      <c r="AE3825" s="77">
        <v>5</v>
      </c>
      <c r="AF3825" s="78" t="s">
        <v>281</v>
      </c>
      <c r="AG3825" s="72"/>
      <c r="AH3825" s="77" t="s">
        <v>69</v>
      </c>
      <c r="AI3825" s="76" t="s">
        <v>52</v>
      </c>
      <c r="AJ3825" s="76" t="s">
        <v>36</v>
      </c>
      <c r="AK3825" t="str">
        <f>_xlfn.CONCAT(PlayerList[[#This Row],[First Name]]," ",PlayerList[[#This Row],[Surname]])</f>
        <v>Yuhai Zhou</v>
      </c>
      <c r="AM3825" s="71">
        <f>PlayerList[[#This Row],[Code]]*1</f>
        <v>19605</v>
      </c>
      <c r="AN3825" s="71" t="str">
        <f>VLOOKUP(PlayerList[[#This Row],[NZCF ID]],$AP$2:$AQ$3850,2,FALSE)</f>
        <v>M</v>
      </c>
      <c r="AP3825" s="71">
        <v>19037</v>
      </c>
      <c r="AQ3825" s="71" t="s">
        <v>29</v>
      </c>
    </row>
    <row r="3826" spans="13:43" x14ac:dyDescent="0.3">
      <c r="M3826" s="75">
        <v>15972</v>
      </c>
      <c r="N3826" s="72" t="s">
        <v>4103</v>
      </c>
      <c r="O3826" s="72" t="s">
        <v>508</v>
      </c>
      <c r="P3826" s="73" t="s">
        <v>354</v>
      </c>
      <c r="Q3826" s="74">
        <v>2000</v>
      </c>
      <c r="R3826" s="73" t="s">
        <v>35</v>
      </c>
      <c r="S3826" s="72"/>
      <c r="T3826" s="77">
        <v>1366</v>
      </c>
      <c r="U3826" s="76" t="s">
        <v>35</v>
      </c>
      <c r="V3826" s="77" t="s">
        <v>36</v>
      </c>
      <c r="W3826" s="77" t="s">
        <v>36</v>
      </c>
      <c r="X3826" s="77">
        <v>32</v>
      </c>
      <c r="Y3826" s="78" t="s">
        <v>667</v>
      </c>
      <c r="Z3826" s="72"/>
      <c r="AA3826" s="77" t="s">
        <v>37</v>
      </c>
      <c r="AB3826" s="76" t="s">
        <v>35</v>
      </c>
      <c r="AC3826" s="77" t="s">
        <v>36</v>
      </c>
      <c r="AD3826" s="77" t="s">
        <v>36</v>
      </c>
      <c r="AE3826" s="77" t="s">
        <v>37</v>
      </c>
      <c r="AF3826" s="78" t="s">
        <v>38</v>
      </c>
      <c r="AG3826" s="72"/>
      <c r="AH3826" s="77" t="s">
        <v>69</v>
      </c>
      <c r="AI3826" s="76" t="s">
        <v>52</v>
      </c>
      <c r="AJ3826" s="76" t="s">
        <v>36</v>
      </c>
      <c r="AK3826" t="str">
        <f>_xlfn.CONCAT(PlayerList[[#This Row],[First Name]]," ",PlayerList[[#This Row],[Surname]])</f>
        <v>Alex Zhu</v>
      </c>
      <c r="AM3826" s="71">
        <f>PlayerList[[#This Row],[Code]]*1</f>
        <v>15972</v>
      </c>
      <c r="AN3826" s="71" t="str">
        <f>VLOOKUP(PlayerList[[#This Row],[NZCF ID]],$AP$2:$AQ$3850,2,FALSE)</f>
        <v>M</v>
      </c>
      <c r="AP3826" s="71">
        <v>20233</v>
      </c>
      <c r="AQ3826" s="71" t="s">
        <v>29</v>
      </c>
    </row>
    <row r="3827" spans="13:43" x14ac:dyDescent="0.3">
      <c r="M3827" s="75">
        <v>20440</v>
      </c>
      <c r="N3827" s="72" t="s">
        <v>4103</v>
      </c>
      <c r="O3827" s="72" t="s">
        <v>1589</v>
      </c>
      <c r="P3827" s="73" t="s">
        <v>161</v>
      </c>
      <c r="Q3827" s="74">
        <v>2014</v>
      </c>
      <c r="R3827" s="73" t="s">
        <v>135</v>
      </c>
      <c r="S3827" s="72"/>
      <c r="T3827" s="77" t="s">
        <v>34</v>
      </c>
      <c r="U3827" s="76" t="s">
        <v>35</v>
      </c>
      <c r="V3827" s="77" t="s">
        <v>36</v>
      </c>
      <c r="W3827" s="77" t="s">
        <v>36</v>
      </c>
      <c r="X3827" s="77" t="s">
        <v>37</v>
      </c>
      <c r="Y3827" s="78" t="s">
        <v>38</v>
      </c>
      <c r="Z3827" s="72"/>
      <c r="AA3827" s="77">
        <v>1107</v>
      </c>
      <c r="AB3827" s="76" t="s">
        <v>50</v>
      </c>
      <c r="AC3827" s="77" t="s">
        <v>36</v>
      </c>
      <c r="AD3827" s="77" t="s">
        <v>36</v>
      </c>
      <c r="AE3827" s="77">
        <v>13</v>
      </c>
      <c r="AF3827" s="78" t="s">
        <v>84</v>
      </c>
      <c r="AG3827" s="72"/>
      <c r="AH3827" s="77" t="s">
        <v>69</v>
      </c>
      <c r="AI3827" s="76" t="s">
        <v>52</v>
      </c>
      <c r="AJ3827" s="76" t="s">
        <v>36</v>
      </c>
      <c r="AK3827" t="str">
        <f>_xlfn.CONCAT(PlayerList[[#This Row],[First Name]]," ",PlayerList[[#This Row],[Surname]])</f>
        <v>Andy Zhu</v>
      </c>
      <c r="AM3827" s="71">
        <f>PlayerList[[#This Row],[Code]]*1</f>
        <v>20440</v>
      </c>
      <c r="AN3827" s="71" t="str">
        <f>VLOOKUP(PlayerList[[#This Row],[NZCF ID]],$AP$2:$AQ$3850,2,FALSE)</f>
        <v>M</v>
      </c>
      <c r="AP3827" s="71">
        <v>18912</v>
      </c>
      <c r="AQ3827" s="71" t="s">
        <v>29</v>
      </c>
    </row>
    <row r="3828" spans="13:43" x14ac:dyDescent="0.3">
      <c r="M3828" s="75">
        <v>20194</v>
      </c>
      <c r="N3828" s="72" t="s">
        <v>4103</v>
      </c>
      <c r="O3828" s="72" t="s">
        <v>4104</v>
      </c>
      <c r="P3828" s="73" t="s">
        <v>161</v>
      </c>
      <c r="Q3828" s="74">
        <v>2013</v>
      </c>
      <c r="R3828" s="73" t="s">
        <v>135</v>
      </c>
      <c r="S3828" s="72"/>
      <c r="T3828" s="77">
        <v>1392</v>
      </c>
      <c r="U3828" s="76" t="s">
        <v>35</v>
      </c>
      <c r="V3828" s="77" t="s">
        <v>36</v>
      </c>
      <c r="W3828" s="77" t="s">
        <v>36</v>
      </c>
      <c r="X3828" s="77">
        <v>22</v>
      </c>
      <c r="Y3828" s="78" t="s">
        <v>84</v>
      </c>
      <c r="Z3828" s="72"/>
      <c r="AA3828" s="77">
        <v>1216</v>
      </c>
      <c r="AB3828" s="76" t="s">
        <v>35</v>
      </c>
      <c r="AC3828" s="77" t="s">
        <v>36</v>
      </c>
      <c r="AD3828" s="77" t="s">
        <v>36</v>
      </c>
      <c r="AE3828" s="77">
        <v>35</v>
      </c>
      <c r="AF3828" s="78" t="s">
        <v>84</v>
      </c>
      <c r="AG3828" s="72"/>
      <c r="AH3828" s="77">
        <v>4328221</v>
      </c>
      <c r="AI3828" s="76" t="s">
        <v>52</v>
      </c>
      <c r="AJ3828" s="76" t="s">
        <v>36</v>
      </c>
      <c r="AK3828" t="str">
        <f>_xlfn.CONCAT(PlayerList[[#This Row],[First Name]]," ",PlayerList[[#This Row],[Surname]])</f>
        <v>Andy Qianyi Zhu</v>
      </c>
      <c r="AM3828" s="71">
        <f>PlayerList[[#This Row],[Code]]*1</f>
        <v>20194</v>
      </c>
      <c r="AN3828" s="71" t="str">
        <f>VLOOKUP(PlayerList[[#This Row],[NZCF ID]],$AP$2:$AQ$3850,2,FALSE)</f>
        <v>M</v>
      </c>
      <c r="AP3828" s="71">
        <v>20401</v>
      </c>
      <c r="AQ3828" s="71" t="s">
        <v>29</v>
      </c>
    </row>
    <row r="3829" spans="13:43" x14ac:dyDescent="0.3">
      <c r="M3829" s="75">
        <v>16672</v>
      </c>
      <c r="N3829" s="72" t="s">
        <v>4103</v>
      </c>
      <c r="O3829" s="72" t="s">
        <v>4105</v>
      </c>
      <c r="P3829" s="73" t="s">
        <v>167</v>
      </c>
      <c r="Q3829" s="74">
        <v>2010</v>
      </c>
      <c r="R3829" s="73" t="s">
        <v>135</v>
      </c>
      <c r="S3829" s="72"/>
      <c r="T3829" s="77">
        <v>1827</v>
      </c>
      <c r="U3829" s="76" t="s">
        <v>35</v>
      </c>
      <c r="V3829" s="77">
        <v>2</v>
      </c>
      <c r="W3829" s="77">
        <v>14</v>
      </c>
      <c r="X3829" s="77">
        <v>401</v>
      </c>
      <c r="Y3829" s="78" t="s">
        <v>4167</v>
      </c>
      <c r="Z3829" s="72"/>
      <c r="AA3829" s="77">
        <v>1779</v>
      </c>
      <c r="AB3829" s="76" t="s">
        <v>35</v>
      </c>
      <c r="AC3829" s="77">
        <v>2</v>
      </c>
      <c r="AD3829" s="77">
        <v>12</v>
      </c>
      <c r="AE3829" s="77">
        <v>359</v>
      </c>
      <c r="AF3829" s="78" t="s">
        <v>4167</v>
      </c>
      <c r="AG3829" s="72"/>
      <c r="AH3829" s="77">
        <v>4311132</v>
      </c>
      <c r="AI3829" s="76" t="s">
        <v>52</v>
      </c>
      <c r="AJ3829" s="76" t="s">
        <v>36</v>
      </c>
      <c r="AK3829" t="str">
        <f>_xlfn.CONCAT(PlayerList[[#This Row],[First Name]]," ",PlayerList[[#This Row],[Surname]])</f>
        <v>David Junyang Zhu</v>
      </c>
      <c r="AM3829" s="71">
        <f>PlayerList[[#This Row],[Code]]*1</f>
        <v>16672</v>
      </c>
      <c r="AN3829" s="71" t="str">
        <f>VLOOKUP(PlayerList[[#This Row],[NZCF ID]],$AP$2:$AQ$3850,2,FALSE)</f>
        <v>M</v>
      </c>
      <c r="AP3829" s="71">
        <v>19605</v>
      </c>
      <c r="AQ3829" s="71" t="s">
        <v>29</v>
      </c>
    </row>
    <row r="3830" spans="13:43" x14ac:dyDescent="0.3">
      <c r="M3830" s="75">
        <v>21026</v>
      </c>
      <c r="N3830" s="72" t="s">
        <v>4103</v>
      </c>
      <c r="O3830" s="72" t="s">
        <v>1359</v>
      </c>
      <c r="P3830" s="73" t="s">
        <v>161</v>
      </c>
      <c r="Q3830" s="74">
        <v>2017</v>
      </c>
      <c r="R3830" s="73" t="s">
        <v>135</v>
      </c>
      <c r="S3830" s="72"/>
      <c r="T3830" s="77" t="s">
        <v>34</v>
      </c>
      <c r="U3830" s="76" t="s">
        <v>35</v>
      </c>
      <c r="V3830" s="77" t="s">
        <v>36</v>
      </c>
      <c r="W3830" s="77" t="s">
        <v>36</v>
      </c>
      <c r="X3830" s="77" t="s">
        <v>37</v>
      </c>
      <c r="Y3830" s="78" t="s">
        <v>38</v>
      </c>
      <c r="Z3830" s="72"/>
      <c r="AA3830" s="77">
        <v>552</v>
      </c>
      <c r="AB3830" s="76" t="s">
        <v>50</v>
      </c>
      <c r="AC3830" s="77" t="s">
        <v>36</v>
      </c>
      <c r="AD3830" s="77" t="s">
        <v>36</v>
      </c>
      <c r="AE3830" s="77">
        <v>11</v>
      </c>
      <c r="AF3830" s="78" t="s">
        <v>84</v>
      </c>
      <c r="AG3830" s="72"/>
      <c r="AH3830" s="77" t="s">
        <v>69</v>
      </c>
      <c r="AI3830" s="76" t="s">
        <v>52</v>
      </c>
      <c r="AJ3830" s="76" t="s">
        <v>36</v>
      </c>
      <c r="AK3830" t="str">
        <f>_xlfn.CONCAT(PlayerList[[#This Row],[First Name]]," ",PlayerList[[#This Row],[Surname]])</f>
        <v>Eason Zhu</v>
      </c>
      <c r="AM3830" s="71">
        <f>PlayerList[[#This Row],[Code]]*1</f>
        <v>21026</v>
      </c>
      <c r="AN3830" s="71" t="str">
        <f>VLOOKUP(PlayerList[[#This Row],[NZCF ID]],$AP$2:$AQ$3850,2,FALSE)</f>
        <v>M</v>
      </c>
      <c r="AP3830" s="71">
        <v>15972</v>
      </c>
      <c r="AQ3830" s="71" t="s">
        <v>29</v>
      </c>
    </row>
    <row r="3831" spans="13:43" x14ac:dyDescent="0.3">
      <c r="M3831" s="75">
        <v>18571</v>
      </c>
      <c r="N3831" s="72" t="s">
        <v>4103</v>
      </c>
      <c r="O3831" s="72" t="s">
        <v>283</v>
      </c>
      <c r="P3831" s="73" t="s">
        <v>33</v>
      </c>
      <c r="Q3831" s="74">
        <v>2008</v>
      </c>
      <c r="R3831" s="73" t="s">
        <v>135</v>
      </c>
      <c r="S3831" s="72"/>
      <c r="T3831" s="77" t="s">
        <v>34</v>
      </c>
      <c r="U3831" s="76" t="s">
        <v>35</v>
      </c>
      <c r="V3831" s="77" t="s">
        <v>36</v>
      </c>
      <c r="W3831" s="77" t="s">
        <v>36</v>
      </c>
      <c r="X3831" s="77" t="s">
        <v>37</v>
      </c>
      <c r="Y3831" s="78" t="s">
        <v>38</v>
      </c>
      <c r="Z3831" s="72"/>
      <c r="AA3831" s="77">
        <v>1419</v>
      </c>
      <c r="AB3831" s="76" t="s">
        <v>50</v>
      </c>
      <c r="AC3831" s="77" t="s">
        <v>36</v>
      </c>
      <c r="AD3831" s="77" t="s">
        <v>36</v>
      </c>
      <c r="AE3831" s="77">
        <v>18</v>
      </c>
      <c r="AF3831" s="78" t="s">
        <v>84</v>
      </c>
      <c r="AG3831" s="72"/>
      <c r="AH3831" s="77" t="s">
        <v>69</v>
      </c>
      <c r="AI3831" s="76" t="s">
        <v>52</v>
      </c>
      <c r="AJ3831" s="76" t="s">
        <v>36</v>
      </c>
      <c r="AK3831" t="str">
        <f>_xlfn.CONCAT(PlayerList[[#This Row],[First Name]]," ",PlayerList[[#This Row],[Surname]])</f>
        <v>George Zhu</v>
      </c>
      <c r="AM3831" s="71">
        <f>PlayerList[[#This Row],[Code]]*1</f>
        <v>18571</v>
      </c>
      <c r="AN3831" s="71" t="str">
        <f>VLOOKUP(PlayerList[[#This Row],[NZCF ID]],$AP$2:$AQ$3850,2,FALSE)</f>
        <v>M</v>
      </c>
      <c r="AP3831" s="71">
        <v>20440</v>
      </c>
      <c r="AQ3831" s="71" t="s">
        <v>29</v>
      </c>
    </row>
    <row r="3832" spans="13:43" x14ac:dyDescent="0.3">
      <c r="M3832" s="75">
        <v>16850</v>
      </c>
      <c r="N3832" s="72" t="s">
        <v>4103</v>
      </c>
      <c r="O3832" s="72" t="s">
        <v>4106</v>
      </c>
      <c r="P3832" s="73" t="s">
        <v>167</v>
      </c>
      <c r="Q3832" s="74">
        <v>2011</v>
      </c>
      <c r="R3832" s="73" t="s">
        <v>135</v>
      </c>
      <c r="S3832" s="72"/>
      <c r="T3832" s="77">
        <v>1074</v>
      </c>
      <c r="U3832" s="76" t="s">
        <v>50</v>
      </c>
      <c r="V3832" s="77" t="s">
        <v>36</v>
      </c>
      <c r="W3832" s="77" t="s">
        <v>36</v>
      </c>
      <c r="X3832" s="77">
        <v>6</v>
      </c>
      <c r="Y3832" s="78" t="s">
        <v>75</v>
      </c>
      <c r="Z3832" s="72"/>
      <c r="AA3832" s="77">
        <v>1031</v>
      </c>
      <c r="AB3832" s="76" t="s">
        <v>35</v>
      </c>
      <c r="AC3832" s="77">
        <v>1</v>
      </c>
      <c r="AD3832" s="77">
        <v>5</v>
      </c>
      <c r="AE3832" s="77">
        <v>207</v>
      </c>
      <c r="AF3832" s="78" t="s">
        <v>4167</v>
      </c>
      <c r="AG3832" s="72"/>
      <c r="AH3832" s="77">
        <v>4320433</v>
      </c>
      <c r="AI3832" s="76" t="s">
        <v>52</v>
      </c>
      <c r="AJ3832" s="76" t="s">
        <v>36</v>
      </c>
      <c r="AK3832" t="str">
        <f>_xlfn.CONCAT(PlayerList[[#This Row],[First Name]]," ",PlayerList[[#This Row],[Surname]])</f>
        <v>Henson Hanyu Zhu</v>
      </c>
      <c r="AM3832" s="71">
        <f>PlayerList[[#This Row],[Code]]*1</f>
        <v>16850</v>
      </c>
      <c r="AN3832" s="71" t="str">
        <f>VLOOKUP(PlayerList[[#This Row],[NZCF ID]],$AP$2:$AQ$3850,2,FALSE)</f>
        <v>M</v>
      </c>
      <c r="AP3832" s="71">
        <v>20194</v>
      </c>
      <c r="AQ3832" s="71" t="s">
        <v>29</v>
      </c>
    </row>
    <row r="3833" spans="13:43" x14ac:dyDescent="0.3">
      <c r="M3833" s="75">
        <v>16849</v>
      </c>
      <c r="N3833" s="72" t="s">
        <v>4103</v>
      </c>
      <c r="O3833" s="72" t="s">
        <v>365</v>
      </c>
      <c r="P3833" s="73" t="s">
        <v>33</v>
      </c>
      <c r="Q3833" s="74">
        <v>2008</v>
      </c>
      <c r="R3833" s="73" t="s">
        <v>135</v>
      </c>
      <c r="S3833" s="72"/>
      <c r="T3833" s="77" t="s">
        <v>34</v>
      </c>
      <c r="U3833" s="76" t="s">
        <v>35</v>
      </c>
      <c r="V3833" s="77" t="s">
        <v>36</v>
      </c>
      <c r="W3833" s="77" t="s">
        <v>36</v>
      </c>
      <c r="X3833" s="77" t="s">
        <v>37</v>
      </c>
      <c r="Y3833" s="78" t="s">
        <v>38</v>
      </c>
      <c r="Z3833" s="72"/>
      <c r="AA3833" s="77">
        <v>736</v>
      </c>
      <c r="AB3833" s="76" t="s">
        <v>35</v>
      </c>
      <c r="AC3833" s="77" t="s">
        <v>36</v>
      </c>
      <c r="AD3833" s="77" t="s">
        <v>36</v>
      </c>
      <c r="AE3833" s="77">
        <v>52</v>
      </c>
      <c r="AF3833" s="78" t="s">
        <v>673</v>
      </c>
      <c r="AG3833" s="72"/>
      <c r="AH3833" s="77" t="s">
        <v>69</v>
      </c>
      <c r="AI3833" s="76" t="s">
        <v>52</v>
      </c>
      <c r="AJ3833" s="76" t="s">
        <v>36</v>
      </c>
      <c r="AK3833" t="str">
        <f>_xlfn.CONCAT(PlayerList[[#This Row],[First Name]]," ",PlayerList[[#This Row],[Surname]])</f>
        <v>Jack Zhu</v>
      </c>
      <c r="AM3833" s="71">
        <f>PlayerList[[#This Row],[Code]]*1</f>
        <v>16849</v>
      </c>
      <c r="AN3833" s="71" t="str">
        <f>VLOOKUP(PlayerList[[#This Row],[NZCF ID]],$AP$2:$AQ$3850,2,FALSE)</f>
        <v>M</v>
      </c>
      <c r="AP3833" s="71">
        <v>16672</v>
      </c>
      <c r="AQ3833" s="71" t="s">
        <v>29</v>
      </c>
    </row>
    <row r="3834" spans="13:43" x14ac:dyDescent="0.3">
      <c r="M3834" s="75">
        <v>17439</v>
      </c>
      <c r="N3834" s="72" t="s">
        <v>4103</v>
      </c>
      <c r="O3834" s="72" t="s">
        <v>4107</v>
      </c>
      <c r="P3834" s="73" t="s">
        <v>335</v>
      </c>
      <c r="Q3834" s="74">
        <v>1991</v>
      </c>
      <c r="R3834" s="73" t="s">
        <v>35</v>
      </c>
      <c r="S3834" s="72"/>
      <c r="T3834" s="77">
        <v>1332</v>
      </c>
      <c r="U3834" s="76" t="s">
        <v>50</v>
      </c>
      <c r="V3834" s="77" t="s">
        <v>36</v>
      </c>
      <c r="W3834" s="77" t="s">
        <v>36</v>
      </c>
      <c r="X3834" s="77">
        <v>16</v>
      </c>
      <c r="Y3834" s="78" t="s">
        <v>51</v>
      </c>
      <c r="Z3834" s="72"/>
      <c r="AA3834" s="77">
        <v>1316</v>
      </c>
      <c r="AB3834" s="76" t="s">
        <v>35</v>
      </c>
      <c r="AC3834" s="77" t="s">
        <v>36</v>
      </c>
      <c r="AD3834" s="77" t="s">
        <v>36</v>
      </c>
      <c r="AE3834" s="77">
        <v>66</v>
      </c>
      <c r="AF3834" s="78" t="s">
        <v>51</v>
      </c>
      <c r="AG3834" s="72"/>
      <c r="AH3834" s="77">
        <v>4313666</v>
      </c>
      <c r="AI3834" s="76" t="s">
        <v>52</v>
      </c>
      <c r="AJ3834" s="76" t="s">
        <v>36</v>
      </c>
      <c r="AK3834" t="str">
        <f>_xlfn.CONCAT(PlayerList[[#This Row],[First Name]]," ",PlayerList[[#This Row],[Surname]])</f>
        <v>Jay Yeqing Zhu</v>
      </c>
      <c r="AM3834" s="71">
        <f>PlayerList[[#This Row],[Code]]*1</f>
        <v>17439</v>
      </c>
      <c r="AN3834" s="71" t="str">
        <f>VLOOKUP(PlayerList[[#This Row],[NZCF ID]],$AP$2:$AQ$3850,2,FALSE)</f>
        <v>M</v>
      </c>
      <c r="AP3834" s="71">
        <v>21026</v>
      </c>
      <c r="AQ3834" s="71" t="s">
        <v>29</v>
      </c>
    </row>
    <row r="3835" spans="13:43" x14ac:dyDescent="0.3">
      <c r="M3835" s="75">
        <v>18874</v>
      </c>
      <c r="N3835" s="72" t="s">
        <v>4103</v>
      </c>
      <c r="O3835" s="72" t="s">
        <v>674</v>
      </c>
      <c r="P3835" s="73" t="s">
        <v>121</v>
      </c>
      <c r="Q3835" s="74">
        <v>2006</v>
      </c>
      <c r="R3835" s="73" t="s">
        <v>135</v>
      </c>
      <c r="S3835" s="72"/>
      <c r="T3835" s="77">
        <v>1140</v>
      </c>
      <c r="U3835" s="76" t="s">
        <v>50</v>
      </c>
      <c r="V3835" s="77" t="s">
        <v>36</v>
      </c>
      <c r="W3835" s="77" t="s">
        <v>36</v>
      </c>
      <c r="X3835" s="77">
        <v>15</v>
      </c>
      <c r="Y3835" s="78" t="s">
        <v>169</v>
      </c>
      <c r="Z3835" s="72"/>
      <c r="AA3835" s="77">
        <v>1091</v>
      </c>
      <c r="AB3835" s="76" t="s">
        <v>50</v>
      </c>
      <c r="AC3835" s="77" t="s">
        <v>36</v>
      </c>
      <c r="AD3835" s="77" t="s">
        <v>36</v>
      </c>
      <c r="AE3835" s="77">
        <v>9</v>
      </c>
      <c r="AF3835" s="78" t="s">
        <v>169</v>
      </c>
      <c r="AG3835" s="72"/>
      <c r="AH3835" s="77">
        <v>4325583</v>
      </c>
      <c r="AI3835" s="76" t="s">
        <v>52</v>
      </c>
      <c r="AJ3835" s="76" t="s">
        <v>36</v>
      </c>
      <c r="AK3835" t="str">
        <f>_xlfn.CONCAT(PlayerList[[#This Row],[First Name]]," ",PlayerList[[#This Row],[Surname]])</f>
        <v>Jayden Zhu</v>
      </c>
      <c r="AM3835" s="71">
        <f>PlayerList[[#This Row],[Code]]*1</f>
        <v>18874</v>
      </c>
      <c r="AN3835" s="71" t="str">
        <f>VLOOKUP(PlayerList[[#This Row],[NZCF ID]],$AP$2:$AQ$3850,2,FALSE)</f>
        <v>M</v>
      </c>
      <c r="AP3835" s="71">
        <v>18571</v>
      </c>
      <c r="AQ3835" s="71" t="s">
        <v>29</v>
      </c>
    </row>
    <row r="3836" spans="13:43" x14ac:dyDescent="0.3">
      <c r="M3836" s="75">
        <v>20584</v>
      </c>
      <c r="N3836" s="72" t="s">
        <v>4103</v>
      </c>
      <c r="O3836" s="72" t="s">
        <v>674</v>
      </c>
      <c r="P3836" s="73" t="s">
        <v>33</v>
      </c>
      <c r="Q3836" s="74">
        <v>2012</v>
      </c>
      <c r="R3836" s="73" t="s">
        <v>135</v>
      </c>
      <c r="S3836" s="72"/>
      <c r="T3836" s="77" t="s">
        <v>34</v>
      </c>
      <c r="U3836" s="76" t="s">
        <v>35</v>
      </c>
      <c r="V3836" s="77" t="s">
        <v>36</v>
      </c>
      <c r="W3836" s="77" t="s">
        <v>36</v>
      </c>
      <c r="X3836" s="77" t="s">
        <v>37</v>
      </c>
      <c r="Y3836" s="78" t="s">
        <v>38</v>
      </c>
      <c r="Z3836" s="72"/>
      <c r="AA3836" s="77">
        <v>400</v>
      </c>
      <c r="AB3836" s="76" t="s">
        <v>50</v>
      </c>
      <c r="AC3836" s="77" t="s">
        <v>36</v>
      </c>
      <c r="AD3836" s="77" t="s">
        <v>36</v>
      </c>
      <c r="AE3836" s="77">
        <v>6</v>
      </c>
      <c r="AF3836" s="78" t="s">
        <v>61</v>
      </c>
      <c r="AG3836" s="72"/>
      <c r="AH3836" s="77">
        <v>4329465</v>
      </c>
      <c r="AI3836" s="76" t="s">
        <v>52</v>
      </c>
      <c r="AJ3836" s="76" t="s">
        <v>36</v>
      </c>
      <c r="AK3836" t="str">
        <f>_xlfn.CONCAT(PlayerList[[#This Row],[First Name]]," ",PlayerList[[#This Row],[Surname]])</f>
        <v>Jayden Zhu</v>
      </c>
      <c r="AM3836" s="71">
        <f>PlayerList[[#This Row],[Code]]*1</f>
        <v>20584</v>
      </c>
      <c r="AN3836" s="71" t="str">
        <f>VLOOKUP(PlayerList[[#This Row],[NZCF ID]],$AP$2:$AQ$3850,2,FALSE)</f>
        <v>M</v>
      </c>
      <c r="AP3836" s="71">
        <v>16850</v>
      </c>
      <c r="AQ3836" s="71" t="s">
        <v>29</v>
      </c>
    </row>
    <row r="3837" spans="13:43" x14ac:dyDescent="0.3">
      <c r="M3837" s="75">
        <v>13993</v>
      </c>
      <c r="N3837" s="72" t="s">
        <v>4103</v>
      </c>
      <c r="O3837" s="72" t="s">
        <v>4564</v>
      </c>
      <c r="P3837" s="73" t="s">
        <v>354</v>
      </c>
      <c r="Q3837" s="74">
        <v>1999</v>
      </c>
      <c r="R3837" s="73" t="s">
        <v>35</v>
      </c>
      <c r="S3837" s="72"/>
      <c r="T3837" s="77">
        <v>1785</v>
      </c>
      <c r="U3837" s="76" t="s">
        <v>35</v>
      </c>
      <c r="V3837" s="77" t="s">
        <v>36</v>
      </c>
      <c r="W3837" s="77" t="s">
        <v>36</v>
      </c>
      <c r="X3837" s="77">
        <v>214</v>
      </c>
      <c r="Y3837" s="78" t="s">
        <v>896</v>
      </c>
      <c r="Z3837" s="72"/>
      <c r="AA3837" s="77">
        <v>1547</v>
      </c>
      <c r="AB3837" s="76" t="s">
        <v>35</v>
      </c>
      <c r="AC3837" s="77" t="s">
        <v>36</v>
      </c>
      <c r="AD3837" s="77" t="s">
        <v>36</v>
      </c>
      <c r="AE3837" s="77">
        <v>226</v>
      </c>
      <c r="AF3837" s="78" t="s">
        <v>896</v>
      </c>
      <c r="AG3837" s="72"/>
      <c r="AH3837" s="77">
        <v>4302672</v>
      </c>
      <c r="AI3837" s="76" t="s">
        <v>52</v>
      </c>
      <c r="AJ3837" s="76" t="s">
        <v>36</v>
      </c>
      <c r="AK3837" t="str">
        <f>_xlfn.CONCAT(PlayerList[[#This Row],[First Name]]," ",PlayerList[[#This Row],[Surname]])</f>
        <v>Karl Kai Zhu</v>
      </c>
      <c r="AM3837" s="71">
        <f>PlayerList[[#This Row],[Code]]*1</f>
        <v>13993</v>
      </c>
      <c r="AN3837" s="71" t="str">
        <f>VLOOKUP(PlayerList[[#This Row],[NZCF ID]],$AP$2:$AQ$3850,2,FALSE)</f>
        <v>M</v>
      </c>
      <c r="AP3837" s="71">
        <v>16849</v>
      </c>
      <c r="AQ3837" s="71" t="s">
        <v>29</v>
      </c>
    </row>
    <row r="3838" spans="13:43" x14ac:dyDescent="0.3">
      <c r="M3838" s="75">
        <v>13992</v>
      </c>
      <c r="N3838" s="72" t="s">
        <v>4103</v>
      </c>
      <c r="O3838" s="72" t="s">
        <v>4565</v>
      </c>
      <c r="P3838" s="73" t="s">
        <v>354</v>
      </c>
      <c r="Q3838" s="74">
        <v>1997</v>
      </c>
      <c r="R3838" s="73" t="s">
        <v>35</v>
      </c>
      <c r="S3838" s="72"/>
      <c r="T3838" s="77">
        <v>1842</v>
      </c>
      <c r="U3838" s="76" t="s">
        <v>35</v>
      </c>
      <c r="V3838" s="77" t="s">
        <v>36</v>
      </c>
      <c r="W3838" s="77" t="s">
        <v>36</v>
      </c>
      <c r="X3838" s="77">
        <v>187</v>
      </c>
      <c r="Y3838" s="78" t="s">
        <v>896</v>
      </c>
      <c r="Z3838" s="72"/>
      <c r="AA3838" s="77">
        <v>1663</v>
      </c>
      <c r="AB3838" s="76" t="s">
        <v>35</v>
      </c>
      <c r="AC3838" s="77" t="s">
        <v>36</v>
      </c>
      <c r="AD3838" s="77" t="s">
        <v>36</v>
      </c>
      <c r="AE3838" s="77">
        <v>184</v>
      </c>
      <c r="AF3838" s="78" t="s">
        <v>896</v>
      </c>
      <c r="AG3838" s="72"/>
      <c r="AH3838" s="77">
        <v>4302680</v>
      </c>
      <c r="AI3838" s="76" t="s">
        <v>52</v>
      </c>
      <c r="AJ3838" s="76" t="s">
        <v>36</v>
      </c>
      <c r="AK3838" t="str">
        <f>_xlfn.CONCAT(PlayerList[[#This Row],[First Name]]," ",PlayerList[[#This Row],[Surname]])</f>
        <v>Leo Lei Zhu</v>
      </c>
      <c r="AM3838" s="71">
        <f>PlayerList[[#This Row],[Code]]*1</f>
        <v>13992</v>
      </c>
      <c r="AN3838" s="71" t="str">
        <f>VLOOKUP(PlayerList[[#This Row],[NZCF ID]],$AP$2:$AQ$3850,2,FALSE)</f>
        <v>M</v>
      </c>
      <c r="AP3838" s="71">
        <v>17439</v>
      </c>
      <c r="AQ3838" s="71" t="s">
        <v>29</v>
      </c>
    </row>
    <row r="3839" spans="13:43" x14ac:dyDescent="0.3">
      <c r="M3839" s="75">
        <v>16022</v>
      </c>
      <c r="N3839" s="72" t="s">
        <v>4108</v>
      </c>
      <c r="O3839" s="72" t="s">
        <v>4109</v>
      </c>
      <c r="P3839" s="73" t="s">
        <v>178</v>
      </c>
      <c r="Q3839" s="74">
        <v>1946</v>
      </c>
      <c r="R3839" s="73" t="s">
        <v>119</v>
      </c>
      <c r="S3839" s="72"/>
      <c r="T3839" s="77" t="s">
        <v>34</v>
      </c>
      <c r="U3839" s="76" t="s">
        <v>35</v>
      </c>
      <c r="V3839" s="77" t="s">
        <v>36</v>
      </c>
      <c r="W3839" s="77" t="s">
        <v>36</v>
      </c>
      <c r="X3839" s="77" t="s">
        <v>37</v>
      </c>
      <c r="Y3839" s="78" t="s">
        <v>38</v>
      </c>
      <c r="Z3839" s="72"/>
      <c r="AA3839" s="77">
        <v>992</v>
      </c>
      <c r="AB3839" s="76" t="s">
        <v>50</v>
      </c>
      <c r="AC3839" s="77" t="s">
        <v>36</v>
      </c>
      <c r="AD3839" s="77" t="s">
        <v>36</v>
      </c>
      <c r="AE3839" s="77">
        <v>18</v>
      </c>
      <c r="AF3839" s="78" t="s">
        <v>169</v>
      </c>
      <c r="AG3839" s="72"/>
      <c r="AH3839" s="77">
        <v>4305582</v>
      </c>
      <c r="AI3839" s="76" t="s">
        <v>52</v>
      </c>
      <c r="AJ3839" s="76" t="s">
        <v>36</v>
      </c>
      <c r="AK3839" t="str">
        <f>_xlfn.CONCAT(PlayerList[[#This Row],[First Name]]," ",PlayerList[[#This Row],[Surname]])</f>
        <v>Remy Urs Zibung</v>
      </c>
      <c r="AM3839" s="71">
        <f>PlayerList[[#This Row],[Code]]*1</f>
        <v>16022</v>
      </c>
      <c r="AN3839" s="71" t="str">
        <f>VLOOKUP(PlayerList[[#This Row],[NZCF ID]],$AP$2:$AQ$3850,2,FALSE)</f>
        <v>M</v>
      </c>
      <c r="AP3839" s="71">
        <v>18874</v>
      </c>
      <c r="AQ3839" s="71" t="s">
        <v>29</v>
      </c>
    </row>
    <row r="3840" spans="13:43" x14ac:dyDescent="0.3">
      <c r="M3840" s="75">
        <v>18453</v>
      </c>
      <c r="N3840" s="72" t="s">
        <v>4110</v>
      </c>
      <c r="O3840" s="72" t="s">
        <v>4111</v>
      </c>
      <c r="P3840" s="73" t="s">
        <v>190</v>
      </c>
      <c r="Q3840" s="74">
        <v>2005</v>
      </c>
      <c r="R3840" s="73" t="s">
        <v>135</v>
      </c>
      <c r="S3840" s="72"/>
      <c r="T3840" s="77">
        <v>1267</v>
      </c>
      <c r="U3840" s="76" t="s">
        <v>50</v>
      </c>
      <c r="V3840" s="77" t="s">
        <v>36</v>
      </c>
      <c r="W3840" s="77" t="s">
        <v>36</v>
      </c>
      <c r="X3840" s="77">
        <v>8</v>
      </c>
      <c r="Y3840" s="78" t="s">
        <v>51</v>
      </c>
      <c r="Z3840" s="72"/>
      <c r="AA3840" s="77">
        <v>1275</v>
      </c>
      <c r="AB3840" s="76" t="s">
        <v>50</v>
      </c>
      <c r="AC3840" s="77" t="s">
        <v>36</v>
      </c>
      <c r="AD3840" s="77" t="s">
        <v>36</v>
      </c>
      <c r="AE3840" s="77">
        <v>13</v>
      </c>
      <c r="AF3840" s="78" t="s">
        <v>51</v>
      </c>
      <c r="AG3840" s="72"/>
      <c r="AH3840" s="77">
        <v>4319583</v>
      </c>
      <c r="AI3840" s="76" t="s">
        <v>52</v>
      </c>
      <c r="AJ3840" s="76" t="s">
        <v>36</v>
      </c>
      <c r="AK3840" t="str">
        <f>_xlfn.CONCAT(PlayerList[[#This Row],[First Name]]," ",PlayerList[[#This Row],[Surname]])</f>
        <v>Kit Zoreno</v>
      </c>
      <c r="AM3840" s="71">
        <f>PlayerList[[#This Row],[Code]]*1</f>
        <v>18453</v>
      </c>
      <c r="AN3840" s="71" t="str">
        <f>VLOOKUP(PlayerList[[#This Row],[NZCF ID]],$AP$2:$AQ$3850,2,FALSE)</f>
        <v>M</v>
      </c>
      <c r="AP3840" s="71">
        <v>20584</v>
      </c>
      <c r="AQ3840" s="71" t="s">
        <v>29</v>
      </c>
    </row>
    <row r="3841" spans="13:43" x14ac:dyDescent="0.3">
      <c r="M3841" s="75">
        <v>18275</v>
      </c>
      <c r="N3841" s="72" t="s">
        <v>4112</v>
      </c>
      <c r="O3841" s="72" t="s">
        <v>4113</v>
      </c>
      <c r="P3841" s="73" t="s">
        <v>33</v>
      </c>
      <c r="Q3841" s="74">
        <v>2012</v>
      </c>
      <c r="R3841" s="73" t="s">
        <v>135</v>
      </c>
      <c r="S3841" s="72"/>
      <c r="T3841" s="77" t="s">
        <v>34</v>
      </c>
      <c r="U3841" s="76" t="s">
        <v>35</v>
      </c>
      <c r="V3841" s="77" t="s">
        <v>36</v>
      </c>
      <c r="W3841" s="77" t="s">
        <v>36</v>
      </c>
      <c r="X3841" s="77" t="s">
        <v>37</v>
      </c>
      <c r="Y3841" s="78" t="s">
        <v>38</v>
      </c>
      <c r="Z3841" s="72"/>
      <c r="AA3841" s="77">
        <v>480</v>
      </c>
      <c r="AB3841" s="76" t="s">
        <v>35</v>
      </c>
      <c r="AC3841" s="77" t="s">
        <v>36</v>
      </c>
      <c r="AD3841" s="77" t="s">
        <v>36</v>
      </c>
      <c r="AE3841" s="77">
        <v>31</v>
      </c>
      <c r="AF3841" s="78" t="s">
        <v>173</v>
      </c>
      <c r="AG3841" s="72"/>
      <c r="AH3841" s="77" t="s">
        <v>69</v>
      </c>
      <c r="AI3841" s="76" t="s">
        <v>52</v>
      </c>
      <c r="AJ3841" s="76" t="s">
        <v>36</v>
      </c>
      <c r="AK3841" t="str">
        <f>_xlfn.CONCAT(PlayerList[[#This Row],[First Name]]," ",PlayerList[[#This Row],[Surname]])</f>
        <v>Lucas Hanting Zou</v>
      </c>
      <c r="AM3841" s="71">
        <f>PlayerList[[#This Row],[Code]]*1</f>
        <v>18275</v>
      </c>
      <c r="AN3841" s="71" t="str">
        <f>VLOOKUP(PlayerList[[#This Row],[NZCF ID]],$AP$2:$AQ$3850,2,FALSE)</f>
        <v>M</v>
      </c>
      <c r="AP3841" s="71">
        <v>13993</v>
      </c>
      <c r="AQ3841" s="71" t="s">
        <v>29</v>
      </c>
    </row>
    <row r="3842" spans="13:43" x14ac:dyDescent="0.3">
      <c r="M3842" s="75">
        <v>18604</v>
      </c>
      <c r="N3842" s="72" t="s">
        <v>4112</v>
      </c>
      <c r="O3842" s="72" t="s">
        <v>599</v>
      </c>
      <c r="P3842" s="73" t="s">
        <v>335</v>
      </c>
      <c r="Q3842" s="74">
        <v>2015</v>
      </c>
      <c r="R3842" s="73" t="s">
        <v>135</v>
      </c>
      <c r="S3842" s="72"/>
      <c r="T3842" s="77">
        <v>1157</v>
      </c>
      <c r="U3842" s="76" t="s">
        <v>35</v>
      </c>
      <c r="V3842" s="77" t="s">
        <v>36</v>
      </c>
      <c r="W3842" s="77" t="s">
        <v>36</v>
      </c>
      <c r="X3842" s="77">
        <v>28</v>
      </c>
      <c r="Y3842" s="78" t="s">
        <v>60</v>
      </c>
      <c r="Z3842" s="72"/>
      <c r="AA3842" s="77">
        <v>893</v>
      </c>
      <c r="AB3842" s="76" t="s">
        <v>35</v>
      </c>
      <c r="AC3842" s="77">
        <v>2</v>
      </c>
      <c r="AD3842" s="77">
        <v>10</v>
      </c>
      <c r="AE3842" s="77">
        <v>228</v>
      </c>
      <c r="AF3842" s="78" t="s">
        <v>4167</v>
      </c>
      <c r="AG3842" s="72"/>
      <c r="AH3842" s="77">
        <v>4320441</v>
      </c>
      <c r="AI3842" s="76" t="s">
        <v>52</v>
      </c>
      <c r="AJ3842" s="76" t="s">
        <v>36</v>
      </c>
      <c r="AK3842" t="str">
        <f>_xlfn.CONCAT(PlayerList[[#This Row],[First Name]]," ",PlayerList[[#This Row],[Surname]])</f>
        <v>Mark Zou</v>
      </c>
      <c r="AM3842" s="71">
        <f>PlayerList[[#This Row],[Code]]*1</f>
        <v>18604</v>
      </c>
      <c r="AN3842" s="71" t="str">
        <f>VLOOKUP(PlayerList[[#This Row],[NZCF ID]],$AP$2:$AQ$3850,2,FALSE)</f>
        <v>M</v>
      </c>
      <c r="AP3842" s="71">
        <v>13992</v>
      </c>
      <c r="AQ3842" s="71" t="s">
        <v>29</v>
      </c>
    </row>
    <row r="3843" spans="13:43" x14ac:dyDescent="0.3">
      <c r="M3843" s="75">
        <v>19000</v>
      </c>
      <c r="N3843" s="72" t="s">
        <v>4112</v>
      </c>
      <c r="O3843" s="72" t="s">
        <v>4114</v>
      </c>
      <c r="P3843" s="73" t="s">
        <v>258</v>
      </c>
      <c r="Q3843" s="74">
        <v>2013</v>
      </c>
      <c r="R3843" s="73" t="s">
        <v>135</v>
      </c>
      <c r="S3843" s="72"/>
      <c r="T3843" s="77">
        <v>564</v>
      </c>
      <c r="U3843" s="76" t="s">
        <v>50</v>
      </c>
      <c r="V3843" s="77" t="s">
        <v>36</v>
      </c>
      <c r="W3843" s="77" t="s">
        <v>36</v>
      </c>
      <c r="X3843" s="77">
        <v>6</v>
      </c>
      <c r="Y3843" s="78" t="s">
        <v>39</v>
      </c>
      <c r="Z3843" s="72"/>
      <c r="AA3843" s="77">
        <v>640</v>
      </c>
      <c r="AB3843" s="76" t="s">
        <v>35</v>
      </c>
      <c r="AC3843" s="77" t="s">
        <v>36</v>
      </c>
      <c r="AD3843" s="77" t="s">
        <v>36</v>
      </c>
      <c r="AE3843" s="77">
        <v>80</v>
      </c>
      <c r="AF3843" s="78" t="s">
        <v>60</v>
      </c>
      <c r="AG3843" s="72"/>
      <c r="AH3843" s="77">
        <v>4329490</v>
      </c>
      <c r="AI3843" s="76" t="s">
        <v>52</v>
      </c>
      <c r="AJ3843" s="76" t="s">
        <v>36</v>
      </c>
      <c r="AK3843" t="str">
        <f>_xlfn.CONCAT(PlayerList[[#This Row],[First Name]]," ",PlayerList[[#This Row],[Surname]])</f>
        <v>Mengxia (Thomas) Zou</v>
      </c>
      <c r="AM3843" s="71">
        <f>PlayerList[[#This Row],[Code]]*1</f>
        <v>19000</v>
      </c>
      <c r="AN3843" s="71" t="str">
        <f>VLOOKUP(PlayerList[[#This Row],[NZCF ID]],$AP$2:$AQ$3850,2,FALSE)</f>
        <v>M</v>
      </c>
      <c r="AP3843" s="71">
        <v>16022</v>
      </c>
      <c r="AQ3843" s="71" t="s">
        <v>29</v>
      </c>
    </row>
    <row r="3844" spans="13:43" x14ac:dyDescent="0.3">
      <c r="M3844" s="75">
        <v>22757</v>
      </c>
      <c r="N3844" s="72" t="s">
        <v>4115</v>
      </c>
      <c r="O3844" s="72" t="s">
        <v>4116</v>
      </c>
      <c r="P3844" s="73" t="s">
        <v>33</v>
      </c>
      <c r="Q3844" s="74">
        <v>2014</v>
      </c>
      <c r="R3844" s="73" t="s">
        <v>135</v>
      </c>
      <c r="S3844" s="72"/>
      <c r="T3844" s="77" t="s">
        <v>34</v>
      </c>
      <c r="U3844" s="76" t="s">
        <v>35</v>
      </c>
      <c r="V3844" s="77" t="s">
        <v>36</v>
      </c>
      <c r="W3844" s="77" t="s">
        <v>36</v>
      </c>
      <c r="X3844" s="77" t="s">
        <v>37</v>
      </c>
      <c r="Y3844" s="78" t="s">
        <v>38</v>
      </c>
      <c r="Z3844" s="72"/>
      <c r="AA3844" s="77">
        <v>734</v>
      </c>
      <c r="AB3844" s="76" t="s">
        <v>50</v>
      </c>
      <c r="AC3844" s="77" t="s">
        <v>36</v>
      </c>
      <c r="AD3844" s="77" t="s">
        <v>36</v>
      </c>
      <c r="AE3844" s="77">
        <v>6</v>
      </c>
      <c r="AF3844" s="78" t="s">
        <v>84</v>
      </c>
      <c r="AG3844" s="72"/>
      <c r="AH3844" s="77" t="s">
        <v>69</v>
      </c>
      <c r="AI3844" s="76" t="s">
        <v>52</v>
      </c>
      <c r="AJ3844" s="76" t="s">
        <v>36</v>
      </c>
      <c r="AK3844" t="str">
        <f>_xlfn.CONCAT(PlayerList[[#This Row],[First Name]]," ",PlayerList[[#This Row],[Surname]])</f>
        <v>Nayl Zulheiry</v>
      </c>
      <c r="AM3844" s="71">
        <f>PlayerList[[#This Row],[Code]]*1</f>
        <v>22757</v>
      </c>
      <c r="AN3844" s="71" t="str">
        <f>VLOOKUP(PlayerList[[#This Row],[NZCF ID]],$AP$2:$AQ$3850,2,FALSE)</f>
        <v>M</v>
      </c>
      <c r="AP3844" s="71">
        <v>18453</v>
      </c>
      <c r="AQ3844" s="71" t="s">
        <v>29</v>
      </c>
    </row>
    <row r="3845" spans="13:43" x14ac:dyDescent="0.3">
      <c r="M3845" s="75">
        <v>20454</v>
      </c>
      <c r="N3845" s="72" t="s">
        <v>4117</v>
      </c>
      <c r="O3845" s="72" t="s">
        <v>4118</v>
      </c>
      <c r="P3845" s="73" t="s">
        <v>33</v>
      </c>
      <c r="Q3845" s="74">
        <v>2017</v>
      </c>
      <c r="R3845" s="73" t="s">
        <v>135</v>
      </c>
      <c r="S3845" s="72"/>
      <c r="T3845" s="77">
        <v>1054</v>
      </c>
      <c r="U3845" s="76" t="s">
        <v>50</v>
      </c>
      <c r="V3845" s="77" t="s">
        <v>36</v>
      </c>
      <c r="W3845" s="77" t="s">
        <v>36</v>
      </c>
      <c r="X3845" s="77">
        <v>5</v>
      </c>
      <c r="Y3845" s="78" t="s">
        <v>60</v>
      </c>
      <c r="Z3845" s="72"/>
      <c r="AA3845" s="77">
        <v>1061</v>
      </c>
      <c r="AB3845" s="76" t="s">
        <v>35</v>
      </c>
      <c r="AC3845" s="77">
        <v>4</v>
      </c>
      <c r="AD3845" s="77">
        <v>23</v>
      </c>
      <c r="AE3845" s="77">
        <v>60</v>
      </c>
      <c r="AF3845" s="78" t="s">
        <v>4167</v>
      </c>
      <c r="AG3845" s="72"/>
      <c r="AH3845" s="77">
        <v>8654786</v>
      </c>
      <c r="AI3845" s="76" t="s">
        <v>1076</v>
      </c>
      <c r="AJ3845" s="76" t="s">
        <v>36</v>
      </c>
      <c r="AK3845" t="str">
        <f>_xlfn.CONCAT(PlayerList[[#This Row],[First Name]]," ",PlayerList[[#This Row],[Surname]])</f>
        <v>Yifeng Zuo</v>
      </c>
      <c r="AM3845" s="71">
        <f>PlayerList[[#This Row],[Code]]*1</f>
        <v>20454</v>
      </c>
      <c r="AN3845" s="71" t="str">
        <f>VLOOKUP(PlayerList[[#This Row],[NZCF ID]],$AP$2:$AQ$3850,2,FALSE)</f>
        <v>M</v>
      </c>
      <c r="AP3845" s="71">
        <v>18275</v>
      </c>
      <c r="AQ3845" s="71" t="s">
        <v>29</v>
      </c>
    </row>
    <row r="3846" spans="13:43" x14ac:dyDescent="0.3">
      <c r="M3846" s="75">
        <v>19524</v>
      </c>
      <c r="N3846" s="72" t="s">
        <v>4119</v>
      </c>
      <c r="O3846" s="72" t="s">
        <v>4120</v>
      </c>
      <c r="P3846" s="73" t="s">
        <v>499</v>
      </c>
      <c r="Q3846" s="74">
        <v>1993</v>
      </c>
      <c r="R3846" s="73" t="s">
        <v>35</v>
      </c>
      <c r="S3846" s="72"/>
      <c r="T3846" s="77" t="s">
        <v>34</v>
      </c>
      <c r="U3846" s="76" t="s">
        <v>35</v>
      </c>
      <c r="V3846" s="77" t="s">
        <v>36</v>
      </c>
      <c r="W3846" s="77" t="s">
        <v>36</v>
      </c>
      <c r="X3846" s="77" t="s">
        <v>37</v>
      </c>
      <c r="Y3846" s="78" t="s">
        <v>38</v>
      </c>
      <c r="Z3846" s="72"/>
      <c r="AA3846" s="77">
        <v>1217</v>
      </c>
      <c r="AB3846" s="76" t="s">
        <v>50</v>
      </c>
      <c r="AC3846" s="77" t="s">
        <v>36</v>
      </c>
      <c r="AD3846" s="77" t="s">
        <v>36</v>
      </c>
      <c r="AE3846" s="77">
        <v>6</v>
      </c>
      <c r="AF3846" s="78" t="s">
        <v>96</v>
      </c>
      <c r="AG3846" s="72"/>
      <c r="AH3846" s="77">
        <v>4324390</v>
      </c>
      <c r="AI3846" s="76" t="s">
        <v>52</v>
      </c>
      <c r="AJ3846" s="76" t="s">
        <v>36</v>
      </c>
      <c r="AK3846" t="str">
        <f>_xlfn.CONCAT(PlayerList[[#This Row],[First Name]]," ",PlayerList[[#This Row],[Surname]])</f>
        <v>Inga Zuzeviciute</v>
      </c>
      <c r="AM3846" s="71">
        <f>PlayerList[[#This Row],[Code]]*1</f>
        <v>19524</v>
      </c>
      <c r="AN3846" s="71" t="str">
        <f>VLOOKUP(PlayerList[[#This Row],[NZCF ID]],$AP$2:$AQ$3850,2,FALSE)</f>
        <v>F</v>
      </c>
      <c r="AP3846" s="71">
        <v>18604</v>
      </c>
      <c r="AQ3846" s="71" t="s">
        <v>29</v>
      </c>
    </row>
    <row r="3847" spans="13:43" x14ac:dyDescent="0.3">
      <c r="AP3847" s="71">
        <v>19000</v>
      </c>
      <c r="AQ3847" s="71" t="s">
        <v>29</v>
      </c>
    </row>
    <row r="3848" spans="13:43" x14ac:dyDescent="0.3">
      <c r="AP3848" s="71">
        <v>22757</v>
      </c>
      <c r="AQ3848" s="71" t="s">
        <v>29</v>
      </c>
    </row>
    <row r="3849" spans="13:43" x14ac:dyDescent="0.3">
      <c r="AP3849" s="71">
        <v>20454</v>
      </c>
      <c r="AQ3849" s="71" t="s">
        <v>29</v>
      </c>
    </row>
    <row r="3850" spans="13:43" x14ac:dyDescent="0.3">
      <c r="AP3850" s="71">
        <v>19524</v>
      </c>
      <c r="AQ3850" s="71" t="s">
        <v>45</v>
      </c>
    </row>
  </sheetData>
  <sortState xmlns:xlrd2="http://schemas.microsoft.com/office/spreadsheetml/2017/richdata2" ref="C3:D4">
    <sortCondition ref="D3:D4"/>
  </sortState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8AB8B-6A80-41B5-8A5F-B0AD561CB7A4}">
  <dimension ref="B1:AG226"/>
  <sheetViews>
    <sheetView tabSelected="1" zoomScaleNormal="100" workbookViewId="0">
      <selection activeCell="E19" sqref="E19"/>
    </sheetView>
  </sheetViews>
  <sheetFormatPr defaultColWidth="8.88671875" defaultRowHeight="15.6" x14ac:dyDescent="0.3"/>
  <cols>
    <col min="1" max="1" width="5.6640625" style="1" customWidth="1"/>
    <col min="2" max="2" width="22.6640625" style="1" customWidth="1"/>
    <col min="3" max="3" width="50.6640625" style="1" customWidth="1"/>
    <col min="4" max="4" width="12.6640625" style="1" customWidth="1"/>
    <col min="5" max="5" width="15.77734375" style="1" customWidth="1"/>
    <col min="6" max="6" width="30.77734375" style="1" customWidth="1"/>
    <col min="7" max="7" width="30.6640625" style="1" customWidth="1"/>
    <col min="8" max="10" width="15.77734375" style="1" customWidth="1"/>
    <col min="11" max="11" width="10.6640625" style="1" customWidth="1"/>
    <col min="12" max="14" width="15.6640625" style="1" customWidth="1"/>
    <col min="15" max="15" width="13.88671875" style="1" customWidth="1"/>
    <col min="16" max="16" width="10.5546875" style="1" bestFit="1" customWidth="1"/>
    <col min="17" max="17" width="18" style="1" bestFit="1" customWidth="1"/>
    <col min="18" max="19" width="30.6640625" style="1" customWidth="1"/>
    <col min="20" max="22" width="15.77734375" style="1" customWidth="1"/>
    <col min="23" max="23" width="10.6640625" style="1" customWidth="1"/>
    <col min="24" max="24" width="12.6640625" style="1" customWidth="1"/>
    <col min="25" max="26" width="15.6640625" style="1" customWidth="1"/>
    <col min="27" max="27" width="18" style="1" bestFit="1" customWidth="1"/>
    <col min="28" max="28" width="30.6640625" style="1" customWidth="1"/>
    <col min="29" max="29" width="15.6640625" style="1" customWidth="1"/>
    <col min="30" max="30" width="30.6640625" style="1" customWidth="1"/>
    <col min="31" max="33" width="15.77734375" style="1" customWidth="1"/>
    <col min="34" max="16384" width="8.88671875" style="1"/>
  </cols>
  <sheetData>
    <row r="1" spans="2:5" ht="16.2" thickBot="1" x14ac:dyDescent="0.35"/>
    <row r="2" spans="2:5" x14ac:dyDescent="0.3">
      <c r="B2" s="2" t="s">
        <v>4121</v>
      </c>
      <c r="C2" s="3"/>
      <c r="E2" s="10" t="s">
        <v>4122</v>
      </c>
    </row>
    <row r="3" spans="2:5" x14ac:dyDescent="0.3">
      <c r="B3" s="4" t="s">
        <v>4123</v>
      </c>
      <c r="C3" s="5"/>
      <c r="E3" s="1" t="s">
        <v>4124</v>
      </c>
    </row>
    <row r="4" spans="2:5" x14ac:dyDescent="0.3">
      <c r="B4" s="4" t="s">
        <v>4125</v>
      </c>
      <c r="C4" s="5"/>
      <c r="E4" s="1" t="s">
        <v>4126</v>
      </c>
    </row>
    <row r="5" spans="2:5" x14ac:dyDescent="0.3">
      <c r="B5" s="6" t="s">
        <v>4127</v>
      </c>
      <c r="C5" s="14"/>
      <c r="E5" s="1" t="s">
        <v>4128</v>
      </c>
    </row>
    <row r="6" spans="2:5" x14ac:dyDescent="0.3">
      <c r="B6" s="6" t="s">
        <v>4129</v>
      </c>
      <c r="C6" s="14"/>
    </row>
    <row r="7" spans="2:5" x14ac:dyDescent="0.3">
      <c r="B7" s="6" t="s">
        <v>4130</v>
      </c>
      <c r="C7" s="14"/>
      <c r="E7" s="10" t="s">
        <v>4156</v>
      </c>
    </row>
    <row r="8" spans="2:5" x14ac:dyDescent="0.3">
      <c r="B8" s="6" t="s">
        <v>4131</v>
      </c>
      <c r="C8" s="14"/>
      <c r="E8" s="1" t="s">
        <v>4157</v>
      </c>
    </row>
    <row r="9" spans="2:5" x14ac:dyDescent="0.3">
      <c r="B9" s="6" t="s">
        <v>4132</v>
      </c>
      <c r="C9" s="14"/>
      <c r="E9" s="1" t="s">
        <v>4158</v>
      </c>
    </row>
    <row r="10" spans="2:5" x14ac:dyDescent="0.3">
      <c r="B10" s="6" t="s">
        <v>4133</v>
      </c>
      <c r="C10" s="14"/>
      <c r="E10" s="1" t="s">
        <v>4159</v>
      </c>
    </row>
    <row r="11" spans="2:5" x14ac:dyDescent="0.3">
      <c r="B11" s="6" t="s">
        <v>4135</v>
      </c>
      <c r="C11" s="14"/>
      <c r="E11" s="1" t="s">
        <v>4134</v>
      </c>
    </row>
    <row r="12" spans="2:5" ht="16.2" thickBot="1" x14ac:dyDescent="0.35">
      <c r="B12" s="7" t="s">
        <v>4136</v>
      </c>
      <c r="C12" s="17"/>
    </row>
    <row r="13" spans="2:5" ht="16.2" thickBot="1" x14ac:dyDescent="0.35">
      <c r="E13" s="1" t="s">
        <v>4160</v>
      </c>
    </row>
    <row r="14" spans="2:5" ht="16.2" thickBot="1" x14ac:dyDescent="0.35">
      <c r="B14" s="51" t="s">
        <v>4138</v>
      </c>
      <c r="C14" s="54"/>
      <c r="E14" s="1" t="s">
        <v>4137</v>
      </c>
    </row>
    <row r="15" spans="2:5" x14ac:dyDescent="0.3">
      <c r="B15" s="55" t="s">
        <v>4139</v>
      </c>
      <c r="C15" s="56" cm="1">
        <f t="array" ref="C15">SUMPRODUCT(COUNTIFS(PlayerList[NZCF ID],$B$27:$B$226,PlayerList[Age Category],"J"))+COUNTIF(O$27:O$226,"&gt;"&amp;Data!K8)</f>
        <v>0</v>
      </c>
      <c r="E15" s="1" t="s">
        <v>4161</v>
      </c>
    </row>
    <row r="16" spans="2:5" x14ac:dyDescent="0.3">
      <c r="B16" s="6" t="s">
        <v>4141</v>
      </c>
      <c r="C16" s="32" cm="1">
        <f t="array" ref="C16">SUMPRODUCT(COUNTIFS(PlayerList[NZCF ID],$B$27:$B$226,PlayerList[Age Category],"S"))+COUNTIF(O$27:O$226,"&gt;"&amp;Data!K9)</f>
        <v>0</v>
      </c>
      <c r="E16" s="1" t="s">
        <v>4140</v>
      </c>
    </row>
    <row r="17" spans="2:33" x14ac:dyDescent="0.3">
      <c r="B17" s="6" t="s">
        <v>4143</v>
      </c>
      <c r="C17" s="32" cm="1">
        <f t="array" ref="C17">SUMPRODUCT(COUNTIFS(PlayerList[NZCF ID],$B$27:$B$226,PlayerList[Age Category],"V"))+COUNTIF(O$27:O$226,"&lt;")</f>
        <v>0</v>
      </c>
      <c r="E17" s="1" t="s">
        <v>4142</v>
      </c>
    </row>
    <row r="18" spans="2:33" x14ac:dyDescent="0.3">
      <c r="B18" s="6" t="s">
        <v>4144</v>
      </c>
      <c r="C18" s="32">
        <f>MAX(C23-SUM(C15:C17),0)</f>
        <v>0</v>
      </c>
      <c r="E18" s="1" t="s">
        <v>4573</v>
      </c>
    </row>
    <row r="19" spans="2:33" x14ac:dyDescent="0.3">
      <c r="B19" s="6" t="s">
        <v>4145</v>
      </c>
      <c r="C19" s="8" cm="1">
        <f t="array" ref="C19">SUMPRODUCT(COUNTIFS(PlayerList[NZCF ID],$B$27:$B$226,PlayerList[Gender],"F"))+COUNTIF(P$27:P$226,"F")</f>
        <v>0</v>
      </c>
    </row>
    <row r="20" spans="2:33" x14ac:dyDescent="0.3">
      <c r="B20" s="6" t="s">
        <v>4</v>
      </c>
      <c r="C20" s="9" cm="1">
        <f t="array" ref="C20">SUMPRODUCT(COUNTIF($B$27:$B$226,Data!F2:F20))</f>
        <v>0</v>
      </c>
    </row>
    <row r="21" spans="2:33" x14ac:dyDescent="0.3">
      <c r="B21" s="6" t="s">
        <v>4146</v>
      </c>
      <c r="C21" s="37">
        <f>COUNT(B27:B226)+COUNTA(L27:L226)+COUNTA(Y27:Y36)</f>
        <v>0</v>
      </c>
    </row>
    <row r="22" spans="2:33" x14ac:dyDescent="0.3">
      <c r="B22" s="6" t="s">
        <v>4147</v>
      </c>
      <c r="C22" s="37">
        <f>C20-C19</f>
        <v>0</v>
      </c>
    </row>
    <row r="23" spans="2:33" ht="16.2" thickBot="1" x14ac:dyDescent="0.35">
      <c r="B23" s="7" t="s">
        <v>4148</v>
      </c>
      <c r="C23" s="60">
        <f>(COUNTIF($E$27:$E$226,Data!$C$2)*Data!$D$2)+(COUNTIF($E$27:$E$226,Data!$C$3)*Data!$D$3)+(COUNTIF($E$27:$E$226,Data!$C$4)*Data!$D$4)</f>
        <v>0</v>
      </c>
    </row>
    <row r="24" spans="2:33" ht="16.2" thickBot="1" x14ac:dyDescent="0.35">
      <c r="B24" s="10"/>
      <c r="C24" s="11"/>
    </row>
    <row r="25" spans="2:33" ht="16.2" thickBot="1" x14ac:dyDescent="0.35">
      <c r="B25" s="51" t="s">
        <v>4149</v>
      </c>
      <c r="C25" s="64"/>
      <c r="D25" s="64"/>
      <c r="E25" s="64"/>
      <c r="F25" s="65"/>
      <c r="G25" s="65"/>
      <c r="H25" s="65"/>
      <c r="I25" s="65"/>
      <c r="J25" s="54"/>
      <c r="L25" s="51" t="s">
        <v>4150</v>
      </c>
      <c r="M25" s="65"/>
      <c r="N25" s="65"/>
      <c r="O25" s="65"/>
      <c r="P25" s="65"/>
      <c r="Q25" s="65"/>
      <c r="R25" s="65"/>
      <c r="S25" s="65"/>
      <c r="T25" s="65"/>
      <c r="U25" s="65"/>
      <c r="V25" s="54"/>
      <c r="X25" s="40" t="s">
        <v>4151</v>
      </c>
      <c r="Y25" s="45"/>
      <c r="Z25" s="45"/>
      <c r="AA25" s="45"/>
      <c r="AB25" s="45"/>
      <c r="AC25" s="45"/>
      <c r="AD25" s="45"/>
      <c r="AE25" s="45"/>
      <c r="AF25" s="45"/>
      <c r="AG25" s="41"/>
    </row>
    <row r="26" spans="2:33" ht="16.2" thickBot="1" x14ac:dyDescent="0.35">
      <c r="B26" s="52" t="s">
        <v>5</v>
      </c>
      <c r="C26" s="53" t="s">
        <v>4152</v>
      </c>
      <c r="D26" s="53" t="s">
        <v>6</v>
      </c>
      <c r="E26" s="53" t="s">
        <v>4162</v>
      </c>
      <c r="F26" s="53" t="s">
        <v>4153</v>
      </c>
      <c r="G26" s="53" t="s">
        <v>4163</v>
      </c>
      <c r="H26" s="53" t="s">
        <v>4164</v>
      </c>
      <c r="I26" s="53" t="s">
        <v>4165</v>
      </c>
      <c r="J26" s="66" t="s">
        <v>4166</v>
      </c>
      <c r="K26" s="10"/>
      <c r="L26" s="52" t="s">
        <v>10</v>
      </c>
      <c r="M26" s="53" t="s">
        <v>4154</v>
      </c>
      <c r="N26" s="53" t="s">
        <v>6</v>
      </c>
      <c r="O26" s="53" t="s">
        <v>4155</v>
      </c>
      <c r="P26" s="53" t="s">
        <v>7</v>
      </c>
      <c r="Q26" s="53" t="s">
        <v>4162</v>
      </c>
      <c r="R26" s="53" t="s">
        <v>4153</v>
      </c>
      <c r="S26" s="53" t="s">
        <v>4163</v>
      </c>
      <c r="T26" s="53" t="s">
        <v>4164</v>
      </c>
      <c r="U26" s="53" t="s">
        <v>4165</v>
      </c>
      <c r="V26" s="66" t="s">
        <v>4166</v>
      </c>
      <c r="X26" s="52" t="s">
        <v>5</v>
      </c>
      <c r="Y26" s="53" t="s">
        <v>10</v>
      </c>
      <c r="Z26" s="53" t="s">
        <v>4154</v>
      </c>
      <c r="AA26" s="53" t="s">
        <v>4162</v>
      </c>
      <c r="AB26" s="53" t="s">
        <v>4153</v>
      </c>
      <c r="AC26" s="53" t="s">
        <v>6</v>
      </c>
      <c r="AD26" s="53" t="s">
        <v>4163</v>
      </c>
      <c r="AE26" s="53" t="s">
        <v>4164</v>
      </c>
      <c r="AF26" s="53" t="s">
        <v>4165</v>
      </c>
      <c r="AG26" s="66" t="s">
        <v>4166</v>
      </c>
    </row>
    <row r="27" spans="2:33" x14ac:dyDescent="0.3">
      <c r="B27" s="61"/>
      <c r="C27" s="43" t="str" cm="1">
        <f t="array" ref="C27">IF(B27="","",IFERROR(INDEX(PlayerList[Full Name],MATCH(B27,VALUE(PlayerList[NZCF ID]),0)),"Check NZCF ID"))</f>
        <v/>
      </c>
      <c r="D27" s="67" t="str" cm="1">
        <f t="array" ref="D27">IF(B27="","",IFERROR(INDEX(PlayerList[FIDE ID],MATCH(B27,VALUE(PlayerList[NZCF ID]),0)),"Check NZCF ID"))</f>
        <v/>
      </c>
      <c r="E27" s="48"/>
      <c r="F27" s="68"/>
      <c r="G27" s="68"/>
      <c r="H27" s="68"/>
      <c r="I27" s="68"/>
      <c r="J27" s="44"/>
      <c r="L27" s="46"/>
      <c r="M27" s="48"/>
      <c r="N27" s="48"/>
      <c r="O27" s="47"/>
      <c r="P27" s="48"/>
      <c r="Q27" s="48"/>
      <c r="R27" s="47"/>
      <c r="S27" s="47"/>
      <c r="T27" s="47"/>
      <c r="U27" s="47"/>
      <c r="V27" s="49"/>
      <c r="X27" s="42"/>
      <c r="Y27" s="47"/>
      <c r="Z27" s="47"/>
      <c r="AA27" s="48"/>
      <c r="AB27" s="47"/>
      <c r="AC27" s="47"/>
      <c r="AD27" s="47"/>
      <c r="AE27" s="47"/>
      <c r="AF27" s="47"/>
      <c r="AG27" s="49"/>
    </row>
    <row r="28" spans="2:33" x14ac:dyDescent="0.3">
      <c r="B28" s="62"/>
      <c r="C28" s="43" t="str" cm="1">
        <f t="array" ref="C28">IF(B28="","",IFERROR(INDEX(PlayerList[Full Name],MATCH(B28,VALUE(PlayerList[NZCF ID]),0)),"Check NZCF ID"))</f>
        <v/>
      </c>
      <c r="D28" s="67" t="str" cm="1">
        <f t="array" ref="D28">IF(B28="","",IFERROR(INDEX(PlayerList[FIDE ID],MATCH(B28,VALUE(PlayerList[NZCF ID]),0)),"Check NZCF ID"))</f>
        <v/>
      </c>
      <c r="E28" s="33"/>
      <c r="F28" s="69"/>
      <c r="G28" s="69"/>
      <c r="H28" s="69"/>
      <c r="I28" s="69"/>
      <c r="J28" s="38"/>
      <c r="L28" s="12"/>
      <c r="M28" s="33"/>
      <c r="N28" s="33"/>
      <c r="O28" s="13"/>
      <c r="P28" s="33"/>
      <c r="Q28" s="33"/>
      <c r="R28" s="13"/>
      <c r="S28" s="13"/>
      <c r="T28" s="13"/>
      <c r="U28" s="13"/>
      <c r="V28" s="35"/>
      <c r="X28" s="30"/>
      <c r="Y28" s="13"/>
      <c r="Z28" s="13"/>
      <c r="AA28" s="33"/>
      <c r="AB28" s="13"/>
      <c r="AC28" s="13"/>
      <c r="AD28" s="13"/>
      <c r="AE28" s="13"/>
      <c r="AF28" s="13"/>
      <c r="AG28" s="35"/>
    </row>
    <row r="29" spans="2:33" x14ac:dyDescent="0.3">
      <c r="B29" s="62"/>
      <c r="C29" s="43" t="str" cm="1">
        <f t="array" ref="C29">IF(B29="","",IFERROR(INDEX(PlayerList[Full Name],MATCH(B29,VALUE(PlayerList[NZCF ID]),0)),"Check NZCF ID"))</f>
        <v/>
      </c>
      <c r="D29" s="67" t="str" cm="1">
        <f t="array" ref="D29">IF(B29="","",IFERROR(INDEX(PlayerList[FIDE ID],MATCH(B29,VALUE(PlayerList[NZCF ID]),0)),"Check NZCF ID"))</f>
        <v/>
      </c>
      <c r="E29" s="33"/>
      <c r="F29" s="69"/>
      <c r="G29" s="69"/>
      <c r="H29" s="69"/>
      <c r="I29" s="69"/>
      <c r="J29" s="38"/>
      <c r="L29" s="12"/>
      <c r="M29" s="33"/>
      <c r="N29" s="33"/>
      <c r="O29" s="13"/>
      <c r="P29" s="33"/>
      <c r="Q29" s="33"/>
      <c r="R29" s="13"/>
      <c r="S29" s="13"/>
      <c r="T29" s="13"/>
      <c r="U29" s="13"/>
      <c r="V29" s="35"/>
      <c r="X29" s="30"/>
      <c r="Y29" s="13"/>
      <c r="Z29" s="13"/>
      <c r="AA29" s="33"/>
      <c r="AB29" s="13"/>
      <c r="AC29" s="13"/>
      <c r="AD29" s="13"/>
      <c r="AE29" s="13"/>
      <c r="AF29" s="13"/>
      <c r="AG29" s="35"/>
    </row>
    <row r="30" spans="2:33" x14ac:dyDescent="0.3">
      <c r="B30" s="62"/>
      <c r="C30" s="43" t="str" cm="1">
        <f t="array" ref="C30">IF(B30="","",IFERROR(INDEX(PlayerList[Full Name],MATCH(B30,VALUE(PlayerList[NZCF ID]),0)),"Check NZCF ID"))</f>
        <v/>
      </c>
      <c r="D30" s="67" t="str" cm="1">
        <f t="array" ref="D30">IF(B30="","",IFERROR(INDEX(PlayerList[FIDE ID],MATCH(B30,VALUE(PlayerList[NZCF ID]),0)),"Check NZCF ID"))</f>
        <v/>
      </c>
      <c r="E30" s="33"/>
      <c r="F30" s="69"/>
      <c r="G30" s="69"/>
      <c r="H30" s="69"/>
      <c r="I30" s="69"/>
      <c r="J30" s="38"/>
      <c r="L30" s="12"/>
      <c r="M30" s="33"/>
      <c r="N30" s="33"/>
      <c r="O30" s="13"/>
      <c r="P30" s="33"/>
      <c r="Q30" s="33"/>
      <c r="R30" s="13"/>
      <c r="S30" s="13"/>
      <c r="T30" s="13"/>
      <c r="U30" s="13"/>
      <c r="V30" s="35"/>
      <c r="X30" s="30"/>
      <c r="Y30" s="13"/>
      <c r="Z30" s="13"/>
      <c r="AA30" s="33"/>
      <c r="AB30" s="13"/>
      <c r="AC30" s="13"/>
      <c r="AD30" s="13"/>
      <c r="AE30" s="13"/>
      <c r="AF30" s="13"/>
      <c r="AG30" s="35"/>
    </row>
    <row r="31" spans="2:33" x14ac:dyDescent="0.3">
      <c r="B31" s="62"/>
      <c r="C31" s="43" t="str" cm="1">
        <f t="array" ref="C31">IF(B31="","",IFERROR(INDEX(PlayerList[Full Name],MATCH(B31,VALUE(PlayerList[NZCF ID]),0)),"Check NZCF ID"))</f>
        <v/>
      </c>
      <c r="D31" s="67" t="str" cm="1">
        <f t="array" ref="D31">IF(B31="","",IFERROR(INDEX(PlayerList[FIDE ID],MATCH(B31,VALUE(PlayerList[NZCF ID]),0)),"Check NZCF ID"))</f>
        <v/>
      </c>
      <c r="E31" s="33"/>
      <c r="F31" s="69"/>
      <c r="G31" s="69"/>
      <c r="H31" s="69"/>
      <c r="I31" s="69"/>
      <c r="J31" s="38"/>
      <c r="L31" s="12"/>
      <c r="M31" s="33"/>
      <c r="N31" s="33"/>
      <c r="O31" s="13"/>
      <c r="P31" s="33"/>
      <c r="Q31" s="33"/>
      <c r="R31" s="13"/>
      <c r="S31" s="13"/>
      <c r="T31" s="13"/>
      <c r="U31" s="13"/>
      <c r="V31" s="35"/>
      <c r="X31" s="30"/>
      <c r="Y31" s="13"/>
      <c r="Z31" s="13"/>
      <c r="AA31" s="33"/>
      <c r="AB31" s="13"/>
      <c r="AC31" s="13"/>
      <c r="AD31" s="13"/>
      <c r="AE31" s="13"/>
      <c r="AF31" s="13"/>
      <c r="AG31" s="35"/>
    </row>
    <row r="32" spans="2:33" x14ac:dyDescent="0.3">
      <c r="B32" s="62"/>
      <c r="C32" s="43" t="str" cm="1">
        <f t="array" ref="C32">IF(B32="","",IFERROR(INDEX(PlayerList[Full Name],MATCH(B32,VALUE(PlayerList[NZCF ID]),0)),"Check NZCF ID"))</f>
        <v/>
      </c>
      <c r="D32" s="67" t="str" cm="1">
        <f t="array" ref="D32">IF(B32="","",IFERROR(INDEX(PlayerList[FIDE ID],MATCH(B32,VALUE(PlayerList[NZCF ID]),0)),"Check NZCF ID"))</f>
        <v/>
      </c>
      <c r="E32" s="33"/>
      <c r="F32" s="69"/>
      <c r="G32" s="69"/>
      <c r="H32" s="69"/>
      <c r="I32" s="69"/>
      <c r="J32" s="38"/>
      <c r="L32" s="12"/>
      <c r="M32" s="33"/>
      <c r="N32" s="33"/>
      <c r="O32" s="13"/>
      <c r="P32" s="33"/>
      <c r="Q32" s="33"/>
      <c r="R32" s="13"/>
      <c r="S32" s="13"/>
      <c r="T32" s="13"/>
      <c r="U32" s="13"/>
      <c r="V32" s="35"/>
      <c r="X32" s="30"/>
      <c r="Y32" s="13"/>
      <c r="Z32" s="13"/>
      <c r="AA32" s="33"/>
      <c r="AB32" s="13"/>
      <c r="AC32" s="13"/>
      <c r="AD32" s="13"/>
      <c r="AE32" s="13"/>
      <c r="AF32" s="13"/>
      <c r="AG32" s="35"/>
    </row>
    <row r="33" spans="2:33" x14ac:dyDescent="0.3">
      <c r="B33" s="62"/>
      <c r="C33" s="43" t="str" cm="1">
        <f t="array" ref="C33">IF(B33="","",IFERROR(INDEX(PlayerList[Full Name],MATCH(B33,VALUE(PlayerList[NZCF ID]),0)),"Check NZCF ID"))</f>
        <v/>
      </c>
      <c r="D33" s="67" t="str" cm="1">
        <f t="array" ref="D33">IF(B33="","",IFERROR(INDEX(PlayerList[FIDE ID],MATCH(B33,VALUE(PlayerList[NZCF ID]),0)),"Check NZCF ID"))</f>
        <v/>
      </c>
      <c r="E33" s="33"/>
      <c r="F33" s="69"/>
      <c r="G33" s="69"/>
      <c r="H33" s="69"/>
      <c r="I33" s="69"/>
      <c r="J33" s="38"/>
      <c r="L33" s="12"/>
      <c r="M33" s="33"/>
      <c r="N33" s="33"/>
      <c r="O33" s="13"/>
      <c r="P33" s="33"/>
      <c r="Q33" s="33"/>
      <c r="R33" s="13"/>
      <c r="S33" s="13"/>
      <c r="T33" s="13"/>
      <c r="U33" s="13"/>
      <c r="V33" s="35"/>
      <c r="X33" s="30"/>
      <c r="Y33" s="13"/>
      <c r="Z33" s="13"/>
      <c r="AA33" s="33"/>
      <c r="AB33" s="13"/>
      <c r="AC33" s="13"/>
      <c r="AD33" s="13"/>
      <c r="AE33" s="13"/>
      <c r="AF33" s="13"/>
      <c r="AG33" s="35"/>
    </row>
    <row r="34" spans="2:33" x14ac:dyDescent="0.3">
      <c r="B34" s="62"/>
      <c r="C34" s="43" t="str" cm="1">
        <f t="array" ref="C34">IF(B34="","",IFERROR(INDEX(PlayerList[Full Name],MATCH(B34,VALUE(PlayerList[NZCF ID]),0)),"Check NZCF ID"))</f>
        <v/>
      </c>
      <c r="D34" s="67" t="str" cm="1">
        <f t="array" ref="D34">IF(B34="","",IFERROR(INDEX(PlayerList[FIDE ID],MATCH(B34,VALUE(PlayerList[NZCF ID]),0)),"Check NZCF ID"))</f>
        <v/>
      </c>
      <c r="E34" s="33"/>
      <c r="F34" s="69"/>
      <c r="G34" s="69"/>
      <c r="H34" s="69"/>
      <c r="I34" s="69"/>
      <c r="J34" s="38"/>
      <c r="L34" s="12"/>
      <c r="M34" s="33"/>
      <c r="N34" s="33"/>
      <c r="O34" s="13"/>
      <c r="P34" s="33"/>
      <c r="Q34" s="33"/>
      <c r="R34" s="13"/>
      <c r="S34" s="13"/>
      <c r="T34" s="13"/>
      <c r="U34" s="13"/>
      <c r="V34" s="35"/>
      <c r="X34" s="30"/>
      <c r="Y34" s="13"/>
      <c r="Z34" s="13"/>
      <c r="AA34" s="33"/>
      <c r="AB34" s="13"/>
      <c r="AC34" s="13"/>
      <c r="AD34" s="13"/>
      <c r="AE34" s="13"/>
      <c r="AF34" s="13"/>
      <c r="AG34" s="35"/>
    </row>
    <row r="35" spans="2:33" x14ac:dyDescent="0.3">
      <c r="B35" s="62"/>
      <c r="C35" s="43" t="str" cm="1">
        <f t="array" ref="C35">IF(B35="","",IFERROR(INDEX(PlayerList[Full Name],MATCH(B35,VALUE(PlayerList[NZCF ID]),0)),"Check NZCF ID"))</f>
        <v/>
      </c>
      <c r="D35" s="67" t="str" cm="1">
        <f t="array" ref="D35">IF(B35="","",IFERROR(INDEX(PlayerList[FIDE ID],MATCH(B35,VALUE(PlayerList[NZCF ID]),0)),"Check NZCF ID"))</f>
        <v/>
      </c>
      <c r="E35" s="33"/>
      <c r="F35" s="69"/>
      <c r="G35" s="69"/>
      <c r="H35" s="69"/>
      <c r="I35" s="69"/>
      <c r="J35" s="38"/>
      <c r="L35" s="12"/>
      <c r="M35" s="33"/>
      <c r="N35" s="33"/>
      <c r="O35" s="13"/>
      <c r="P35" s="33"/>
      <c r="Q35" s="33"/>
      <c r="R35" s="13"/>
      <c r="S35" s="13"/>
      <c r="T35" s="13"/>
      <c r="U35" s="13"/>
      <c r="V35" s="35"/>
      <c r="X35" s="30"/>
      <c r="Y35" s="13"/>
      <c r="Z35" s="13"/>
      <c r="AA35" s="33"/>
      <c r="AB35" s="13"/>
      <c r="AC35" s="13"/>
      <c r="AD35" s="13"/>
      <c r="AE35" s="13"/>
      <c r="AF35" s="13"/>
      <c r="AG35" s="35"/>
    </row>
    <row r="36" spans="2:33" ht="16.2" thickBot="1" x14ac:dyDescent="0.35">
      <c r="B36" s="62"/>
      <c r="C36" s="43" t="str" cm="1">
        <f t="array" ref="C36">IF(B36="","",IFERROR(INDEX(PlayerList[Full Name],MATCH(B36,VALUE(PlayerList[NZCF ID]),0)),"Check NZCF ID"))</f>
        <v/>
      </c>
      <c r="D36" s="67" t="str" cm="1">
        <f t="array" ref="D36">IF(B36="","",IFERROR(INDEX(PlayerList[FIDE ID],MATCH(B36,VALUE(PlayerList[NZCF ID]),0)),"Check NZCF ID"))</f>
        <v/>
      </c>
      <c r="E36" s="33"/>
      <c r="F36" s="69"/>
      <c r="G36" s="69"/>
      <c r="H36" s="69"/>
      <c r="I36" s="69"/>
      <c r="J36" s="38"/>
      <c r="L36" s="12"/>
      <c r="M36" s="33"/>
      <c r="N36" s="33"/>
      <c r="O36" s="13"/>
      <c r="P36" s="33"/>
      <c r="Q36" s="33"/>
      <c r="R36" s="13"/>
      <c r="S36" s="13"/>
      <c r="T36" s="13"/>
      <c r="U36" s="13"/>
      <c r="V36" s="35"/>
      <c r="X36" s="31"/>
      <c r="Y36" s="16"/>
      <c r="Z36" s="16"/>
      <c r="AA36" s="34"/>
      <c r="AB36" s="16"/>
      <c r="AC36" s="16"/>
      <c r="AD36" s="16"/>
      <c r="AE36" s="16"/>
      <c r="AF36" s="16"/>
      <c r="AG36" s="36"/>
    </row>
    <row r="37" spans="2:33" x14ac:dyDescent="0.3">
      <c r="B37" s="62"/>
      <c r="C37" s="43" t="str" cm="1">
        <f t="array" ref="C37">IF(B37="","",IFERROR(INDEX(PlayerList[Full Name],MATCH(B37,VALUE(PlayerList[NZCF ID]),0)),"Check NZCF ID"))</f>
        <v/>
      </c>
      <c r="D37" s="67" t="str" cm="1">
        <f t="array" ref="D37">IF(B37="","",IFERROR(INDEX(PlayerList[FIDE ID],MATCH(B37,VALUE(PlayerList[NZCF ID]),0)),"Check NZCF ID"))</f>
        <v/>
      </c>
      <c r="E37" s="33"/>
      <c r="F37" s="69"/>
      <c r="G37" s="69"/>
      <c r="H37" s="69"/>
      <c r="I37" s="69"/>
      <c r="J37" s="38"/>
      <c r="L37" s="12"/>
      <c r="M37" s="33"/>
      <c r="N37" s="33"/>
      <c r="O37" s="13"/>
      <c r="P37" s="33"/>
      <c r="Q37" s="33"/>
      <c r="R37" s="13"/>
      <c r="S37" s="13"/>
      <c r="T37" s="13"/>
      <c r="U37" s="13"/>
      <c r="V37" s="35"/>
    </row>
    <row r="38" spans="2:33" x14ac:dyDescent="0.3">
      <c r="B38" s="62"/>
      <c r="C38" s="43" t="str" cm="1">
        <f t="array" ref="C38">IF(B38="","",IFERROR(INDEX(PlayerList[Full Name],MATCH(B38,VALUE(PlayerList[NZCF ID]),0)),"Check NZCF ID"))</f>
        <v/>
      </c>
      <c r="D38" s="67" t="str" cm="1">
        <f t="array" ref="D38">IF(B38="","",IFERROR(INDEX(PlayerList[FIDE ID],MATCH(B38,VALUE(PlayerList[NZCF ID]),0)),"Check NZCF ID"))</f>
        <v/>
      </c>
      <c r="E38" s="33"/>
      <c r="F38" s="69"/>
      <c r="G38" s="69"/>
      <c r="H38" s="69"/>
      <c r="I38" s="69"/>
      <c r="J38" s="38"/>
      <c r="L38" s="12"/>
      <c r="M38" s="33"/>
      <c r="N38" s="33"/>
      <c r="O38" s="13"/>
      <c r="P38" s="33"/>
      <c r="Q38" s="33"/>
      <c r="R38" s="13"/>
      <c r="S38" s="13"/>
      <c r="T38" s="13"/>
      <c r="U38" s="13"/>
      <c r="V38" s="35"/>
    </row>
    <row r="39" spans="2:33" x14ac:dyDescent="0.3">
      <c r="B39" s="62"/>
      <c r="C39" s="43" t="str" cm="1">
        <f t="array" ref="C39">IF(B39="","",IFERROR(INDEX(PlayerList[Full Name],MATCH(B39,VALUE(PlayerList[NZCF ID]),0)),"Check NZCF ID"))</f>
        <v/>
      </c>
      <c r="D39" s="67" t="str" cm="1">
        <f t="array" ref="D39">IF(B39="","",IFERROR(INDEX(PlayerList[FIDE ID],MATCH(B39,VALUE(PlayerList[NZCF ID]),0)),"Check NZCF ID"))</f>
        <v/>
      </c>
      <c r="E39" s="33"/>
      <c r="F39" s="69"/>
      <c r="G39" s="69"/>
      <c r="H39" s="69"/>
      <c r="I39" s="69"/>
      <c r="J39" s="38"/>
      <c r="L39" s="12"/>
      <c r="M39" s="33"/>
      <c r="N39" s="33"/>
      <c r="O39" s="13"/>
      <c r="P39" s="33"/>
      <c r="Q39" s="33"/>
      <c r="R39" s="13"/>
      <c r="S39" s="13"/>
      <c r="T39" s="13"/>
      <c r="U39" s="13"/>
      <c r="V39" s="35"/>
    </row>
    <row r="40" spans="2:33" x14ac:dyDescent="0.3">
      <c r="B40" s="62"/>
      <c r="C40" s="43" t="str" cm="1">
        <f t="array" ref="C40">IF(B40="","",IFERROR(INDEX(PlayerList[Full Name],MATCH(B40,VALUE(PlayerList[NZCF ID]),0)),"Check NZCF ID"))</f>
        <v/>
      </c>
      <c r="D40" s="67" t="str" cm="1">
        <f t="array" ref="D40">IF(B40="","",IFERROR(INDEX(PlayerList[FIDE ID],MATCH(B40,VALUE(PlayerList[NZCF ID]),0)),"Check NZCF ID"))</f>
        <v/>
      </c>
      <c r="E40" s="33"/>
      <c r="F40" s="69"/>
      <c r="G40" s="69"/>
      <c r="H40" s="69"/>
      <c r="I40" s="69"/>
      <c r="J40" s="38"/>
      <c r="L40" s="12"/>
      <c r="M40" s="33"/>
      <c r="N40" s="33"/>
      <c r="O40" s="13"/>
      <c r="P40" s="33"/>
      <c r="Q40" s="33"/>
      <c r="R40" s="13"/>
      <c r="S40" s="13"/>
      <c r="T40" s="13"/>
      <c r="U40" s="13"/>
      <c r="V40" s="35"/>
    </row>
    <row r="41" spans="2:33" x14ac:dyDescent="0.3">
      <c r="B41" s="62"/>
      <c r="C41" s="43" t="str" cm="1">
        <f t="array" ref="C41">IF(B41="","",IFERROR(INDEX(PlayerList[Full Name],MATCH(B41,VALUE(PlayerList[NZCF ID]),0)),"Check NZCF ID"))</f>
        <v/>
      </c>
      <c r="D41" s="67" t="str" cm="1">
        <f t="array" ref="D41">IF(B41="","",IFERROR(INDEX(PlayerList[FIDE ID],MATCH(B41,VALUE(PlayerList[NZCF ID]),0)),"Check NZCF ID"))</f>
        <v/>
      </c>
      <c r="E41" s="33"/>
      <c r="F41" s="69"/>
      <c r="G41" s="69"/>
      <c r="H41" s="69"/>
      <c r="I41" s="69"/>
      <c r="J41" s="38"/>
      <c r="L41" s="12"/>
      <c r="M41" s="33"/>
      <c r="N41" s="33"/>
      <c r="O41" s="13"/>
      <c r="P41" s="33"/>
      <c r="Q41" s="33"/>
      <c r="R41" s="13"/>
      <c r="S41" s="13"/>
      <c r="T41" s="13"/>
      <c r="U41" s="13"/>
      <c r="V41" s="35"/>
    </row>
    <row r="42" spans="2:33" x14ac:dyDescent="0.3">
      <c r="B42" s="62"/>
      <c r="C42" s="43" t="str" cm="1">
        <f t="array" ref="C42">IF(B42="","",IFERROR(INDEX(PlayerList[Full Name],MATCH(B42,VALUE(PlayerList[NZCF ID]),0)),"Check NZCF ID"))</f>
        <v/>
      </c>
      <c r="D42" s="67" t="str" cm="1">
        <f t="array" ref="D42">IF(B42="","",IFERROR(INDEX(PlayerList[FIDE ID],MATCH(B42,VALUE(PlayerList[NZCF ID]),0)),"Check NZCF ID"))</f>
        <v/>
      </c>
      <c r="E42" s="33"/>
      <c r="F42" s="69"/>
      <c r="G42" s="69"/>
      <c r="H42" s="69"/>
      <c r="I42" s="69"/>
      <c r="J42" s="38"/>
      <c r="L42" s="12"/>
      <c r="M42" s="33"/>
      <c r="N42" s="33"/>
      <c r="O42" s="13"/>
      <c r="P42" s="33"/>
      <c r="Q42" s="33"/>
      <c r="R42" s="13"/>
      <c r="S42" s="13"/>
      <c r="T42" s="13"/>
      <c r="U42" s="13"/>
      <c r="V42" s="35"/>
    </row>
    <row r="43" spans="2:33" x14ac:dyDescent="0.3">
      <c r="B43" s="62"/>
      <c r="C43" s="43" t="str" cm="1">
        <f t="array" ref="C43">IF(B43="","",IFERROR(INDEX(PlayerList[Full Name],MATCH(B43,VALUE(PlayerList[NZCF ID]),0)),"Check NZCF ID"))</f>
        <v/>
      </c>
      <c r="D43" s="67" t="str" cm="1">
        <f t="array" ref="D43">IF(B43="","",IFERROR(INDEX(PlayerList[FIDE ID],MATCH(B43,VALUE(PlayerList[NZCF ID]),0)),"Check NZCF ID"))</f>
        <v/>
      </c>
      <c r="E43" s="33"/>
      <c r="F43" s="69"/>
      <c r="G43" s="69"/>
      <c r="H43" s="69"/>
      <c r="I43" s="69"/>
      <c r="J43" s="38"/>
      <c r="L43" s="12"/>
      <c r="M43" s="33"/>
      <c r="N43" s="33"/>
      <c r="O43" s="13"/>
      <c r="P43" s="33"/>
      <c r="Q43" s="33"/>
      <c r="R43" s="13"/>
      <c r="S43" s="13"/>
      <c r="T43" s="13"/>
      <c r="U43" s="13"/>
      <c r="V43" s="35"/>
    </row>
    <row r="44" spans="2:33" x14ac:dyDescent="0.3">
      <c r="B44" s="62"/>
      <c r="C44" s="43" t="str" cm="1">
        <f t="array" ref="C44">IF(B44="","",IFERROR(INDEX(PlayerList[Full Name],MATCH(B44,VALUE(PlayerList[NZCF ID]),0)),"Check NZCF ID"))</f>
        <v/>
      </c>
      <c r="D44" s="67" t="str" cm="1">
        <f t="array" ref="D44">IF(B44="","",IFERROR(INDEX(PlayerList[FIDE ID],MATCH(B44,VALUE(PlayerList[NZCF ID]),0)),"Check NZCF ID"))</f>
        <v/>
      </c>
      <c r="E44" s="33"/>
      <c r="F44" s="69"/>
      <c r="G44" s="69"/>
      <c r="H44" s="69"/>
      <c r="I44" s="69"/>
      <c r="J44" s="38"/>
      <c r="L44" s="12"/>
      <c r="M44" s="33"/>
      <c r="N44" s="33"/>
      <c r="O44" s="13"/>
      <c r="P44" s="33"/>
      <c r="Q44" s="33"/>
      <c r="R44" s="13"/>
      <c r="S44" s="13"/>
      <c r="T44" s="13"/>
      <c r="U44" s="13"/>
      <c r="V44" s="35"/>
    </row>
    <row r="45" spans="2:33" x14ac:dyDescent="0.3">
      <c r="B45" s="62"/>
      <c r="C45" s="43" t="str" cm="1">
        <f t="array" ref="C45">IF(B45="","",IFERROR(INDEX(PlayerList[Full Name],MATCH(B45,VALUE(PlayerList[NZCF ID]),0)),"Check NZCF ID"))</f>
        <v/>
      </c>
      <c r="D45" s="67" t="str" cm="1">
        <f t="array" ref="D45">IF(B45="","",IFERROR(INDEX(PlayerList[FIDE ID],MATCH(B45,VALUE(PlayerList[NZCF ID]),0)),"Check NZCF ID"))</f>
        <v/>
      </c>
      <c r="E45" s="33"/>
      <c r="F45" s="69"/>
      <c r="G45" s="69"/>
      <c r="H45" s="69"/>
      <c r="I45" s="69"/>
      <c r="J45" s="38"/>
      <c r="L45" s="12"/>
      <c r="M45" s="33"/>
      <c r="N45" s="33"/>
      <c r="O45" s="13"/>
      <c r="P45" s="33"/>
      <c r="Q45" s="33"/>
      <c r="R45" s="13"/>
      <c r="S45" s="13"/>
      <c r="T45" s="13"/>
      <c r="U45" s="13"/>
      <c r="V45" s="35"/>
    </row>
    <row r="46" spans="2:33" x14ac:dyDescent="0.3">
      <c r="B46" s="62"/>
      <c r="C46" s="43" t="str" cm="1">
        <f t="array" ref="C46">IF(B46="","",IFERROR(INDEX(PlayerList[Full Name],MATCH(B46,VALUE(PlayerList[NZCF ID]),0)),"Check NZCF ID"))</f>
        <v/>
      </c>
      <c r="D46" s="67" t="str" cm="1">
        <f t="array" ref="D46">IF(B46="","",IFERROR(INDEX(PlayerList[FIDE ID],MATCH(B46,VALUE(PlayerList[NZCF ID]),0)),"Check NZCF ID"))</f>
        <v/>
      </c>
      <c r="E46" s="33"/>
      <c r="F46" s="69"/>
      <c r="G46" s="69"/>
      <c r="H46" s="69"/>
      <c r="I46" s="69"/>
      <c r="J46" s="38"/>
      <c r="L46" s="12"/>
      <c r="M46" s="33"/>
      <c r="N46" s="33"/>
      <c r="O46" s="13"/>
      <c r="P46" s="33"/>
      <c r="Q46" s="33"/>
      <c r="R46" s="13"/>
      <c r="S46" s="13"/>
      <c r="T46" s="13"/>
      <c r="U46" s="13"/>
      <c r="V46" s="35"/>
    </row>
    <row r="47" spans="2:33" x14ac:dyDescent="0.3">
      <c r="B47" s="62"/>
      <c r="C47" s="43" t="str" cm="1">
        <f t="array" ref="C47">IF(B47="","",IFERROR(INDEX(PlayerList[Full Name],MATCH(B47,VALUE(PlayerList[NZCF ID]),0)),"Check NZCF ID"))</f>
        <v/>
      </c>
      <c r="D47" s="67" t="str" cm="1">
        <f t="array" ref="D47">IF(B47="","",IFERROR(INDEX(PlayerList[FIDE ID],MATCH(B47,VALUE(PlayerList[NZCF ID]),0)),"Check NZCF ID"))</f>
        <v/>
      </c>
      <c r="E47" s="33"/>
      <c r="F47" s="69"/>
      <c r="G47" s="69"/>
      <c r="H47" s="69"/>
      <c r="I47" s="69"/>
      <c r="J47" s="38"/>
      <c r="L47" s="12"/>
      <c r="M47" s="33"/>
      <c r="N47" s="33"/>
      <c r="O47" s="13"/>
      <c r="P47" s="33"/>
      <c r="Q47" s="33"/>
      <c r="R47" s="13"/>
      <c r="S47" s="13"/>
      <c r="T47" s="13"/>
      <c r="U47" s="13"/>
      <c r="V47" s="35"/>
    </row>
    <row r="48" spans="2:33" x14ac:dyDescent="0.3">
      <c r="B48" s="62"/>
      <c r="C48" s="43" t="str" cm="1">
        <f t="array" ref="C48">IF(B48="","",IFERROR(INDEX(PlayerList[Full Name],MATCH(B48,VALUE(PlayerList[NZCF ID]),0)),"Check NZCF ID"))</f>
        <v/>
      </c>
      <c r="D48" s="67" t="str" cm="1">
        <f t="array" ref="D48">IF(B48="","",IFERROR(INDEX(PlayerList[FIDE ID],MATCH(B48,VALUE(PlayerList[NZCF ID]),0)),"Check NZCF ID"))</f>
        <v/>
      </c>
      <c r="E48" s="33"/>
      <c r="F48" s="69"/>
      <c r="G48" s="69"/>
      <c r="H48" s="69"/>
      <c r="I48" s="69"/>
      <c r="J48" s="38"/>
      <c r="L48" s="12"/>
      <c r="M48" s="33"/>
      <c r="N48" s="33"/>
      <c r="O48" s="13"/>
      <c r="P48" s="33"/>
      <c r="Q48" s="33"/>
      <c r="R48" s="13"/>
      <c r="S48" s="13"/>
      <c r="T48" s="13"/>
      <c r="U48" s="13"/>
      <c r="V48" s="35"/>
    </row>
    <row r="49" spans="2:22" x14ac:dyDescent="0.3">
      <c r="B49" s="62"/>
      <c r="C49" s="43" t="str" cm="1">
        <f t="array" ref="C49">IF(B49="","",IFERROR(INDEX(PlayerList[Full Name],MATCH(B49,VALUE(PlayerList[NZCF ID]),0)),"Check NZCF ID"))</f>
        <v/>
      </c>
      <c r="D49" s="67" t="str" cm="1">
        <f t="array" ref="D49">IF(B49="","",IFERROR(INDEX(PlayerList[FIDE ID],MATCH(B49,VALUE(PlayerList[NZCF ID]),0)),"Check NZCF ID"))</f>
        <v/>
      </c>
      <c r="E49" s="33"/>
      <c r="F49" s="69"/>
      <c r="G49" s="69"/>
      <c r="H49" s="69"/>
      <c r="I49" s="69"/>
      <c r="J49" s="38"/>
      <c r="L49" s="12"/>
      <c r="M49" s="33"/>
      <c r="N49" s="33"/>
      <c r="O49" s="13"/>
      <c r="P49" s="33"/>
      <c r="Q49" s="33"/>
      <c r="R49" s="13"/>
      <c r="S49" s="13"/>
      <c r="T49" s="13"/>
      <c r="U49" s="13"/>
      <c r="V49" s="35"/>
    </row>
    <row r="50" spans="2:22" x14ac:dyDescent="0.3">
      <c r="B50" s="62"/>
      <c r="C50" s="43" t="str" cm="1">
        <f t="array" ref="C50">IF(B50="","",IFERROR(INDEX(PlayerList[Full Name],MATCH(B50,VALUE(PlayerList[NZCF ID]),0)),"Check NZCF ID"))</f>
        <v/>
      </c>
      <c r="D50" s="67" t="str" cm="1">
        <f t="array" ref="D50">IF(B50="","",IFERROR(INDEX(PlayerList[FIDE ID],MATCH(B50,VALUE(PlayerList[NZCF ID]),0)),"Check NZCF ID"))</f>
        <v/>
      </c>
      <c r="E50" s="33"/>
      <c r="F50" s="69"/>
      <c r="G50" s="69"/>
      <c r="H50" s="69"/>
      <c r="I50" s="69"/>
      <c r="J50" s="38"/>
      <c r="L50" s="12"/>
      <c r="M50" s="33"/>
      <c r="N50" s="33"/>
      <c r="O50" s="13"/>
      <c r="P50" s="33"/>
      <c r="Q50" s="33"/>
      <c r="R50" s="13"/>
      <c r="S50" s="13"/>
      <c r="T50" s="13"/>
      <c r="U50" s="13"/>
      <c r="V50" s="35"/>
    </row>
    <row r="51" spans="2:22" x14ac:dyDescent="0.3">
      <c r="B51" s="62"/>
      <c r="C51" s="43" t="str" cm="1">
        <f t="array" ref="C51">IF(B51="","",IFERROR(INDEX(PlayerList[Full Name],MATCH(B51,VALUE(PlayerList[NZCF ID]),0)),"Check NZCF ID"))</f>
        <v/>
      </c>
      <c r="D51" s="67" t="str" cm="1">
        <f t="array" ref="D51">IF(B51="","",IFERROR(INDEX(PlayerList[FIDE ID],MATCH(B51,VALUE(PlayerList[NZCF ID]),0)),"Check NZCF ID"))</f>
        <v/>
      </c>
      <c r="E51" s="33"/>
      <c r="F51" s="69"/>
      <c r="G51" s="69"/>
      <c r="H51" s="69"/>
      <c r="I51" s="69"/>
      <c r="J51" s="38"/>
      <c r="L51" s="12"/>
      <c r="M51" s="33"/>
      <c r="N51" s="33"/>
      <c r="O51" s="13"/>
      <c r="P51" s="33"/>
      <c r="Q51" s="33"/>
      <c r="R51" s="13"/>
      <c r="S51" s="13"/>
      <c r="T51" s="13"/>
      <c r="U51" s="13"/>
      <c r="V51" s="35"/>
    </row>
    <row r="52" spans="2:22" x14ac:dyDescent="0.3">
      <c r="B52" s="62"/>
      <c r="C52" s="43" t="str" cm="1">
        <f t="array" ref="C52">IF(B52="","",IFERROR(INDEX(PlayerList[Full Name],MATCH(B52,VALUE(PlayerList[NZCF ID]),0)),"Check NZCF ID"))</f>
        <v/>
      </c>
      <c r="D52" s="67" t="str" cm="1">
        <f t="array" ref="D52">IF(B52="","",IFERROR(INDEX(PlayerList[FIDE ID],MATCH(B52,VALUE(PlayerList[NZCF ID]),0)),"Check NZCF ID"))</f>
        <v/>
      </c>
      <c r="E52" s="33"/>
      <c r="F52" s="69"/>
      <c r="G52" s="69"/>
      <c r="H52" s="69"/>
      <c r="I52" s="69"/>
      <c r="J52" s="38"/>
      <c r="L52" s="12"/>
      <c r="M52" s="33"/>
      <c r="N52" s="33"/>
      <c r="O52" s="13"/>
      <c r="P52" s="33"/>
      <c r="Q52" s="33"/>
      <c r="R52" s="13"/>
      <c r="S52" s="13"/>
      <c r="T52" s="13"/>
      <c r="U52" s="13"/>
      <c r="V52" s="35"/>
    </row>
    <row r="53" spans="2:22" x14ac:dyDescent="0.3">
      <c r="B53" s="62"/>
      <c r="C53" s="43" t="str" cm="1">
        <f t="array" ref="C53">IF(B53="","",IFERROR(INDEX(PlayerList[Full Name],MATCH(B53,VALUE(PlayerList[NZCF ID]),0)),"Check NZCF ID"))</f>
        <v/>
      </c>
      <c r="D53" s="67" t="str" cm="1">
        <f t="array" ref="D53">IF(B53="","",IFERROR(INDEX(PlayerList[FIDE ID],MATCH(B53,VALUE(PlayerList[NZCF ID]),0)),"Check NZCF ID"))</f>
        <v/>
      </c>
      <c r="E53" s="33"/>
      <c r="F53" s="69"/>
      <c r="G53" s="69"/>
      <c r="H53" s="69"/>
      <c r="I53" s="69"/>
      <c r="J53" s="38"/>
      <c r="L53" s="12"/>
      <c r="M53" s="33"/>
      <c r="N53" s="33"/>
      <c r="O53" s="13"/>
      <c r="P53" s="33"/>
      <c r="Q53" s="33"/>
      <c r="R53" s="13"/>
      <c r="S53" s="13"/>
      <c r="T53" s="13"/>
      <c r="U53" s="13"/>
      <c r="V53" s="35"/>
    </row>
    <row r="54" spans="2:22" x14ac:dyDescent="0.3">
      <c r="B54" s="62"/>
      <c r="C54" s="43" t="str" cm="1">
        <f t="array" ref="C54">IF(B54="","",IFERROR(INDEX(PlayerList[Full Name],MATCH(B54,VALUE(PlayerList[NZCF ID]),0)),"Check NZCF ID"))</f>
        <v/>
      </c>
      <c r="D54" s="67" t="str" cm="1">
        <f t="array" ref="D54">IF(B54="","",IFERROR(INDEX(PlayerList[FIDE ID],MATCH(B54,VALUE(PlayerList[NZCF ID]),0)),"Check NZCF ID"))</f>
        <v/>
      </c>
      <c r="E54" s="33"/>
      <c r="F54" s="69"/>
      <c r="G54" s="69"/>
      <c r="H54" s="69"/>
      <c r="I54" s="69"/>
      <c r="J54" s="38"/>
      <c r="L54" s="12"/>
      <c r="M54" s="33"/>
      <c r="N54" s="33"/>
      <c r="O54" s="13"/>
      <c r="P54" s="33"/>
      <c r="Q54" s="33"/>
      <c r="R54" s="13"/>
      <c r="S54" s="13"/>
      <c r="T54" s="13"/>
      <c r="U54" s="13"/>
      <c r="V54" s="35"/>
    </row>
    <row r="55" spans="2:22" x14ac:dyDescent="0.3">
      <c r="B55" s="62"/>
      <c r="C55" s="43" t="str" cm="1">
        <f t="array" ref="C55">IF(B55="","",IFERROR(INDEX(PlayerList[Full Name],MATCH(B55,VALUE(PlayerList[NZCF ID]),0)),"Check NZCF ID"))</f>
        <v/>
      </c>
      <c r="D55" s="67" t="str" cm="1">
        <f t="array" ref="D55">IF(B55="","",IFERROR(INDEX(PlayerList[FIDE ID],MATCH(B55,VALUE(PlayerList[NZCF ID]),0)),"Check NZCF ID"))</f>
        <v/>
      </c>
      <c r="E55" s="33"/>
      <c r="F55" s="69"/>
      <c r="G55" s="69"/>
      <c r="H55" s="69"/>
      <c r="I55" s="69"/>
      <c r="J55" s="38"/>
      <c r="L55" s="12"/>
      <c r="M55" s="33"/>
      <c r="N55" s="33"/>
      <c r="O55" s="13"/>
      <c r="P55" s="33"/>
      <c r="Q55" s="33"/>
      <c r="R55" s="13"/>
      <c r="S55" s="13"/>
      <c r="T55" s="13"/>
      <c r="U55" s="13"/>
      <c r="V55" s="35"/>
    </row>
    <row r="56" spans="2:22" x14ac:dyDescent="0.3">
      <c r="B56" s="62"/>
      <c r="C56" s="43" t="str" cm="1">
        <f t="array" ref="C56">IF(B56="","",IFERROR(INDEX(PlayerList[Full Name],MATCH(B56,VALUE(PlayerList[NZCF ID]),0)),"Check NZCF ID"))</f>
        <v/>
      </c>
      <c r="D56" s="67" t="str" cm="1">
        <f t="array" ref="D56">IF(B56="","",IFERROR(INDEX(PlayerList[FIDE ID],MATCH(B56,VALUE(PlayerList[NZCF ID]),0)),"Check NZCF ID"))</f>
        <v/>
      </c>
      <c r="E56" s="33"/>
      <c r="F56" s="69"/>
      <c r="G56" s="69"/>
      <c r="H56" s="69"/>
      <c r="I56" s="69"/>
      <c r="J56" s="38"/>
      <c r="L56" s="12"/>
      <c r="M56" s="33"/>
      <c r="N56" s="33"/>
      <c r="O56" s="13"/>
      <c r="P56" s="33"/>
      <c r="Q56" s="33"/>
      <c r="R56" s="13"/>
      <c r="S56" s="13"/>
      <c r="T56" s="13"/>
      <c r="U56" s="13"/>
      <c r="V56" s="35"/>
    </row>
    <row r="57" spans="2:22" x14ac:dyDescent="0.3">
      <c r="B57" s="62"/>
      <c r="C57" s="43" t="str" cm="1">
        <f t="array" ref="C57">IF(B57="","",IFERROR(INDEX(PlayerList[Full Name],MATCH(B57,VALUE(PlayerList[NZCF ID]),0)),"Check NZCF ID"))</f>
        <v/>
      </c>
      <c r="D57" s="67" t="str" cm="1">
        <f t="array" ref="D57">IF(B57="","",IFERROR(INDEX(PlayerList[FIDE ID],MATCH(B57,VALUE(PlayerList[NZCF ID]),0)),"Check NZCF ID"))</f>
        <v/>
      </c>
      <c r="E57" s="33"/>
      <c r="F57" s="69"/>
      <c r="G57" s="69"/>
      <c r="H57" s="69"/>
      <c r="I57" s="69"/>
      <c r="J57" s="38"/>
      <c r="L57" s="12"/>
      <c r="M57" s="33"/>
      <c r="N57" s="33"/>
      <c r="O57" s="13"/>
      <c r="P57" s="33"/>
      <c r="Q57" s="33"/>
      <c r="R57" s="13"/>
      <c r="S57" s="13"/>
      <c r="T57" s="13"/>
      <c r="U57" s="13"/>
      <c r="V57" s="35"/>
    </row>
    <row r="58" spans="2:22" x14ac:dyDescent="0.3">
      <c r="B58" s="62"/>
      <c r="C58" s="43" t="str" cm="1">
        <f t="array" ref="C58">IF(B58="","",IFERROR(INDEX(PlayerList[Full Name],MATCH(B58,VALUE(PlayerList[NZCF ID]),0)),"Check NZCF ID"))</f>
        <v/>
      </c>
      <c r="D58" s="67" t="str" cm="1">
        <f t="array" ref="D58">IF(B58="","",IFERROR(INDEX(PlayerList[FIDE ID],MATCH(B58,VALUE(PlayerList[NZCF ID]),0)),"Check NZCF ID"))</f>
        <v/>
      </c>
      <c r="E58" s="33"/>
      <c r="F58" s="69"/>
      <c r="G58" s="69"/>
      <c r="H58" s="69"/>
      <c r="I58" s="69"/>
      <c r="J58" s="38"/>
      <c r="L58" s="12"/>
      <c r="M58" s="33"/>
      <c r="N58" s="33"/>
      <c r="O58" s="13"/>
      <c r="P58" s="33"/>
      <c r="Q58" s="33"/>
      <c r="R58" s="13"/>
      <c r="S58" s="13"/>
      <c r="T58" s="13"/>
      <c r="U58" s="13"/>
      <c r="V58" s="35"/>
    </row>
    <row r="59" spans="2:22" x14ac:dyDescent="0.3">
      <c r="B59" s="62"/>
      <c r="C59" s="43" t="str" cm="1">
        <f t="array" ref="C59">IF(B59="","",IFERROR(INDEX(PlayerList[Full Name],MATCH(B59,VALUE(PlayerList[NZCF ID]),0)),"Check NZCF ID"))</f>
        <v/>
      </c>
      <c r="D59" s="67" t="str" cm="1">
        <f t="array" ref="D59">IF(B59="","",IFERROR(INDEX(PlayerList[FIDE ID],MATCH(B59,VALUE(PlayerList[NZCF ID]),0)),"Check NZCF ID"))</f>
        <v/>
      </c>
      <c r="E59" s="33"/>
      <c r="F59" s="69"/>
      <c r="G59" s="69"/>
      <c r="H59" s="69"/>
      <c r="I59" s="69"/>
      <c r="J59" s="38"/>
      <c r="L59" s="12"/>
      <c r="M59" s="33"/>
      <c r="N59" s="33"/>
      <c r="O59" s="13"/>
      <c r="P59" s="33"/>
      <c r="Q59" s="33"/>
      <c r="R59" s="13"/>
      <c r="S59" s="13"/>
      <c r="T59" s="13"/>
      <c r="U59" s="13"/>
      <c r="V59" s="35"/>
    </row>
    <row r="60" spans="2:22" x14ac:dyDescent="0.3">
      <c r="B60" s="62"/>
      <c r="C60" s="43" t="str" cm="1">
        <f t="array" ref="C60">IF(B60="","",IFERROR(INDEX(PlayerList[Full Name],MATCH(B60,VALUE(PlayerList[NZCF ID]),0)),"Check NZCF ID"))</f>
        <v/>
      </c>
      <c r="D60" s="67" t="str" cm="1">
        <f t="array" ref="D60">IF(B60="","",IFERROR(INDEX(PlayerList[FIDE ID],MATCH(B60,VALUE(PlayerList[NZCF ID]),0)),"Check NZCF ID"))</f>
        <v/>
      </c>
      <c r="E60" s="33"/>
      <c r="F60" s="69"/>
      <c r="G60" s="69"/>
      <c r="H60" s="69"/>
      <c r="I60" s="69"/>
      <c r="J60" s="38"/>
      <c r="L60" s="12"/>
      <c r="M60" s="33"/>
      <c r="N60" s="33"/>
      <c r="O60" s="13"/>
      <c r="P60" s="33"/>
      <c r="Q60" s="33"/>
      <c r="R60" s="13"/>
      <c r="S60" s="13"/>
      <c r="T60" s="13"/>
      <c r="U60" s="13"/>
      <c r="V60" s="35"/>
    </row>
    <row r="61" spans="2:22" x14ac:dyDescent="0.3">
      <c r="B61" s="62"/>
      <c r="C61" s="43" t="str" cm="1">
        <f t="array" ref="C61">IF(B61="","",IFERROR(INDEX(PlayerList[Full Name],MATCH(B61,VALUE(PlayerList[NZCF ID]),0)),"Check NZCF ID"))</f>
        <v/>
      </c>
      <c r="D61" s="67" t="str" cm="1">
        <f t="array" ref="D61">IF(B61="","",IFERROR(INDEX(PlayerList[FIDE ID],MATCH(B61,VALUE(PlayerList[NZCF ID]),0)),"Check NZCF ID"))</f>
        <v/>
      </c>
      <c r="E61" s="33"/>
      <c r="F61" s="69"/>
      <c r="G61" s="69"/>
      <c r="H61" s="69"/>
      <c r="I61" s="69"/>
      <c r="J61" s="38"/>
      <c r="L61" s="12"/>
      <c r="M61" s="33"/>
      <c r="N61" s="33"/>
      <c r="O61" s="13"/>
      <c r="P61" s="33"/>
      <c r="Q61" s="33"/>
      <c r="R61" s="13"/>
      <c r="S61" s="13"/>
      <c r="T61" s="13"/>
      <c r="U61" s="13"/>
      <c r="V61" s="35"/>
    </row>
    <row r="62" spans="2:22" x14ac:dyDescent="0.3">
      <c r="B62" s="62"/>
      <c r="C62" s="43" t="str" cm="1">
        <f t="array" ref="C62">IF(B62="","",IFERROR(INDEX(PlayerList[Full Name],MATCH(B62,VALUE(PlayerList[NZCF ID]),0)),"Check NZCF ID"))</f>
        <v/>
      </c>
      <c r="D62" s="67" t="str" cm="1">
        <f t="array" ref="D62">IF(B62="","",IFERROR(INDEX(PlayerList[FIDE ID],MATCH(B62,VALUE(PlayerList[NZCF ID]),0)),"Check NZCF ID"))</f>
        <v/>
      </c>
      <c r="E62" s="33"/>
      <c r="F62" s="69"/>
      <c r="G62" s="69"/>
      <c r="H62" s="69"/>
      <c r="I62" s="69"/>
      <c r="J62" s="38"/>
      <c r="L62" s="12"/>
      <c r="M62" s="33"/>
      <c r="N62" s="33"/>
      <c r="O62" s="13"/>
      <c r="P62" s="33"/>
      <c r="Q62" s="33"/>
      <c r="R62" s="13"/>
      <c r="S62" s="13"/>
      <c r="T62" s="13"/>
      <c r="U62" s="13"/>
      <c r="V62" s="35"/>
    </row>
    <row r="63" spans="2:22" x14ac:dyDescent="0.3">
      <c r="B63" s="62"/>
      <c r="C63" s="43" t="str" cm="1">
        <f t="array" ref="C63">IF(B63="","",IFERROR(INDEX(PlayerList[Full Name],MATCH(B63,VALUE(PlayerList[NZCF ID]),0)),"Check NZCF ID"))</f>
        <v/>
      </c>
      <c r="D63" s="67" t="str" cm="1">
        <f t="array" ref="D63">IF(B63="","",IFERROR(INDEX(PlayerList[FIDE ID],MATCH(B63,VALUE(PlayerList[NZCF ID]),0)),"Check NZCF ID"))</f>
        <v/>
      </c>
      <c r="E63" s="33"/>
      <c r="F63" s="69"/>
      <c r="G63" s="69"/>
      <c r="H63" s="69"/>
      <c r="I63" s="69"/>
      <c r="J63" s="38"/>
      <c r="L63" s="12"/>
      <c r="M63" s="33"/>
      <c r="N63" s="33"/>
      <c r="O63" s="13"/>
      <c r="P63" s="33"/>
      <c r="Q63" s="33"/>
      <c r="R63" s="13"/>
      <c r="S63" s="13"/>
      <c r="T63" s="13"/>
      <c r="U63" s="13"/>
      <c r="V63" s="35"/>
    </row>
    <row r="64" spans="2:22" x14ac:dyDescent="0.3">
      <c r="B64" s="62"/>
      <c r="C64" s="43" t="str" cm="1">
        <f t="array" ref="C64">IF(B64="","",IFERROR(INDEX(PlayerList[Full Name],MATCH(B64,VALUE(PlayerList[NZCF ID]),0)),"Check NZCF ID"))</f>
        <v/>
      </c>
      <c r="D64" s="67" t="str" cm="1">
        <f t="array" ref="D64">IF(B64="","",IFERROR(INDEX(PlayerList[FIDE ID],MATCH(B64,VALUE(PlayerList[NZCF ID]),0)),"Check NZCF ID"))</f>
        <v/>
      </c>
      <c r="E64" s="33"/>
      <c r="F64" s="69"/>
      <c r="G64" s="69"/>
      <c r="H64" s="69"/>
      <c r="I64" s="69"/>
      <c r="J64" s="38"/>
      <c r="L64" s="12"/>
      <c r="M64" s="33"/>
      <c r="N64" s="33"/>
      <c r="O64" s="13"/>
      <c r="P64" s="33"/>
      <c r="Q64" s="33"/>
      <c r="R64" s="13"/>
      <c r="S64" s="13"/>
      <c r="T64" s="13"/>
      <c r="U64" s="13"/>
      <c r="V64" s="35"/>
    </row>
    <row r="65" spans="2:22" x14ac:dyDescent="0.3">
      <c r="B65" s="62"/>
      <c r="C65" s="43" t="str" cm="1">
        <f t="array" ref="C65">IF(B65="","",IFERROR(INDEX(PlayerList[Full Name],MATCH(B65,VALUE(PlayerList[NZCF ID]),0)),"Check NZCF ID"))</f>
        <v/>
      </c>
      <c r="D65" s="67" t="str" cm="1">
        <f t="array" ref="D65">IF(B65="","",IFERROR(INDEX(PlayerList[FIDE ID],MATCH(B65,VALUE(PlayerList[NZCF ID]),0)),"Check NZCF ID"))</f>
        <v/>
      </c>
      <c r="E65" s="33"/>
      <c r="F65" s="69"/>
      <c r="G65" s="69"/>
      <c r="H65" s="69"/>
      <c r="I65" s="69"/>
      <c r="J65" s="38"/>
      <c r="L65" s="12"/>
      <c r="M65" s="33"/>
      <c r="N65" s="33"/>
      <c r="O65" s="13"/>
      <c r="P65" s="33"/>
      <c r="Q65" s="33"/>
      <c r="R65" s="13"/>
      <c r="S65" s="13"/>
      <c r="T65" s="13"/>
      <c r="U65" s="13"/>
      <c r="V65" s="35"/>
    </row>
    <row r="66" spans="2:22" x14ac:dyDescent="0.3">
      <c r="B66" s="62"/>
      <c r="C66" s="43" t="str" cm="1">
        <f t="array" ref="C66">IF(B66="","",IFERROR(INDEX(PlayerList[Full Name],MATCH(B66,VALUE(PlayerList[NZCF ID]),0)),"Check NZCF ID"))</f>
        <v/>
      </c>
      <c r="D66" s="67" t="str" cm="1">
        <f t="array" ref="D66">IF(B66="","",IFERROR(INDEX(PlayerList[FIDE ID],MATCH(B66,VALUE(PlayerList[NZCF ID]),0)),"Check NZCF ID"))</f>
        <v/>
      </c>
      <c r="E66" s="33"/>
      <c r="F66" s="69"/>
      <c r="G66" s="69"/>
      <c r="H66" s="69"/>
      <c r="I66" s="69"/>
      <c r="J66" s="38"/>
      <c r="L66" s="12"/>
      <c r="M66" s="33"/>
      <c r="N66" s="33"/>
      <c r="O66" s="13"/>
      <c r="P66" s="33"/>
      <c r="Q66" s="33"/>
      <c r="R66" s="13"/>
      <c r="S66" s="13"/>
      <c r="T66" s="13"/>
      <c r="U66" s="13"/>
      <c r="V66" s="35"/>
    </row>
    <row r="67" spans="2:22" x14ac:dyDescent="0.3">
      <c r="B67" s="62"/>
      <c r="C67" s="43" t="str" cm="1">
        <f t="array" ref="C67">IF(B67="","",IFERROR(INDEX(PlayerList[Full Name],MATCH(B67,VALUE(PlayerList[NZCF ID]),0)),"Check NZCF ID"))</f>
        <v/>
      </c>
      <c r="D67" s="67" t="str" cm="1">
        <f t="array" ref="D67">IF(B67="","",IFERROR(INDEX(PlayerList[FIDE ID],MATCH(B67,VALUE(PlayerList[NZCF ID]),0)),"Check NZCF ID"))</f>
        <v/>
      </c>
      <c r="E67" s="33"/>
      <c r="F67" s="69"/>
      <c r="G67" s="69"/>
      <c r="H67" s="69"/>
      <c r="I67" s="69"/>
      <c r="J67" s="38"/>
      <c r="L67" s="12"/>
      <c r="M67" s="33"/>
      <c r="N67" s="33"/>
      <c r="O67" s="13"/>
      <c r="P67" s="33"/>
      <c r="Q67" s="33"/>
      <c r="R67" s="13"/>
      <c r="S67" s="13"/>
      <c r="T67" s="13"/>
      <c r="U67" s="13"/>
      <c r="V67" s="35"/>
    </row>
    <row r="68" spans="2:22" x14ac:dyDescent="0.3">
      <c r="B68" s="62"/>
      <c r="C68" s="43" t="str" cm="1">
        <f t="array" ref="C68">IF(B68="","",IFERROR(INDEX(PlayerList[Full Name],MATCH(B68,VALUE(PlayerList[NZCF ID]),0)),"Check NZCF ID"))</f>
        <v/>
      </c>
      <c r="D68" s="67" t="str" cm="1">
        <f t="array" ref="D68">IF(B68="","",IFERROR(INDEX(PlayerList[FIDE ID],MATCH(B68,VALUE(PlayerList[NZCF ID]),0)),"Check NZCF ID"))</f>
        <v/>
      </c>
      <c r="E68" s="33"/>
      <c r="F68" s="69"/>
      <c r="G68" s="69"/>
      <c r="H68" s="69"/>
      <c r="I68" s="69"/>
      <c r="J68" s="38"/>
      <c r="L68" s="12"/>
      <c r="M68" s="33"/>
      <c r="N68" s="33"/>
      <c r="O68" s="13"/>
      <c r="P68" s="33"/>
      <c r="Q68" s="33"/>
      <c r="R68" s="13"/>
      <c r="S68" s="13"/>
      <c r="T68" s="13"/>
      <c r="U68" s="13"/>
      <c r="V68" s="35"/>
    </row>
    <row r="69" spans="2:22" x14ac:dyDescent="0.3">
      <c r="B69" s="62"/>
      <c r="C69" s="43" t="str" cm="1">
        <f t="array" ref="C69">IF(B69="","",IFERROR(INDEX(PlayerList[Full Name],MATCH(B69,VALUE(PlayerList[NZCF ID]),0)),"Check NZCF ID"))</f>
        <v/>
      </c>
      <c r="D69" s="67" t="str" cm="1">
        <f t="array" ref="D69">IF(B69="","",IFERROR(INDEX(PlayerList[FIDE ID],MATCH(B69,VALUE(PlayerList[NZCF ID]),0)),"Check NZCF ID"))</f>
        <v/>
      </c>
      <c r="E69" s="33"/>
      <c r="F69" s="69"/>
      <c r="G69" s="69"/>
      <c r="H69" s="69"/>
      <c r="I69" s="69"/>
      <c r="J69" s="38"/>
      <c r="L69" s="12"/>
      <c r="M69" s="33"/>
      <c r="N69" s="33"/>
      <c r="O69" s="13"/>
      <c r="P69" s="33"/>
      <c r="Q69" s="33"/>
      <c r="R69" s="13"/>
      <c r="S69" s="13"/>
      <c r="T69" s="13"/>
      <c r="U69" s="13"/>
      <c r="V69" s="35"/>
    </row>
    <row r="70" spans="2:22" x14ac:dyDescent="0.3">
      <c r="B70" s="62"/>
      <c r="C70" s="43" t="str" cm="1">
        <f t="array" ref="C70">IF(B70="","",IFERROR(INDEX(PlayerList[Full Name],MATCH(B70,VALUE(PlayerList[NZCF ID]),0)),"Check NZCF ID"))</f>
        <v/>
      </c>
      <c r="D70" s="67" t="str" cm="1">
        <f t="array" ref="D70">IF(B70="","",IFERROR(INDEX(PlayerList[FIDE ID],MATCH(B70,VALUE(PlayerList[NZCF ID]),0)),"Check NZCF ID"))</f>
        <v/>
      </c>
      <c r="E70" s="33"/>
      <c r="F70" s="69"/>
      <c r="G70" s="69"/>
      <c r="H70" s="69"/>
      <c r="I70" s="69"/>
      <c r="J70" s="38"/>
      <c r="L70" s="12"/>
      <c r="M70" s="33"/>
      <c r="N70" s="33"/>
      <c r="O70" s="13"/>
      <c r="P70" s="33"/>
      <c r="Q70" s="33"/>
      <c r="R70" s="13"/>
      <c r="S70" s="13"/>
      <c r="T70" s="13"/>
      <c r="U70" s="13"/>
      <c r="V70" s="35"/>
    </row>
    <row r="71" spans="2:22" x14ac:dyDescent="0.3">
      <c r="B71" s="62"/>
      <c r="C71" s="43" t="str" cm="1">
        <f t="array" ref="C71">IF(B71="","",IFERROR(INDEX(PlayerList[Full Name],MATCH(B71,VALUE(PlayerList[NZCF ID]),0)),"Check NZCF ID"))</f>
        <v/>
      </c>
      <c r="D71" s="67" t="str" cm="1">
        <f t="array" ref="D71">IF(B71="","",IFERROR(INDEX(PlayerList[FIDE ID],MATCH(B71,VALUE(PlayerList[NZCF ID]),0)),"Check NZCF ID"))</f>
        <v/>
      </c>
      <c r="E71" s="33"/>
      <c r="F71" s="69"/>
      <c r="G71" s="69"/>
      <c r="H71" s="69"/>
      <c r="I71" s="69"/>
      <c r="J71" s="38"/>
      <c r="L71" s="12"/>
      <c r="M71" s="33"/>
      <c r="N71" s="33"/>
      <c r="O71" s="13"/>
      <c r="P71" s="33"/>
      <c r="Q71" s="33"/>
      <c r="R71" s="13"/>
      <c r="S71" s="13"/>
      <c r="T71" s="13"/>
      <c r="U71" s="13"/>
      <c r="V71" s="35"/>
    </row>
    <row r="72" spans="2:22" x14ac:dyDescent="0.3">
      <c r="B72" s="62"/>
      <c r="C72" s="43" t="str" cm="1">
        <f t="array" ref="C72">IF(B72="","",IFERROR(INDEX(PlayerList[Full Name],MATCH(B72,VALUE(PlayerList[NZCF ID]),0)),"Check NZCF ID"))</f>
        <v/>
      </c>
      <c r="D72" s="67" t="str" cm="1">
        <f t="array" ref="D72">IF(B72="","",IFERROR(INDEX(PlayerList[FIDE ID],MATCH(B72,VALUE(PlayerList[NZCF ID]),0)),"Check NZCF ID"))</f>
        <v/>
      </c>
      <c r="E72" s="33"/>
      <c r="F72" s="69"/>
      <c r="G72" s="69"/>
      <c r="H72" s="69"/>
      <c r="I72" s="69"/>
      <c r="J72" s="38"/>
      <c r="L72" s="12"/>
      <c r="M72" s="33"/>
      <c r="N72" s="33"/>
      <c r="O72" s="13"/>
      <c r="P72" s="33"/>
      <c r="Q72" s="33"/>
      <c r="R72" s="13"/>
      <c r="S72" s="13"/>
      <c r="T72" s="13"/>
      <c r="U72" s="13"/>
      <c r="V72" s="35"/>
    </row>
    <row r="73" spans="2:22" x14ac:dyDescent="0.3">
      <c r="B73" s="62"/>
      <c r="C73" s="43" t="str" cm="1">
        <f t="array" ref="C73">IF(B73="","",IFERROR(INDEX(PlayerList[Full Name],MATCH(B73,VALUE(PlayerList[NZCF ID]),0)),"Check NZCF ID"))</f>
        <v/>
      </c>
      <c r="D73" s="67" t="str" cm="1">
        <f t="array" ref="D73">IF(B73="","",IFERROR(INDEX(PlayerList[FIDE ID],MATCH(B73,VALUE(PlayerList[NZCF ID]),0)),"Check NZCF ID"))</f>
        <v/>
      </c>
      <c r="E73" s="33"/>
      <c r="F73" s="69"/>
      <c r="G73" s="69"/>
      <c r="H73" s="69"/>
      <c r="I73" s="69"/>
      <c r="J73" s="38"/>
      <c r="L73" s="12"/>
      <c r="M73" s="33"/>
      <c r="N73" s="33"/>
      <c r="O73" s="13"/>
      <c r="P73" s="33"/>
      <c r="Q73" s="33"/>
      <c r="R73" s="13"/>
      <c r="S73" s="13"/>
      <c r="T73" s="13"/>
      <c r="U73" s="13"/>
      <c r="V73" s="35"/>
    </row>
    <row r="74" spans="2:22" x14ac:dyDescent="0.3">
      <c r="B74" s="62"/>
      <c r="C74" s="43" t="str" cm="1">
        <f t="array" ref="C74">IF(B74="","",IFERROR(INDEX(PlayerList[Full Name],MATCH(B74,VALUE(PlayerList[NZCF ID]),0)),"Check NZCF ID"))</f>
        <v/>
      </c>
      <c r="D74" s="67" t="str" cm="1">
        <f t="array" ref="D74">IF(B74="","",IFERROR(INDEX(PlayerList[FIDE ID],MATCH(B74,VALUE(PlayerList[NZCF ID]),0)),"Check NZCF ID"))</f>
        <v/>
      </c>
      <c r="E74" s="33"/>
      <c r="F74" s="69"/>
      <c r="G74" s="69"/>
      <c r="H74" s="69"/>
      <c r="I74" s="69"/>
      <c r="J74" s="38"/>
      <c r="L74" s="12"/>
      <c r="M74" s="33"/>
      <c r="N74" s="33"/>
      <c r="O74" s="13"/>
      <c r="P74" s="33"/>
      <c r="Q74" s="33"/>
      <c r="R74" s="13"/>
      <c r="S74" s="13"/>
      <c r="T74" s="13"/>
      <c r="U74" s="13"/>
      <c r="V74" s="35"/>
    </row>
    <row r="75" spans="2:22" x14ac:dyDescent="0.3">
      <c r="B75" s="62"/>
      <c r="C75" s="43" t="str" cm="1">
        <f t="array" ref="C75">IF(B75="","",IFERROR(INDEX(PlayerList[Full Name],MATCH(B75,VALUE(PlayerList[NZCF ID]),0)),"Check NZCF ID"))</f>
        <v/>
      </c>
      <c r="D75" s="67" t="str" cm="1">
        <f t="array" ref="D75">IF(B75="","",IFERROR(INDEX(PlayerList[FIDE ID],MATCH(B75,VALUE(PlayerList[NZCF ID]),0)),"Check NZCF ID"))</f>
        <v/>
      </c>
      <c r="E75" s="33"/>
      <c r="F75" s="69"/>
      <c r="G75" s="69"/>
      <c r="H75" s="69"/>
      <c r="I75" s="69"/>
      <c r="J75" s="38"/>
      <c r="L75" s="12"/>
      <c r="M75" s="33"/>
      <c r="N75" s="33"/>
      <c r="O75" s="13"/>
      <c r="P75" s="33"/>
      <c r="Q75" s="33"/>
      <c r="R75" s="13"/>
      <c r="S75" s="13"/>
      <c r="T75" s="13"/>
      <c r="U75" s="13"/>
      <c r="V75" s="35"/>
    </row>
    <row r="76" spans="2:22" x14ac:dyDescent="0.3">
      <c r="B76" s="62"/>
      <c r="C76" s="43" t="str" cm="1">
        <f t="array" ref="C76">IF(B76="","",IFERROR(INDEX(PlayerList[Full Name],MATCH(B76,VALUE(PlayerList[NZCF ID]),0)),"Check NZCF ID"))</f>
        <v/>
      </c>
      <c r="D76" s="67" t="str" cm="1">
        <f t="array" ref="D76">IF(B76="","",IFERROR(INDEX(PlayerList[FIDE ID],MATCH(B76,VALUE(PlayerList[NZCF ID]),0)),"Check NZCF ID"))</f>
        <v/>
      </c>
      <c r="E76" s="33"/>
      <c r="F76" s="69"/>
      <c r="G76" s="69"/>
      <c r="H76" s="69"/>
      <c r="I76" s="69"/>
      <c r="J76" s="38"/>
      <c r="L76" s="12"/>
      <c r="M76" s="33"/>
      <c r="N76" s="33"/>
      <c r="O76" s="13"/>
      <c r="P76" s="33"/>
      <c r="Q76" s="33"/>
      <c r="R76" s="13"/>
      <c r="S76" s="13"/>
      <c r="T76" s="13"/>
      <c r="U76" s="13"/>
      <c r="V76" s="35"/>
    </row>
    <row r="77" spans="2:22" x14ac:dyDescent="0.3">
      <c r="B77" s="62"/>
      <c r="C77" s="43" t="str" cm="1">
        <f t="array" ref="C77">IF(B77="","",IFERROR(INDEX(PlayerList[Full Name],MATCH(B77,VALUE(PlayerList[NZCF ID]),0)),"Check NZCF ID"))</f>
        <v/>
      </c>
      <c r="D77" s="67" t="str" cm="1">
        <f t="array" ref="D77">IF(B77="","",IFERROR(INDEX(PlayerList[FIDE ID],MATCH(B77,VALUE(PlayerList[NZCF ID]),0)),"Check NZCF ID"))</f>
        <v/>
      </c>
      <c r="E77" s="33"/>
      <c r="F77" s="69"/>
      <c r="G77" s="69"/>
      <c r="H77" s="69"/>
      <c r="I77" s="69"/>
      <c r="J77" s="38"/>
      <c r="L77" s="12"/>
      <c r="M77" s="33"/>
      <c r="N77" s="33"/>
      <c r="O77" s="13"/>
      <c r="P77" s="33"/>
      <c r="Q77" s="33"/>
      <c r="R77" s="13"/>
      <c r="S77" s="13"/>
      <c r="T77" s="13"/>
      <c r="U77" s="13"/>
      <c r="V77" s="35"/>
    </row>
    <row r="78" spans="2:22" x14ac:dyDescent="0.3">
      <c r="B78" s="62"/>
      <c r="C78" s="43" t="str" cm="1">
        <f t="array" ref="C78">IF(B78="","",IFERROR(INDEX(PlayerList[Full Name],MATCH(B78,VALUE(PlayerList[NZCF ID]),0)),"Check NZCF ID"))</f>
        <v/>
      </c>
      <c r="D78" s="67" t="str" cm="1">
        <f t="array" ref="D78">IF(B78="","",IFERROR(INDEX(PlayerList[FIDE ID],MATCH(B78,VALUE(PlayerList[NZCF ID]),0)),"Check NZCF ID"))</f>
        <v/>
      </c>
      <c r="E78" s="33"/>
      <c r="F78" s="69"/>
      <c r="G78" s="69"/>
      <c r="H78" s="69"/>
      <c r="I78" s="69"/>
      <c r="J78" s="38"/>
      <c r="L78" s="12"/>
      <c r="M78" s="33"/>
      <c r="N78" s="33"/>
      <c r="O78" s="13"/>
      <c r="P78" s="33"/>
      <c r="Q78" s="33"/>
      <c r="R78" s="13"/>
      <c r="S78" s="13"/>
      <c r="T78" s="13"/>
      <c r="U78" s="13"/>
      <c r="V78" s="35"/>
    </row>
    <row r="79" spans="2:22" x14ac:dyDescent="0.3">
      <c r="B79" s="62"/>
      <c r="C79" s="43" t="str" cm="1">
        <f t="array" ref="C79">IF(B79="","",IFERROR(INDEX(PlayerList[Full Name],MATCH(B79,VALUE(PlayerList[NZCF ID]),0)),"Check NZCF ID"))</f>
        <v/>
      </c>
      <c r="D79" s="67" t="str" cm="1">
        <f t="array" ref="D79">IF(B79="","",IFERROR(INDEX(PlayerList[FIDE ID],MATCH(B79,VALUE(PlayerList[NZCF ID]),0)),"Check NZCF ID"))</f>
        <v/>
      </c>
      <c r="E79" s="33"/>
      <c r="F79" s="69"/>
      <c r="G79" s="69"/>
      <c r="H79" s="69"/>
      <c r="I79" s="69"/>
      <c r="J79" s="38"/>
      <c r="L79" s="12"/>
      <c r="M79" s="33"/>
      <c r="N79" s="33"/>
      <c r="O79" s="13"/>
      <c r="P79" s="33"/>
      <c r="Q79" s="33"/>
      <c r="R79" s="13"/>
      <c r="S79" s="13"/>
      <c r="T79" s="13"/>
      <c r="U79" s="13"/>
      <c r="V79" s="35"/>
    </row>
    <row r="80" spans="2:22" x14ac:dyDescent="0.3">
      <c r="B80" s="62"/>
      <c r="C80" s="43" t="str" cm="1">
        <f t="array" ref="C80">IF(B80="","",IFERROR(INDEX(PlayerList[Full Name],MATCH(B80,VALUE(PlayerList[NZCF ID]),0)),"Check NZCF ID"))</f>
        <v/>
      </c>
      <c r="D80" s="67" t="str" cm="1">
        <f t="array" ref="D80">IF(B80="","",IFERROR(INDEX(PlayerList[FIDE ID],MATCH(B80,VALUE(PlayerList[NZCF ID]),0)),"Check NZCF ID"))</f>
        <v/>
      </c>
      <c r="E80" s="33"/>
      <c r="F80" s="69"/>
      <c r="G80" s="69"/>
      <c r="H80" s="69"/>
      <c r="I80" s="69"/>
      <c r="J80" s="38"/>
      <c r="L80" s="12"/>
      <c r="M80" s="33"/>
      <c r="N80" s="33"/>
      <c r="O80" s="13"/>
      <c r="P80" s="33"/>
      <c r="Q80" s="33"/>
      <c r="R80" s="13"/>
      <c r="S80" s="13"/>
      <c r="T80" s="13"/>
      <c r="U80" s="13"/>
      <c r="V80" s="35"/>
    </row>
    <row r="81" spans="2:22" x14ac:dyDescent="0.3">
      <c r="B81" s="62"/>
      <c r="C81" s="43" t="str" cm="1">
        <f t="array" ref="C81">IF(B81="","",IFERROR(INDEX(PlayerList[Full Name],MATCH(B81,VALUE(PlayerList[NZCF ID]),0)),"Check NZCF ID"))</f>
        <v/>
      </c>
      <c r="D81" s="67" t="str" cm="1">
        <f t="array" ref="D81">IF(B81="","",IFERROR(INDEX(PlayerList[FIDE ID],MATCH(B81,VALUE(PlayerList[NZCF ID]),0)),"Check NZCF ID"))</f>
        <v/>
      </c>
      <c r="E81" s="33"/>
      <c r="F81" s="69"/>
      <c r="G81" s="69"/>
      <c r="H81" s="69"/>
      <c r="I81" s="69"/>
      <c r="J81" s="38"/>
      <c r="L81" s="12"/>
      <c r="M81" s="33"/>
      <c r="N81" s="33"/>
      <c r="O81" s="13"/>
      <c r="P81" s="33"/>
      <c r="Q81" s="33"/>
      <c r="R81" s="13"/>
      <c r="S81" s="13"/>
      <c r="T81" s="13"/>
      <c r="U81" s="13"/>
      <c r="V81" s="35"/>
    </row>
    <row r="82" spans="2:22" x14ac:dyDescent="0.3">
      <c r="B82" s="62"/>
      <c r="C82" s="43" t="str" cm="1">
        <f t="array" ref="C82">IF(B82="","",IFERROR(INDEX(PlayerList[Full Name],MATCH(B82,VALUE(PlayerList[NZCF ID]),0)),"Check NZCF ID"))</f>
        <v/>
      </c>
      <c r="D82" s="67" t="str" cm="1">
        <f t="array" ref="D82">IF(B82="","",IFERROR(INDEX(PlayerList[FIDE ID],MATCH(B82,VALUE(PlayerList[NZCF ID]),0)),"Check NZCF ID"))</f>
        <v/>
      </c>
      <c r="E82" s="33"/>
      <c r="F82" s="69"/>
      <c r="G82" s="69"/>
      <c r="H82" s="69"/>
      <c r="I82" s="69"/>
      <c r="J82" s="38"/>
      <c r="L82" s="12"/>
      <c r="M82" s="33"/>
      <c r="N82" s="33"/>
      <c r="O82" s="13"/>
      <c r="P82" s="33"/>
      <c r="Q82" s="33"/>
      <c r="R82" s="13"/>
      <c r="S82" s="13"/>
      <c r="T82" s="13"/>
      <c r="U82" s="13"/>
      <c r="V82" s="35"/>
    </row>
    <row r="83" spans="2:22" x14ac:dyDescent="0.3">
      <c r="B83" s="62"/>
      <c r="C83" s="43" t="str" cm="1">
        <f t="array" ref="C83">IF(B83="","",IFERROR(INDEX(PlayerList[Full Name],MATCH(B83,VALUE(PlayerList[NZCF ID]),0)),"Check NZCF ID"))</f>
        <v/>
      </c>
      <c r="D83" s="67" t="str" cm="1">
        <f t="array" ref="D83">IF(B83="","",IFERROR(INDEX(PlayerList[FIDE ID],MATCH(B83,VALUE(PlayerList[NZCF ID]),0)),"Check NZCF ID"))</f>
        <v/>
      </c>
      <c r="E83" s="33"/>
      <c r="F83" s="69"/>
      <c r="G83" s="69"/>
      <c r="H83" s="69"/>
      <c r="I83" s="69"/>
      <c r="J83" s="38"/>
      <c r="L83" s="12"/>
      <c r="M83" s="33"/>
      <c r="N83" s="33"/>
      <c r="O83" s="13"/>
      <c r="P83" s="33"/>
      <c r="Q83" s="33"/>
      <c r="R83" s="13"/>
      <c r="S83" s="13"/>
      <c r="T83" s="13"/>
      <c r="U83" s="13"/>
      <c r="V83" s="35"/>
    </row>
    <row r="84" spans="2:22" x14ac:dyDescent="0.3">
      <c r="B84" s="62"/>
      <c r="C84" s="43" t="str" cm="1">
        <f t="array" ref="C84">IF(B84="","",IFERROR(INDEX(PlayerList[Full Name],MATCH(B84,VALUE(PlayerList[NZCF ID]),0)),"Check NZCF ID"))</f>
        <v/>
      </c>
      <c r="D84" s="67" t="str" cm="1">
        <f t="array" ref="D84">IF(B84="","",IFERROR(INDEX(PlayerList[FIDE ID],MATCH(B84,VALUE(PlayerList[NZCF ID]),0)),"Check NZCF ID"))</f>
        <v/>
      </c>
      <c r="E84" s="33"/>
      <c r="F84" s="69"/>
      <c r="G84" s="69"/>
      <c r="H84" s="69"/>
      <c r="I84" s="69"/>
      <c r="J84" s="38"/>
      <c r="L84" s="12"/>
      <c r="M84" s="33"/>
      <c r="N84" s="33"/>
      <c r="O84" s="13"/>
      <c r="P84" s="33"/>
      <c r="Q84" s="33"/>
      <c r="R84" s="13"/>
      <c r="S84" s="13"/>
      <c r="T84" s="13"/>
      <c r="U84" s="13"/>
      <c r="V84" s="35"/>
    </row>
    <row r="85" spans="2:22" x14ac:dyDescent="0.3">
      <c r="B85" s="62"/>
      <c r="C85" s="43" t="str" cm="1">
        <f t="array" ref="C85">IF(B85="","",IFERROR(INDEX(PlayerList[Full Name],MATCH(B85,VALUE(PlayerList[NZCF ID]),0)),"Check NZCF ID"))</f>
        <v/>
      </c>
      <c r="D85" s="67" t="str" cm="1">
        <f t="array" ref="D85">IF(B85="","",IFERROR(INDEX(PlayerList[FIDE ID],MATCH(B85,VALUE(PlayerList[NZCF ID]),0)),"Check NZCF ID"))</f>
        <v/>
      </c>
      <c r="E85" s="33"/>
      <c r="F85" s="69"/>
      <c r="G85" s="69"/>
      <c r="H85" s="69"/>
      <c r="I85" s="69"/>
      <c r="J85" s="38"/>
      <c r="L85" s="12"/>
      <c r="M85" s="33"/>
      <c r="N85" s="33"/>
      <c r="O85" s="13"/>
      <c r="P85" s="33"/>
      <c r="Q85" s="33"/>
      <c r="R85" s="13"/>
      <c r="S85" s="13"/>
      <c r="T85" s="13"/>
      <c r="U85" s="13"/>
      <c r="V85" s="35"/>
    </row>
    <row r="86" spans="2:22" x14ac:dyDescent="0.3">
      <c r="B86" s="62"/>
      <c r="C86" s="43" t="str" cm="1">
        <f t="array" ref="C86">IF(B86="","",IFERROR(INDEX(PlayerList[Full Name],MATCH(B86,VALUE(PlayerList[NZCF ID]),0)),"Check NZCF ID"))</f>
        <v/>
      </c>
      <c r="D86" s="67" t="str" cm="1">
        <f t="array" ref="D86">IF(B86="","",IFERROR(INDEX(PlayerList[FIDE ID],MATCH(B86,VALUE(PlayerList[NZCF ID]),0)),"Check NZCF ID"))</f>
        <v/>
      </c>
      <c r="E86" s="33"/>
      <c r="F86" s="69"/>
      <c r="G86" s="69"/>
      <c r="H86" s="69"/>
      <c r="I86" s="69"/>
      <c r="J86" s="38"/>
      <c r="L86" s="12"/>
      <c r="M86" s="33"/>
      <c r="N86" s="33"/>
      <c r="O86" s="13"/>
      <c r="P86" s="33"/>
      <c r="Q86" s="33"/>
      <c r="R86" s="13"/>
      <c r="S86" s="13"/>
      <c r="T86" s="13"/>
      <c r="U86" s="13"/>
      <c r="V86" s="35"/>
    </row>
    <row r="87" spans="2:22" x14ac:dyDescent="0.3">
      <c r="B87" s="62"/>
      <c r="C87" s="43" t="str" cm="1">
        <f t="array" ref="C87">IF(B87="","",IFERROR(INDEX(PlayerList[Full Name],MATCH(B87,VALUE(PlayerList[NZCF ID]),0)),"Check NZCF ID"))</f>
        <v/>
      </c>
      <c r="D87" s="67" t="str" cm="1">
        <f t="array" ref="D87">IF(B87="","",IFERROR(INDEX(PlayerList[FIDE ID],MATCH(B87,VALUE(PlayerList[NZCF ID]),0)),"Check NZCF ID"))</f>
        <v/>
      </c>
      <c r="E87" s="33"/>
      <c r="F87" s="69"/>
      <c r="G87" s="69"/>
      <c r="H87" s="69"/>
      <c r="I87" s="69"/>
      <c r="J87" s="38"/>
      <c r="L87" s="12"/>
      <c r="M87" s="33"/>
      <c r="N87" s="33"/>
      <c r="O87" s="13"/>
      <c r="P87" s="33"/>
      <c r="Q87" s="33"/>
      <c r="R87" s="13"/>
      <c r="S87" s="13"/>
      <c r="T87" s="13"/>
      <c r="U87" s="13"/>
      <c r="V87" s="35"/>
    </row>
    <row r="88" spans="2:22" x14ac:dyDescent="0.3">
      <c r="B88" s="62"/>
      <c r="C88" s="43" t="str" cm="1">
        <f t="array" ref="C88">IF(B88="","",IFERROR(INDEX(PlayerList[Full Name],MATCH(B88,VALUE(PlayerList[NZCF ID]),0)),"Check NZCF ID"))</f>
        <v/>
      </c>
      <c r="D88" s="67" t="str" cm="1">
        <f t="array" ref="D88">IF(B88="","",IFERROR(INDEX(PlayerList[FIDE ID],MATCH(B88,VALUE(PlayerList[NZCF ID]),0)),"Check NZCF ID"))</f>
        <v/>
      </c>
      <c r="E88" s="33"/>
      <c r="F88" s="69"/>
      <c r="G88" s="69"/>
      <c r="H88" s="69"/>
      <c r="I88" s="69"/>
      <c r="J88" s="38"/>
      <c r="L88" s="12"/>
      <c r="M88" s="33"/>
      <c r="N88" s="33"/>
      <c r="O88" s="13"/>
      <c r="P88" s="33"/>
      <c r="Q88" s="33"/>
      <c r="R88" s="13"/>
      <c r="S88" s="13"/>
      <c r="T88" s="13"/>
      <c r="U88" s="13"/>
      <c r="V88" s="35"/>
    </row>
    <row r="89" spans="2:22" x14ac:dyDescent="0.3">
      <c r="B89" s="62"/>
      <c r="C89" s="43" t="str" cm="1">
        <f t="array" ref="C89">IF(B89="","",IFERROR(INDEX(PlayerList[Full Name],MATCH(B89,VALUE(PlayerList[NZCF ID]),0)),"Check NZCF ID"))</f>
        <v/>
      </c>
      <c r="D89" s="67" t="str" cm="1">
        <f t="array" ref="D89">IF(B89="","",IFERROR(INDEX(PlayerList[FIDE ID],MATCH(B89,VALUE(PlayerList[NZCF ID]),0)),"Check NZCF ID"))</f>
        <v/>
      </c>
      <c r="E89" s="33"/>
      <c r="F89" s="69"/>
      <c r="G89" s="69"/>
      <c r="H89" s="69"/>
      <c r="I89" s="69"/>
      <c r="J89" s="38"/>
      <c r="L89" s="12"/>
      <c r="M89" s="33"/>
      <c r="N89" s="33"/>
      <c r="O89" s="13"/>
      <c r="P89" s="33"/>
      <c r="Q89" s="33"/>
      <c r="R89" s="13"/>
      <c r="S89" s="13"/>
      <c r="T89" s="13"/>
      <c r="U89" s="13"/>
      <c r="V89" s="35"/>
    </row>
    <row r="90" spans="2:22" x14ac:dyDescent="0.3">
      <c r="B90" s="62"/>
      <c r="C90" s="43" t="str" cm="1">
        <f t="array" ref="C90">IF(B90="","",IFERROR(INDEX(PlayerList[Full Name],MATCH(B90,VALUE(PlayerList[NZCF ID]),0)),"Check NZCF ID"))</f>
        <v/>
      </c>
      <c r="D90" s="67" t="str" cm="1">
        <f t="array" ref="D90">IF(B90="","",IFERROR(INDEX(PlayerList[FIDE ID],MATCH(B90,VALUE(PlayerList[NZCF ID]),0)),"Check NZCF ID"))</f>
        <v/>
      </c>
      <c r="E90" s="33"/>
      <c r="F90" s="69"/>
      <c r="G90" s="69"/>
      <c r="H90" s="69"/>
      <c r="I90" s="69"/>
      <c r="J90" s="38"/>
      <c r="L90" s="12"/>
      <c r="M90" s="33"/>
      <c r="N90" s="33"/>
      <c r="O90" s="13"/>
      <c r="P90" s="33"/>
      <c r="Q90" s="33"/>
      <c r="R90" s="13"/>
      <c r="S90" s="13"/>
      <c r="T90" s="13"/>
      <c r="U90" s="13"/>
      <c r="V90" s="35"/>
    </row>
    <row r="91" spans="2:22" x14ac:dyDescent="0.3">
      <c r="B91" s="62"/>
      <c r="C91" s="43" t="str" cm="1">
        <f t="array" ref="C91">IF(B91="","",IFERROR(INDEX(PlayerList[Full Name],MATCH(B91,VALUE(PlayerList[NZCF ID]),0)),"Check NZCF ID"))</f>
        <v/>
      </c>
      <c r="D91" s="67" t="str" cm="1">
        <f t="array" ref="D91">IF(B91="","",IFERROR(INDEX(PlayerList[FIDE ID],MATCH(B91,VALUE(PlayerList[NZCF ID]),0)),"Check NZCF ID"))</f>
        <v/>
      </c>
      <c r="E91" s="33"/>
      <c r="F91" s="69"/>
      <c r="G91" s="69"/>
      <c r="H91" s="69"/>
      <c r="I91" s="69"/>
      <c r="J91" s="38"/>
      <c r="L91" s="12"/>
      <c r="M91" s="33"/>
      <c r="N91" s="33"/>
      <c r="O91" s="13"/>
      <c r="P91" s="33"/>
      <c r="Q91" s="33"/>
      <c r="R91" s="13"/>
      <c r="S91" s="13"/>
      <c r="T91" s="13"/>
      <c r="U91" s="13"/>
      <c r="V91" s="35"/>
    </row>
    <row r="92" spans="2:22" x14ac:dyDescent="0.3">
      <c r="B92" s="62"/>
      <c r="C92" s="43" t="str" cm="1">
        <f t="array" ref="C92">IF(B92="","",IFERROR(INDEX(PlayerList[Full Name],MATCH(B92,VALUE(PlayerList[NZCF ID]),0)),"Check NZCF ID"))</f>
        <v/>
      </c>
      <c r="D92" s="67" t="str" cm="1">
        <f t="array" ref="D92">IF(B92="","",IFERROR(INDEX(PlayerList[FIDE ID],MATCH(B92,VALUE(PlayerList[NZCF ID]),0)),"Check NZCF ID"))</f>
        <v/>
      </c>
      <c r="E92" s="33"/>
      <c r="F92" s="69"/>
      <c r="G92" s="69"/>
      <c r="H92" s="69"/>
      <c r="I92" s="69"/>
      <c r="J92" s="38"/>
      <c r="L92" s="12"/>
      <c r="M92" s="33"/>
      <c r="N92" s="33"/>
      <c r="O92" s="13"/>
      <c r="P92" s="33"/>
      <c r="Q92" s="33"/>
      <c r="R92" s="13"/>
      <c r="S92" s="13"/>
      <c r="T92" s="13"/>
      <c r="U92" s="13"/>
      <c r="V92" s="35"/>
    </row>
    <row r="93" spans="2:22" x14ac:dyDescent="0.3">
      <c r="B93" s="62"/>
      <c r="C93" s="43" t="str" cm="1">
        <f t="array" ref="C93">IF(B93="","",IFERROR(INDEX(PlayerList[Full Name],MATCH(B93,VALUE(PlayerList[NZCF ID]),0)),"Check NZCF ID"))</f>
        <v/>
      </c>
      <c r="D93" s="67" t="str" cm="1">
        <f t="array" ref="D93">IF(B93="","",IFERROR(INDEX(PlayerList[FIDE ID],MATCH(B93,VALUE(PlayerList[NZCF ID]),0)),"Check NZCF ID"))</f>
        <v/>
      </c>
      <c r="E93" s="33"/>
      <c r="F93" s="69"/>
      <c r="G93" s="69"/>
      <c r="H93" s="69"/>
      <c r="I93" s="69"/>
      <c r="J93" s="38"/>
      <c r="L93" s="12"/>
      <c r="M93" s="33"/>
      <c r="N93" s="33"/>
      <c r="O93" s="13"/>
      <c r="P93" s="33"/>
      <c r="Q93" s="33"/>
      <c r="R93" s="13"/>
      <c r="S93" s="13"/>
      <c r="T93" s="13"/>
      <c r="U93" s="13"/>
      <c r="V93" s="35"/>
    </row>
    <row r="94" spans="2:22" x14ac:dyDescent="0.3">
      <c r="B94" s="62"/>
      <c r="C94" s="43" t="str" cm="1">
        <f t="array" ref="C94">IF(B94="","",IFERROR(INDEX(PlayerList[Full Name],MATCH(B94,VALUE(PlayerList[NZCF ID]),0)),"Check NZCF ID"))</f>
        <v/>
      </c>
      <c r="D94" s="67" t="str" cm="1">
        <f t="array" ref="D94">IF(B94="","",IFERROR(INDEX(PlayerList[FIDE ID],MATCH(B94,VALUE(PlayerList[NZCF ID]),0)),"Check NZCF ID"))</f>
        <v/>
      </c>
      <c r="E94" s="33"/>
      <c r="F94" s="69"/>
      <c r="G94" s="69"/>
      <c r="H94" s="69"/>
      <c r="I94" s="69"/>
      <c r="J94" s="38"/>
      <c r="L94" s="12"/>
      <c r="M94" s="33"/>
      <c r="N94" s="33"/>
      <c r="O94" s="13"/>
      <c r="P94" s="33"/>
      <c r="Q94" s="33"/>
      <c r="R94" s="13"/>
      <c r="S94" s="13"/>
      <c r="T94" s="13"/>
      <c r="U94" s="13"/>
      <c r="V94" s="35"/>
    </row>
    <row r="95" spans="2:22" x14ac:dyDescent="0.3">
      <c r="B95" s="62"/>
      <c r="C95" s="43" t="str" cm="1">
        <f t="array" ref="C95">IF(B95="","",IFERROR(INDEX(PlayerList[Full Name],MATCH(B95,VALUE(PlayerList[NZCF ID]),0)),"Check NZCF ID"))</f>
        <v/>
      </c>
      <c r="D95" s="67" t="str" cm="1">
        <f t="array" ref="D95">IF(B95="","",IFERROR(INDEX(PlayerList[FIDE ID],MATCH(B95,VALUE(PlayerList[NZCF ID]),0)),"Check NZCF ID"))</f>
        <v/>
      </c>
      <c r="E95" s="33"/>
      <c r="F95" s="69"/>
      <c r="G95" s="69"/>
      <c r="H95" s="69"/>
      <c r="I95" s="69"/>
      <c r="J95" s="38"/>
      <c r="L95" s="12"/>
      <c r="M95" s="33"/>
      <c r="N95" s="33"/>
      <c r="O95" s="13"/>
      <c r="P95" s="33"/>
      <c r="Q95" s="33"/>
      <c r="R95" s="13"/>
      <c r="S95" s="13"/>
      <c r="T95" s="13"/>
      <c r="U95" s="13"/>
      <c r="V95" s="35"/>
    </row>
    <row r="96" spans="2:22" x14ac:dyDescent="0.3">
      <c r="B96" s="62"/>
      <c r="C96" s="43" t="str" cm="1">
        <f t="array" ref="C96">IF(B96="","",IFERROR(INDEX(PlayerList[Full Name],MATCH(B96,VALUE(PlayerList[NZCF ID]),0)),"Check NZCF ID"))</f>
        <v/>
      </c>
      <c r="D96" s="67" t="str" cm="1">
        <f t="array" ref="D96">IF(B96="","",IFERROR(INDEX(PlayerList[FIDE ID],MATCH(B96,VALUE(PlayerList[NZCF ID]),0)),"Check NZCF ID"))</f>
        <v/>
      </c>
      <c r="E96" s="33"/>
      <c r="F96" s="69"/>
      <c r="G96" s="69"/>
      <c r="H96" s="69"/>
      <c r="I96" s="69"/>
      <c r="J96" s="38"/>
      <c r="L96" s="12"/>
      <c r="M96" s="33"/>
      <c r="N96" s="33"/>
      <c r="O96" s="13"/>
      <c r="P96" s="33"/>
      <c r="Q96" s="33"/>
      <c r="R96" s="13"/>
      <c r="S96" s="13"/>
      <c r="T96" s="13"/>
      <c r="U96" s="13"/>
      <c r="V96" s="35"/>
    </row>
    <row r="97" spans="2:22" x14ac:dyDescent="0.3">
      <c r="B97" s="62"/>
      <c r="C97" s="43" t="str" cm="1">
        <f t="array" ref="C97">IF(B97="","",IFERROR(INDEX(PlayerList[Full Name],MATCH(B97,VALUE(PlayerList[NZCF ID]),0)),"Check NZCF ID"))</f>
        <v/>
      </c>
      <c r="D97" s="67" t="str" cm="1">
        <f t="array" ref="D97">IF(B97="","",IFERROR(INDEX(PlayerList[FIDE ID],MATCH(B97,VALUE(PlayerList[NZCF ID]),0)),"Check NZCF ID"))</f>
        <v/>
      </c>
      <c r="E97" s="33"/>
      <c r="F97" s="69"/>
      <c r="G97" s="69"/>
      <c r="H97" s="69"/>
      <c r="I97" s="69"/>
      <c r="J97" s="38"/>
      <c r="L97" s="12"/>
      <c r="M97" s="33"/>
      <c r="N97" s="33"/>
      <c r="O97" s="13"/>
      <c r="P97" s="33"/>
      <c r="Q97" s="33"/>
      <c r="R97" s="13"/>
      <c r="S97" s="13"/>
      <c r="T97" s="13"/>
      <c r="U97" s="13"/>
      <c r="V97" s="35"/>
    </row>
    <row r="98" spans="2:22" x14ac:dyDescent="0.3">
      <c r="B98" s="62"/>
      <c r="C98" s="43" t="str" cm="1">
        <f t="array" ref="C98">IF(B98="","",IFERROR(INDEX(PlayerList[Full Name],MATCH(B98,VALUE(PlayerList[NZCF ID]),0)),"Check NZCF ID"))</f>
        <v/>
      </c>
      <c r="D98" s="67" t="str" cm="1">
        <f t="array" ref="D98">IF(B98="","",IFERROR(INDEX(PlayerList[FIDE ID],MATCH(B98,VALUE(PlayerList[NZCF ID]),0)),"Check NZCF ID"))</f>
        <v/>
      </c>
      <c r="E98" s="33"/>
      <c r="F98" s="69"/>
      <c r="G98" s="69"/>
      <c r="H98" s="69"/>
      <c r="I98" s="69"/>
      <c r="J98" s="38"/>
      <c r="L98" s="12"/>
      <c r="M98" s="33"/>
      <c r="N98" s="33"/>
      <c r="O98" s="13"/>
      <c r="P98" s="33"/>
      <c r="Q98" s="33"/>
      <c r="R98" s="13"/>
      <c r="S98" s="13"/>
      <c r="T98" s="13"/>
      <c r="U98" s="13"/>
      <c r="V98" s="35"/>
    </row>
    <row r="99" spans="2:22" x14ac:dyDescent="0.3">
      <c r="B99" s="62"/>
      <c r="C99" s="43" t="str" cm="1">
        <f t="array" ref="C99">IF(B99="","",IFERROR(INDEX(PlayerList[Full Name],MATCH(B99,VALUE(PlayerList[NZCF ID]),0)),"Check NZCF ID"))</f>
        <v/>
      </c>
      <c r="D99" s="67" t="str" cm="1">
        <f t="array" ref="D99">IF(B99="","",IFERROR(INDEX(PlayerList[FIDE ID],MATCH(B99,VALUE(PlayerList[NZCF ID]),0)),"Check NZCF ID"))</f>
        <v/>
      </c>
      <c r="E99" s="33"/>
      <c r="F99" s="69"/>
      <c r="G99" s="69"/>
      <c r="H99" s="69"/>
      <c r="I99" s="69"/>
      <c r="J99" s="38"/>
      <c r="L99" s="12"/>
      <c r="M99" s="33"/>
      <c r="N99" s="33"/>
      <c r="O99" s="13"/>
      <c r="P99" s="33"/>
      <c r="Q99" s="33"/>
      <c r="R99" s="13"/>
      <c r="S99" s="13"/>
      <c r="T99" s="13"/>
      <c r="U99" s="13"/>
      <c r="V99" s="35"/>
    </row>
    <row r="100" spans="2:22" x14ac:dyDescent="0.3">
      <c r="B100" s="62"/>
      <c r="C100" s="43" t="str" cm="1">
        <f t="array" ref="C100">IF(B100="","",IFERROR(INDEX(PlayerList[Full Name],MATCH(B100,VALUE(PlayerList[NZCF ID]),0)),"Check NZCF ID"))</f>
        <v/>
      </c>
      <c r="D100" s="67" t="str" cm="1">
        <f t="array" ref="D100">IF(B100="","",IFERROR(INDEX(PlayerList[FIDE ID],MATCH(B100,VALUE(PlayerList[NZCF ID]),0)),"Check NZCF ID"))</f>
        <v/>
      </c>
      <c r="E100" s="33"/>
      <c r="F100" s="69"/>
      <c r="G100" s="69"/>
      <c r="H100" s="69"/>
      <c r="I100" s="69"/>
      <c r="J100" s="38"/>
      <c r="L100" s="12"/>
      <c r="M100" s="33"/>
      <c r="N100" s="33"/>
      <c r="O100" s="13"/>
      <c r="P100" s="33"/>
      <c r="Q100" s="33"/>
      <c r="R100" s="13"/>
      <c r="S100" s="13"/>
      <c r="T100" s="13"/>
      <c r="U100" s="13"/>
      <c r="V100" s="35"/>
    </row>
    <row r="101" spans="2:22" x14ac:dyDescent="0.3">
      <c r="B101" s="62"/>
      <c r="C101" s="43" t="str" cm="1">
        <f t="array" ref="C101">IF(B101="","",IFERROR(INDEX(PlayerList[Full Name],MATCH(B101,VALUE(PlayerList[NZCF ID]),0)),"Check NZCF ID"))</f>
        <v/>
      </c>
      <c r="D101" s="67" t="str" cm="1">
        <f t="array" ref="D101">IF(B101="","",IFERROR(INDEX(PlayerList[FIDE ID],MATCH(B101,VALUE(PlayerList[NZCF ID]),0)),"Check NZCF ID"))</f>
        <v/>
      </c>
      <c r="E101" s="33"/>
      <c r="F101" s="69"/>
      <c r="G101" s="69"/>
      <c r="H101" s="69"/>
      <c r="I101" s="69"/>
      <c r="J101" s="38"/>
      <c r="L101" s="12"/>
      <c r="M101" s="33"/>
      <c r="N101" s="33"/>
      <c r="O101" s="13"/>
      <c r="P101" s="33"/>
      <c r="Q101" s="33"/>
      <c r="R101" s="13"/>
      <c r="S101" s="13"/>
      <c r="T101" s="13"/>
      <c r="U101" s="13"/>
      <c r="V101" s="35"/>
    </row>
    <row r="102" spans="2:22" x14ac:dyDescent="0.3">
      <c r="B102" s="62"/>
      <c r="C102" s="43" t="str" cm="1">
        <f t="array" ref="C102">IF(B102="","",IFERROR(INDEX(PlayerList[Full Name],MATCH(B102,VALUE(PlayerList[NZCF ID]),0)),"Check NZCF ID"))</f>
        <v/>
      </c>
      <c r="D102" s="67" t="str" cm="1">
        <f t="array" ref="D102">IF(B102="","",IFERROR(INDEX(PlayerList[FIDE ID],MATCH(B102,VALUE(PlayerList[NZCF ID]),0)),"Check NZCF ID"))</f>
        <v/>
      </c>
      <c r="E102" s="33"/>
      <c r="F102" s="69"/>
      <c r="G102" s="69"/>
      <c r="H102" s="69"/>
      <c r="I102" s="69"/>
      <c r="J102" s="38"/>
      <c r="L102" s="12"/>
      <c r="M102" s="33"/>
      <c r="N102" s="33"/>
      <c r="O102" s="13"/>
      <c r="P102" s="33"/>
      <c r="Q102" s="33"/>
      <c r="R102" s="13"/>
      <c r="S102" s="13"/>
      <c r="T102" s="13"/>
      <c r="U102" s="13"/>
      <c r="V102" s="35"/>
    </row>
    <row r="103" spans="2:22" x14ac:dyDescent="0.3">
      <c r="B103" s="62"/>
      <c r="C103" s="43" t="str" cm="1">
        <f t="array" ref="C103">IF(B103="","",IFERROR(INDEX(PlayerList[Full Name],MATCH(B103,VALUE(PlayerList[NZCF ID]),0)),"Check NZCF ID"))</f>
        <v/>
      </c>
      <c r="D103" s="67" t="str" cm="1">
        <f t="array" ref="D103">IF(B103="","",IFERROR(INDEX(PlayerList[FIDE ID],MATCH(B103,VALUE(PlayerList[NZCF ID]),0)),"Check NZCF ID"))</f>
        <v/>
      </c>
      <c r="E103" s="33"/>
      <c r="F103" s="69"/>
      <c r="G103" s="69"/>
      <c r="H103" s="69"/>
      <c r="I103" s="69"/>
      <c r="J103" s="38"/>
      <c r="L103" s="12"/>
      <c r="M103" s="33"/>
      <c r="N103" s="33"/>
      <c r="O103" s="13"/>
      <c r="P103" s="33"/>
      <c r="Q103" s="33"/>
      <c r="R103" s="13"/>
      <c r="S103" s="13"/>
      <c r="T103" s="13"/>
      <c r="U103" s="13"/>
      <c r="V103" s="35"/>
    </row>
    <row r="104" spans="2:22" x14ac:dyDescent="0.3">
      <c r="B104" s="62"/>
      <c r="C104" s="43" t="str" cm="1">
        <f t="array" ref="C104">IF(B104="","",IFERROR(INDEX(PlayerList[Full Name],MATCH(B104,VALUE(PlayerList[NZCF ID]),0)),"Check NZCF ID"))</f>
        <v/>
      </c>
      <c r="D104" s="67" t="str" cm="1">
        <f t="array" ref="D104">IF(B104="","",IFERROR(INDEX(PlayerList[FIDE ID],MATCH(B104,VALUE(PlayerList[NZCF ID]),0)),"Check NZCF ID"))</f>
        <v/>
      </c>
      <c r="E104" s="33"/>
      <c r="F104" s="69"/>
      <c r="G104" s="69"/>
      <c r="H104" s="69"/>
      <c r="I104" s="69"/>
      <c r="J104" s="38"/>
      <c r="L104" s="12"/>
      <c r="M104" s="33"/>
      <c r="N104" s="33"/>
      <c r="O104" s="13"/>
      <c r="P104" s="33"/>
      <c r="Q104" s="33"/>
      <c r="R104" s="13"/>
      <c r="S104" s="13"/>
      <c r="T104" s="13"/>
      <c r="U104" s="13"/>
      <c r="V104" s="35"/>
    </row>
    <row r="105" spans="2:22" x14ac:dyDescent="0.3">
      <c r="B105" s="62"/>
      <c r="C105" s="43" t="str" cm="1">
        <f t="array" ref="C105">IF(B105="","",IFERROR(INDEX(PlayerList[Full Name],MATCH(B105,VALUE(PlayerList[NZCF ID]),0)),"Check NZCF ID"))</f>
        <v/>
      </c>
      <c r="D105" s="67" t="str" cm="1">
        <f t="array" ref="D105">IF(B105="","",IFERROR(INDEX(PlayerList[FIDE ID],MATCH(B105,VALUE(PlayerList[NZCF ID]),0)),"Check NZCF ID"))</f>
        <v/>
      </c>
      <c r="E105" s="33"/>
      <c r="F105" s="69"/>
      <c r="G105" s="69"/>
      <c r="H105" s="69"/>
      <c r="I105" s="69"/>
      <c r="J105" s="38"/>
      <c r="L105" s="12"/>
      <c r="M105" s="33"/>
      <c r="N105" s="33"/>
      <c r="O105" s="13"/>
      <c r="P105" s="33"/>
      <c r="Q105" s="33"/>
      <c r="R105" s="13"/>
      <c r="S105" s="13"/>
      <c r="T105" s="13"/>
      <c r="U105" s="13"/>
      <c r="V105" s="35"/>
    </row>
    <row r="106" spans="2:22" x14ac:dyDescent="0.3">
      <c r="B106" s="62"/>
      <c r="C106" s="43" t="str" cm="1">
        <f t="array" ref="C106">IF(B106="","",IFERROR(INDEX(PlayerList[Full Name],MATCH(B106,VALUE(PlayerList[NZCF ID]),0)),"Check NZCF ID"))</f>
        <v/>
      </c>
      <c r="D106" s="67" t="str" cm="1">
        <f t="array" ref="D106">IF(B106="","",IFERROR(INDEX(PlayerList[FIDE ID],MATCH(B106,VALUE(PlayerList[NZCF ID]),0)),"Check NZCF ID"))</f>
        <v/>
      </c>
      <c r="E106" s="33"/>
      <c r="F106" s="69"/>
      <c r="G106" s="69"/>
      <c r="H106" s="69"/>
      <c r="I106" s="69"/>
      <c r="J106" s="38"/>
      <c r="L106" s="12"/>
      <c r="M106" s="33"/>
      <c r="N106" s="33"/>
      <c r="O106" s="13"/>
      <c r="P106" s="33"/>
      <c r="Q106" s="33"/>
      <c r="R106" s="13"/>
      <c r="S106" s="13"/>
      <c r="T106" s="13"/>
      <c r="U106" s="13"/>
      <c r="V106" s="35"/>
    </row>
    <row r="107" spans="2:22" x14ac:dyDescent="0.3">
      <c r="B107" s="62"/>
      <c r="C107" s="43" t="str" cm="1">
        <f t="array" ref="C107">IF(B107="","",IFERROR(INDEX(PlayerList[Full Name],MATCH(B107,VALUE(PlayerList[NZCF ID]),0)),"Check NZCF ID"))</f>
        <v/>
      </c>
      <c r="D107" s="67" t="str" cm="1">
        <f t="array" ref="D107">IF(B107="","",IFERROR(INDEX(PlayerList[FIDE ID],MATCH(B107,VALUE(PlayerList[NZCF ID]),0)),"Check NZCF ID"))</f>
        <v/>
      </c>
      <c r="E107" s="33"/>
      <c r="F107" s="69"/>
      <c r="G107" s="69"/>
      <c r="H107" s="69"/>
      <c r="I107" s="69"/>
      <c r="J107" s="38"/>
      <c r="L107" s="12"/>
      <c r="M107" s="33"/>
      <c r="N107" s="33"/>
      <c r="O107" s="13"/>
      <c r="P107" s="33"/>
      <c r="Q107" s="33"/>
      <c r="R107" s="13"/>
      <c r="S107" s="13"/>
      <c r="T107" s="13"/>
      <c r="U107" s="13"/>
      <c r="V107" s="35"/>
    </row>
    <row r="108" spans="2:22" x14ac:dyDescent="0.3">
      <c r="B108" s="62"/>
      <c r="C108" s="43" t="str" cm="1">
        <f t="array" ref="C108">IF(B108="","",IFERROR(INDEX(PlayerList[Full Name],MATCH(B108,VALUE(PlayerList[NZCF ID]),0)),"Check NZCF ID"))</f>
        <v/>
      </c>
      <c r="D108" s="67" t="str" cm="1">
        <f t="array" ref="D108">IF(B108="","",IFERROR(INDEX(PlayerList[FIDE ID],MATCH(B108,VALUE(PlayerList[NZCF ID]),0)),"Check NZCF ID"))</f>
        <v/>
      </c>
      <c r="E108" s="33"/>
      <c r="F108" s="69"/>
      <c r="G108" s="69"/>
      <c r="H108" s="69"/>
      <c r="I108" s="69"/>
      <c r="J108" s="38"/>
      <c r="L108" s="12"/>
      <c r="M108" s="33"/>
      <c r="N108" s="33"/>
      <c r="O108" s="13"/>
      <c r="P108" s="33"/>
      <c r="Q108" s="33"/>
      <c r="R108" s="13"/>
      <c r="S108" s="13"/>
      <c r="T108" s="13"/>
      <c r="U108" s="13"/>
      <c r="V108" s="35"/>
    </row>
    <row r="109" spans="2:22" x14ac:dyDescent="0.3">
      <c r="B109" s="62"/>
      <c r="C109" s="43" t="str" cm="1">
        <f t="array" ref="C109">IF(B109="","",IFERROR(INDEX(PlayerList[Full Name],MATCH(B109,VALUE(PlayerList[NZCF ID]),0)),"Check NZCF ID"))</f>
        <v/>
      </c>
      <c r="D109" s="67" t="str" cm="1">
        <f t="array" ref="D109">IF(B109="","",IFERROR(INDEX(PlayerList[FIDE ID],MATCH(B109,VALUE(PlayerList[NZCF ID]),0)),"Check NZCF ID"))</f>
        <v/>
      </c>
      <c r="E109" s="33"/>
      <c r="F109" s="69"/>
      <c r="G109" s="69"/>
      <c r="H109" s="69"/>
      <c r="I109" s="69"/>
      <c r="J109" s="38"/>
      <c r="L109" s="12"/>
      <c r="M109" s="33"/>
      <c r="N109" s="33"/>
      <c r="O109" s="13"/>
      <c r="P109" s="33"/>
      <c r="Q109" s="33"/>
      <c r="R109" s="13"/>
      <c r="S109" s="13"/>
      <c r="T109" s="13"/>
      <c r="U109" s="13"/>
      <c r="V109" s="35"/>
    </row>
    <row r="110" spans="2:22" x14ac:dyDescent="0.3">
      <c r="B110" s="62"/>
      <c r="C110" s="43" t="str" cm="1">
        <f t="array" ref="C110">IF(B110="","",IFERROR(INDEX(PlayerList[Full Name],MATCH(B110,VALUE(PlayerList[NZCF ID]),0)),"Check NZCF ID"))</f>
        <v/>
      </c>
      <c r="D110" s="67" t="str" cm="1">
        <f t="array" ref="D110">IF(B110="","",IFERROR(INDEX(PlayerList[FIDE ID],MATCH(B110,VALUE(PlayerList[NZCF ID]),0)),"Check NZCF ID"))</f>
        <v/>
      </c>
      <c r="E110" s="33"/>
      <c r="F110" s="69"/>
      <c r="G110" s="69"/>
      <c r="H110" s="69"/>
      <c r="I110" s="69"/>
      <c r="J110" s="38"/>
      <c r="L110" s="12"/>
      <c r="M110" s="33"/>
      <c r="N110" s="33"/>
      <c r="O110" s="13"/>
      <c r="P110" s="33"/>
      <c r="Q110" s="33"/>
      <c r="R110" s="13"/>
      <c r="S110" s="13"/>
      <c r="T110" s="13"/>
      <c r="U110" s="13"/>
      <c r="V110" s="35"/>
    </row>
    <row r="111" spans="2:22" x14ac:dyDescent="0.3">
      <c r="B111" s="62"/>
      <c r="C111" s="43" t="str" cm="1">
        <f t="array" ref="C111">IF(B111="","",IFERROR(INDEX(PlayerList[Full Name],MATCH(B111,VALUE(PlayerList[NZCF ID]),0)),"Check NZCF ID"))</f>
        <v/>
      </c>
      <c r="D111" s="67" t="str" cm="1">
        <f t="array" ref="D111">IF(B111="","",IFERROR(INDEX(PlayerList[FIDE ID],MATCH(B111,VALUE(PlayerList[NZCF ID]),0)),"Check NZCF ID"))</f>
        <v/>
      </c>
      <c r="E111" s="33"/>
      <c r="F111" s="69"/>
      <c r="G111" s="69"/>
      <c r="H111" s="69"/>
      <c r="I111" s="69"/>
      <c r="J111" s="38"/>
      <c r="L111" s="12"/>
      <c r="M111" s="33"/>
      <c r="N111" s="33"/>
      <c r="O111" s="13"/>
      <c r="P111" s="33"/>
      <c r="Q111" s="33"/>
      <c r="R111" s="13"/>
      <c r="S111" s="13"/>
      <c r="T111" s="13"/>
      <c r="U111" s="13"/>
      <c r="V111" s="35"/>
    </row>
    <row r="112" spans="2:22" x14ac:dyDescent="0.3">
      <c r="B112" s="62"/>
      <c r="C112" s="43" t="str" cm="1">
        <f t="array" ref="C112">IF(B112="","",IFERROR(INDEX(PlayerList[Full Name],MATCH(B112,VALUE(PlayerList[NZCF ID]),0)),"Check NZCF ID"))</f>
        <v/>
      </c>
      <c r="D112" s="67" t="str" cm="1">
        <f t="array" ref="D112">IF(B112="","",IFERROR(INDEX(PlayerList[FIDE ID],MATCH(B112,VALUE(PlayerList[NZCF ID]),0)),"Check NZCF ID"))</f>
        <v/>
      </c>
      <c r="E112" s="33"/>
      <c r="F112" s="69"/>
      <c r="G112" s="69"/>
      <c r="H112" s="69"/>
      <c r="I112" s="69"/>
      <c r="J112" s="38"/>
      <c r="L112" s="12"/>
      <c r="M112" s="33"/>
      <c r="N112" s="33"/>
      <c r="O112" s="13"/>
      <c r="P112" s="33"/>
      <c r="Q112" s="33"/>
      <c r="R112" s="13"/>
      <c r="S112" s="13"/>
      <c r="T112" s="13"/>
      <c r="U112" s="13"/>
      <c r="V112" s="35"/>
    </row>
    <row r="113" spans="2:22" x14ac:dyDescent="0.3">
      <c r="B113" s="62"/>
      <c r="C113" s="43" t="str" cm="1">
        <f t="array" ref="C113">IF(B113="","",IFERROR(INDEX(PlayerList[Full Name],MATCH(B113,VALUE(PlayerList[NZCF ID]),0)),"Check NZCF ID"))</f>
        <v/>
      </c>
      <c r="D113" s="67" t="str" cm="1">
        <f t="array" ref="D113">IF(B113="","",IFERROR(INDEX(PlayerList[FIDE ID],MATCH(B113,VALUE(PlayerList[NZCF ID]),0)),"Check NZCF ID"))</f>
        <v/>
      </c>
      <c r="E113" s="33"/>
      <c r="F113" s="69"/>
      <c r="G113" s="69"/>
      <c r="H113" s="69"/>
      <c r="I113" s="69"/>
      <c r="J113" s="38"/>
      <c r="L113" s="12"/>
      <c r="M113" s="33"/>
      <c r="N113" s="33"/>
      <c r="O113" s="13"/>
      <c r="P113" s="33"/>
      <c r="Q113" s="33"/>
      <c r="R113" s="13"/>
      <c r="S113" s="13"/>
      <c r="T113" s="13"/>
      <c r="U113" s="13"/>
      <c r="V113" s="35"/>
    </row>
    <row r="114" spans="2:22" x14ac:dyDescent="0.3">
      <c r="B114" s="62"/>
      <c r="C114" s="43" t="str" cm="1">
        <f t="array" ref="C114">IF(B114="","",IFERROR(INDEX(PlayerList[Full Name],MATCH(B114,VALUE(PlayerList[NZCF ID]),0)),"Check NZCF ID"))</f>
        <v/>
      </c>
      <c r="D114" s="67" t="str" cm="1">
        <f t="array" ref="D114">IF(B114="","",IFERROR(INDEX(PlayerList[FIDE ID],MATCH(B114,VALUE(PlayerList[NZCF ID]),0)),"Check NZCF ID"))</f>
        <v/>
      </c>
      <c r="E114" s="33"/>
      <c r="F114" s="69"/>
      <c r="G114" s="69"/>
      <c r="H114" s="69"/>
      <c r="I114" s="69"/>
      <c r="J114" s="38"/>
      <c r="L114" s="12"/>
      <c r="M114" s="33"/>
      <c r="N114" s="33"/>
      <c r="O114" s="13"/>
      <c r="P114" s="33"/>
      <c r="Q114" s="33"/>
      <c r="R114" s="13"/>
      <c r="S114" s="13"/>
      <c r="T114" s="13"/>
      <c r="U114" s="13"/>
      <c r="V114" s="35"/>
    </row>
    <row r="115" spans="2:22" x14ac:dyDescent="0.3">
      <c r="B115" s="62"/>
      <c r="C115" s="43" t="str" cm="1">
        <f t="array" ref="C115">IF(B115="","",IFERROR(INDEX(PlayerList[Full Name],MATCH(B115,VALUE(PlayerList[NZCF ID]),0)),"Check NZCF ID"))</f>
        <v/>
      </c>
      <c r="D115" s="67" t="str" cm="1">
        <f t="array" ref="D115">IF(B115="","",IFERROR(INDEX(PlayerList[FIDE ID],MATCH(B115,VALUE(PlayerList[NZCF ID]),0)),"Check NZCF ID"))</f>
        <v/>
      </c>
      <c r="E115" s="33"/>
      <c r="F115" s="69"/>
      <c r="G115" s="69"/>
      <c r="H115" s="69"/>
      <c r="I115" s="69"/>
      <c r="J115" s="38"/>
      <c r="L115" s="12"/>
      <c r="M115" s="33"/>
      <c r="N115" s="33"/>
      <c r="O115" s="13"/>
      <c r="P115" s="33"/>
      <c r="Q115" s="33"/>
      <c r="R115" s="13"/>
      <c r="S115" s="13"/>
      <c r="T115" s="13"/>
      <c r="U115" s="13"/>
      <c r="V115" s="35"/>
    </row>
    <row r="116" spans="2:22" x14ac:dyDescent="0.3">
      <c r="B116" s="62"/>
      <c r="C116" s="43" t="str" cm="1">
        <f t="array" ref="C116">IF(B116="","",IFERROR(INDEX(PlayerList[Full Name],MATCH(B116,VALUE(PlayerList[NZCF ID]),0)),"Check NZCF ID"))</f>
        <v/>
      </c>
      <c r="D116" s="67" t="str" cm="1">
        <f t="array" ref="D116">IF(B116="","",IFERROR(INDEX(PlayerList[FIDE ID],MATCH(B116,VALUE(PlayerList[NZCF ID]),0)),"Check NZCF ID"))</f>
        <v/>
      </c>
      <c r="E116" s="33"/>
      <c r="F116" s="69"/>
      <c r="G116" s="69"/>
      <c r="H116" s="69"/>
      <c r="I116" s="69"/>
      <c r="J116" s="38"/>
      <c r="L116" s="12"/>
      <c r="M116" s="33"/>
      <c r="N116" s="33"/>
      <c r="O116" s="13"/>
      <c r="P116" s="33"/>
      <c r="Q116" s="33"/>
      <c r="R116" s="13"/>
      <c r="S116" s="13"/>
      <c r="T116" s="13"/>
      <c r="U116" s="13"/>
      <c r="V116" s="35"/>
    </row>
    <row r="117" spans="2:22" x14ac:dyDescent="0.3">
      <c r="B117" s="62"/>
      <c r="C117" s="43" t="str" cm="1">
        <f t="array" ref="C117">IF(B117="","",IFERROR(INDEX(PlayerList[Full Name],MATCH(B117,VALUE(PlayerList[NZCF ID]),0)),"Check NZCF ID"))</f>
        <v/>
      </c>
      <c r="D117" s="67" t="str" cm="1">
        <f t="array" ref="D117">IF(B117="","",IFERROR(INDEX(PlayerList[FIDE ID],MATCH(B117,VALUE(PlayerList[NZCF ID]),0)),"Check NZCF ID"))</f>
        <v/>
      </c>
      <c r="E117" s="33"/>
      <c r="F117" s="69"/>
      <c r="G117" s="69"/>
      <c r="H117" s="69"/>
      <c r="I117" s="69"/>
      <c r="J117" s="38"/>
      <c r="L117" s="12"/>
      <c r="M117" s="33"/>
      <c r="N117" s="33"/>
      <c r="O117" s="13"/>
      <c r="P117" s="33"/>
      <c r="Q117" s="33"/>
      <c r="R117" s="13"/>
      <c r="S117" s="13"/>
      <c r="T117" s="13"/>
      <c r="U117" s="13"/>
      <c r="V117" s="35"/>
    </row>
    <row r="118" spans="2:22" x14ac:dyDescent="0.3">
      <c r="B118" s="62"/>
      <c r="C118" s="43" t="str" cm="1">
        <f t="array" ref="C118">IF(B118="","",IFERROR(INDEX(PlayerList[Full Name],MATCH(B118,VALUE(PlayerList[NZCF ID]),0)),"Check NZCF ID"))</f>
        <v/>
      </c>
      <c r="D118" s="67" t="str" cm="1">
        <f t="array" ref="D118">IF(B118="","",IFERROR(INDEX(PlayerList[FIDE ID],MATCH(B118,VALUE(PlayerList[NZCF ID]),0)),"Check NZCF ID"))</f>
        <v/>
      </c>
      <c r="E118" s="33"/>
      <c r="F118" s="69"/>
      <c r="G118" s="69"/>
      <c r="H118" s="69"/>
      <c r="I118" s="69"/>
      <c r="J118" s="38"/>
      <c r="L118" s="12"/>
      <c r="M118" s="33"/>
      <c r="N118" s="33"/>
      <c r="O118" s="13"/>
      <c r="P118" s="33"/>
      <c r="Q118" s="33"/>
      <c r="R118" s="13"/>
      <c r="S118" s="13"/>
      <c r="T118" s="13"/>
      <c r="U118" s="13"/>
      <c r="V118" s="35"/>
    </row>
    <row r="119" spans="2:22" x14ac:dyDescent="0.3">
      <c r="B119" s="62"/>
      <c r="C119" s="43" t="str" cm="1">
        <f t="array" ref="C119">IF(B119="","",IFERROR(INDEX(PlayerList[Full Name],MATCH(B119,VALUE(PlayerList[NZCF ID]),0)),"Check NZCF ID"))</f>
        <v/>
      </c>
      <c r="D119" s="67" t="str" cm="1">
        <f t="array" ref="D119">IF(B119="","",IFERROR(INDEX(PlayerList[FIDE ID],MATCH(B119,VALUE(PlayerList[NZCF ID]),0)),"Check NZCF ID"))</f>
        <v/>
      </c>
      <c r="E119" s="33"/>
      <c r="F119" s="69"/>
      <c r="G119" s="69"/>
      <c r="H119" s="69"/>
      <c r="I119" s="69"/>
      <c r="J119" s="38"/>
      <c r="L119" s="12"/>
      <c r="M119" s="33"/>
      <c r="N119" s="33"/>
      <c r="O119" s="13"/>
      <c r="P119" s="33"/>
      <c r="Q119" s="33"/>
      <c r="R119" s="13"/>
      <c r="S119" s="13"/>
      <c r="T119" s="13"/>
      <c r="U119" s="13"/>
      <c r="V119" s="35"/>
    </row>
    <row r="120" spans="2:22" x14ac:dyDescent="0.3">
      <c r="B120" s="62"/>
      <c r="C120" s="43" t="str" cm="1">
        <f t="array" ref="C120">IF(B120="","",IFERROR(INDEX(PlayerList[Full Name],MATCH(B120,VALUE(PlayerList[NZCF ID]),0)),"Check NZCF ID"))</f>
        <v/>
      </c>
      <c r="D120" s="67" t="str" cm="1">
        <f t="array" ref="D120">IF(B120="","",IFERROR(INDEX(PlayerList[FIDE ID],MATCH(B120,VALUE(PlayerList[NZCF ID]),0)),"Check NZCF ID"))</f>
        <v/>
      </c>
      <c r="E120" s="33"/>
      <c r="F120" s="69"/>
      <c r="G120" s="69"/>
      <c r="H120" s="69"/>
      <c r="I120" s="69"/>
      <c r="J120" s="38"/>
      <c r="L120" s="12"/>
      <c r="M120" s="33"/>
      <c r="N120" s="33"/>
      <c r="O120" s="13"/>
      <c r="P120" s="33"/>
      <c r="Q120" s="33"/>
      <c r="R120" s="13"/>
      <c r="S120" s="13"/>
      <c r="T120" s="13"/>
      <c r="U120" s="13"/>
      <c r="V120" s="35"/>
    </row>
    <row r="121" spans="2:22" x14ac:dyDescent="0.3">
      <c r="B121" s="62"/>
      <c r="C121" s="43" t="str" cm="1">
        <f t="array" ref="C121">IF(B121="","",IFERROR(INDEX(PlayerList[Full Name],MATCH(B121,VALUE(PlayerList[NZCF ID]),0)),"Check NZCF ID"))</f>
        <v/>
      </c>
      <c r="D121" s="67" t="str" cm="1">
        <f t="array" ref="D121">IF(B121="","",IFERROR(INDEX(PlayerList[FIDE ID],MATCH(B121,VALUE(PlayerList[NZCF ID]),0)),"Check NZCF ID"))</f>
        <v/>
      </c>
      <c r="E121" s="33"/>
      <c r="F121" s="69"/>
      <c r="G121" s="69"/>
      <c r="H121" s="69"/>
      <c r="I121" s="69"/>
      <c r="J121" s="38"/>
      <c r="L121" s="12"/>
      <c r="M121" s="33"/>
      <c r="N121" s="33"/>
      <c r="O121" s="13"/>
      <c r="P121" s="33"/>
      <c r="Q121" s="33"/>
      <c r="R121" s="13"/>
      <c r="S121" s="13"/>
      <c r="T121" s="13"/>
      <c r="U121" s="13"/>
      <c r="V121" s="35"/>
    </row>
    <row r="122" spans="2:22" x14ac:dyDescent="0.3">
      <c r="B122" s="62"/>
      <c r="C122" s="43" t="str" cm="1">
        <f t="array" ref="C122">IF(B122="","",IFERROR(INDEX(PlayerList[Full Name],MATCH(B122,VALUE(PlayerList[NZCF ID]),0)),"Check NZCF ID"))</f>
        <v/>
      </c>
      <c r="D122" s="67" t="str" cm="1">
        <f t="array" ref="D122">IF(B122="","",IFERROR(INDEX(PlayerList[FIDE ID],MATCH(B122,VALUE(PlayerList[NZCF ID]),0)),"Check NZCF ID"))</f>
        <v/>
      </c>
      <c r="E122" s="33"/>
      <c r="F122" s="69"/>
      <c r="G122" s="69"/>
      <c r="H122" s="69"/>
      <c r="I122" s="69"/>
      <c r="J122" s="38"/>
      <c r="L122" s="12"/>
      <c r="M122" s="33"/>
      <c r="N122" s="33"/>
      <c r="O122" s="13"/>
      <c r="P122" s="33"/>
      <c r="Q122" s="33"/>
      <c r="R122" s="13"/>
      <c r="S122" s="13"/>
      <c r="T122" s="13"/>
      <c r="U122" s="13"/>
      <c r="V122" s="35"/>
    </row>
    <row r="123" spans="2:22" x14ac:dyDescent="0.3">
      <c r="B123" s="62"/>
      <c r="C123" s="43" t="str" cm="1">
        <f t="array" ref="C123">IF(B123="","",IFERROR(INDEX(PlayerList[Full Name],MATCH(B123,VALUE(PlayerList[NZCF ID]),0)),"Check NZCF ID"))</f>
        <v/>
      </c>
      <c r="D123" s="67" t="str" cm="1">
        <f t="array" ref="D123">IF(B123="","",IFERROR(INDEX(PlayerList[FIDE ID],MATCH(B123,VALUE(PlayerList[NZCF ID]),0)),"Check NZCF ID"))</f>
        <v/>
      </c>
      <c r="E123" s="33"/>
      <c r="F123" s="69"/>
      <c r="G123" s="69"/>
      <c r="H123" s="69"/>
      <c r="I123" s="69"/>
      <c r="J123" s="38"/>
      <c r="L123" s="12"/>
      <c r="M123" s="33"/>
      <c r="N123" s="33"/>
      <c r="O123" s="13"/>
      <c r="P123" s="33"/>
      <c r="Q123" s="33"/>
      <c r="R123" s="13"/>
      <c r="S123" s="13"/>
      <c r="T123" s="13"/>
      <c r="U123" s="13"/>
      <c r="V123" s="35"/>
    </row>
    <row r="124" spans="2:22" x14ac:dyDescent="0.3">
      <c r="B124" s="62"/>
      <c r="C124" s="43" t="str" cm="1">
        <f t="array" ref="C124">IF(B124="","",IFERROR(INDEX(PlayerList[Full Name],MATCH(B124,VALUE(PlayerList[NZCF ID]),0)),"Check NZCF ID"))</f>
        <v/>
      </c>
      <c r="D124" s="67" t="str" cm="1">
        <f t="array" ref="D124">IF(B124="","",IFERROR(INDEX(PlayerList[FIDE ID],MATCH(B124,VALUE(PlayerList[NZCF ID]),0)),"Check NZCF ID"))</f>
        <v/>
      </c>
      <c r="E124" s="33"/>
      <c r="F124" s="69"/>
      <c r="G124" s="69"/>
      <c r="H124" s="69"/>
      <c r="I124" s="69"/>
      <c r="J124" s="38"/>
      <c r="L124" s="12"/>
      <c r="M124" s="33"/>
      <c r="N124" s="33"/>
      <c r="O124" s="13"/>
      <c r="P124" s="33"/>
      <c r="Q124" s="33"/>
      <c r="R124" s="13"/>
      <c r="S124" s="13"/>
      <c r="T124" s="13"/>
      <c r="U124" s="13"/>
      <c r="V124" s="35"/>
    </row>
    <row r="125" spans="2:22" x14ac:dyDescent="0.3">
      <c r="B125" s="62"/>
      <c r="C125" s="43" t="str" cm="1">
        <f t="array" ref="C125">IF(B125="","",IFERROR(INDEX(PlayerList[Full Name],MATCH(B125,VALUE(PlayerList[NZCF ID]),0)),"Check NZCF ID"))</f>
        <v/>
      </c>
      <c r="D125" s="67" t="str" cm="1">
        <f t="array" ref="D125">IF(B125="","",IFERROR(INDEX(PlayerList[FIDE ID],MATCH(B125,VALUE(PlayerList[NZCF ID]),0)),"Check NZCF ID"))</f>
        <v/>
      </c>
      <c r="E125" s="33"/>
      <c r="F125" s="69"/>
      <c r="G125" s="69"/>
      <c r="H125" s="69"/>
      <c r="I125" s="69"/>
      <c r="J125" s="38"/>
      <c r="L125" s="12"/>
      <c r="M125" s="33"/>
      <c r="N125" s="33"/>
      <c r="O125" s="13"/>
      <c r="P125" s="33"/>
      <c r="Q125" s="33"/>
      <c r="R125" s="13"/>
      <c r="S125" s="13"/>
      <c r="T125" s="13"/>
      <c r="U125" s="13"/>
      <c r="V125" s="35"/>
    </row>
    <row r="126" spans="2:22" x14ac:dyDescent="0.3">
      <c r="B126" s="62"/>
      <c r="C126" s="43" t="str" cm="1">
        <f t="array" ref="C126">IF(B126="","",IFERROR(INDEX(PlayerList[Full Name],MATCH(B126,VALUE(PlayerList[NZCF ID]),0)),"Check NZCF ID"))</f>
        <v/>
      </c>
      <c r="D126" s="67" t="str" cm="1">
        <f t="array" ref="D126">IF(B126="","",IFERROR(INDEX(PlayerList[FIDE ID],MATCH(B126,VALUE(PlayerList[NZCF ID]),0)),"Check NZCF ID"))</f>
        <v/>
      </c>
      <c r="E126" s="33"/>
      <c r="F126" s="69"/>
      <c r="G126" s="69"/>
      <c r="H126" s="69"/>
      <c r="I126" s="69"/>
      <c r="J126" s="38"/>
      <c r="L126" s="12"/>
      <c r="M126" s="33"/>
      <c r="N126" s="33"/>
      <c r="O126" s="13"/>
      <c r="P126" s="33"/>
      <c r="Q126" s="33"/>
      <c r="R126" s="13"/>
      <c r="S126" s="13"/>
      <c r="T126" s="13"/>
      <c r="U126" s="13"/>
      <c r="V126" s="35"/>
    </row>
    <row r="127" spans="2:22" x14ac:dyDescent="0.3">
      <c r="B127" s="62"/>
      <c r="C127" s="43" t="str" cm="1">
        <f t="array" ref="C127">IF(B127="","",IFERROR(INDEX(PlayerList[Full Name],MATCH(B127,VALUE(PlayerList[NZCF ID]),0)),"Check NZCF ID"))</f>
        <v/>
      </c>
      <c r="D127" s="67" t="str" cm="1">
        <f t="array" ref="D127">IF(B127="","",IFERROR(INDEX(PlayerList[FIDE ID],MATCH(B127,VALUE(PlayerList[NZCF ID]),0)),"Check NZCF ID"))</f>
        <v/>
      </c>
      <c r="E127" s="33"/>
      <c r="F127" s="69"/>
      <c r="G127" s="69"/>
      <c r="H127" s="69"/>
      <c r="I127" s="69"/>
      <c r="J127" s="38"/>
      <c r="L127" s="12"/>
      <c r="M127" s="33"/>
      <c r="N127" s="33"/>
      <c r="O127" s="13"/>
      <c r="P127" s="33"/>
      <c r="Q127" s="33"/>
      <c r="R127" s="13"/>
      <c r="S127" s="13"/>
      <c r="T127" s="13"/>
      <c r="U127" s="13"/>
      <c r="V127" s="35"/>
    </row>
    <row r="128" spans="2:22" x14ac:dyDescent="0.3">
      <c r="B128" s="62"/>
      <c r="C128" s="43" t="str" cm="1">
        <f t="array" ref="C128">IF(B128="","",IFERROR(INDEX(PlayerList[Full Name],MATCH(B128,VALUE(PlayerList[NZCF ID]),0)),"Check NZCF ID"))</f>
        <v/>
      </c>
      <c r="D128" s="67" t="str" cm="1">
        <f t="array" ref="D128">IF(B128="","",IFERROR(INDEX(PlayerList[FIDE ID],MATCH(B128,VALUE(PlayerList[NZCF ID]),0)),"Check NZCF ID"))</f>
        <v/>
      </c>
      <c r="E128" s="33"/>
      <c r="F128" s="69"/>
      <c r="G128" s="69"/>
      <c r="H128" s="69"/>
      <c r="I128" s="69"/>
      <c r="J128" s="38"/>
      <c r="L128" s="12"/>
      <c r="M128" s="33"/>
      <c r="N128" s="33"/>
      <c r="O128" s="13"/>
      <c r="P128" s="33"/>
      <c r="Q128" s="33"/>
      <c r="R128" s="13"/>
      <c r="S128" s="13"/>
      <c r="T128" s="13"/>
      <c r="U128" s="13"/>
      <c r="V128" s="35"/>
    </row>
    <row r="129" spans="2:22" x14ac:dyDescent="0.3">
      <c r="B129" s="62"/>
      <c r="C129" s="43" t="str" cm="1">
        <f t="array" ref="C129">IF(B129="","",IFERROR(INDEX(PlayerList[Full Name],MATCH(B129,VALUE(PlayerList[NZCF ID]),0)),"Check NZCF ID"))</f>
        <v/>
      </c>
      <c r="D129" s="67" t="str" cm="1">
        <f t="array" ref="D129">IF(B129="","",IFERROR(INDEX(PlayerList[FIDE ID],MATCH(B129,VALUE(PlayerList[NZCF ID]),0)),"Check NZCF ID"))</f>
        <v/>
      </c>
      <c r="E129" s="33"/>
      <c r="F129" s="69"/>
      <c r="G129" s="69"/>
      <c r="H129" s="69"/>
      <c r="I129" s="69"/>
      <c r="J129" s="38"/>
      <c r="L129" s="12"/>
      <c r="M129" s="33"/>
      <c r="N129" s="33"/>
      <c r="O129" s="13"/>
      <c r="P129" s="33"/>
      <c r="Q129" s="33"/>
      <c r="R129" s="13"/>
      <c r="S129" s="13"/>
      <c r="T129" s="13"/>
      <c r="U129" s="13"/>
      <c r="V129" s="35"/>
    </row>
    <row r="130" spans="2:22" x14ac:dyDescent="0.3">
      <c r="B130" s="62"/>
      <c r="C130" s="43" t="str" cm="1">
        <f t="array" ref="C130">IF(B130="","",IFERROR(INDEX(PlayerList[Full Name],MATCH(B130,VALUE(PlayerList[NZCF ID]),0)),"Check NZCF ID"))</f>
        <v/>
      </c>
      <c r="D130" s="67" t="str" cm="1">
        <f t="array" ref="D130">IF(B130="","",IFERROR(INDEX(PlayerList[FIDE ID],MATCH(B130,VALUE(PlayerList[NZCF ID]),0)),"Check NZCF ID"))</f>
        <v/>
      </c>
      <c r="E130" s="33"/>
      <c r="F130" s="69"/>
      <c r="G130" s="69"/>
      <c r="H130" s="69"/>
      <c r="I130" s="69"/>
      <c r="J130" s="38"/>
      <c r="L130" s="12"/>
      <c r="M130" s="33"/>
      <c r="N130" s="33"/>
      <c r="O130" s="13"/>
      <c r="P130" s="33"/>
      <c r="Q130" s="33"/>
      <c r="R130" s="13"/>
      <c r="S130" s="13"/>
      <c r="T130" s="13"/>
      <c r="U130" s="13"/>
      <c r="V130" s="35"/>
    </row>
    <row r="131" spans="2:22" x14ac:dyDescent="0.3">
      <c r="B131" s="62"/>
      <c r="C131" s="43" t="str" cm="1">
        <f t="array" ref="C131">IF(B131="","",IFERROR(INDEX(PlayerList[Full Name],MATCH(B131,VALUE(PlayerList[NZCF ID]),0)),"Check NZCF ID"))</f>
        <v/>
      </c>
      <c r="D131" s="67" t="str" cm="1">
        <f t="array" ref="D131">IF(B131="","",IFERROR(INDEX(PlayerList[FIDE ID],MATCH(B131,VALUE(PlayerList[NZCF ID]),0)),"Check NZCF ID"))</f>
        <v/>
      </c>
      <c r="E131" s="33"/>
      <c r="F131" s="69"/>
      <c r="G131" s="69"/>
      <c r="H131" s="69"/>
      <c r="I131" s="69"/>
      <c r="J131" s="38"/>
      <c r="L131" s="12"/>
      <c r="M131" s="33"/>
      <c r="N131" s="33"/>
      <c r="O131" s="13"/>
      <c r="P131" s="33"/>
      <c r="Q131" s="33"/>
      <c r="R131" s="13"/>
      <c r="S131" s="13"/>
      <c r="T131" s="13"/>
      <c r="U131" s="13"/>
      <c r="V131" s="35"/>
    </row>
    <row r="132" spans="2:22" x14ac:dyDescent="0.3">
      <c r="B132" s="62"/>
      <c r="C132" s="43" t="str" cm="1">
        <f t="array" ref="C132">IF(B132="","",IFERROR(INDEX(PlayerList[Full Name],MATCH(B132,VALUE(PlayerList[NZCF ID]),0)),"Check NZCF ID"))</f>
        <v/>
      </c>
      <c r="D132" s="67" t="str" cm="1">
        <f t="array" ref="D132">IF(B132="","",IFERROR(INDEX(PlayerList[FIDE ID],MATCH(B132,VALUE(PlayerList[NZCF ID]),0)),"Check NZCF ID"))</f>
        <v/>
      </c>
      <c r="E132" s="33"/>
      <c r="F132" s="69"/>
      <c r="G132" s="69"/>
      <c r="H132" s="69"/>
      <c r="I132" s="69"/>
      <c r="J132" s="38"/>
      <c r="L132" s="12"/>
      <c r="M132" s="33"/>
      <c r="N132" s="33"/>
      <c r="O132" s="13"/>
      <c r="P132" s="33"/>
      <c r="Q132" s="33"/>
      <c r="R132" s="13"/>
      <c r="S132" s="13"/>
      <c r="T132" s="13"/>
      <c r="U132" s="13"/>
      <c r="V132" s="35"/>
    </row>
    <row r="133" spans="2:22" x14ac:dyDescent="0.3">
      <c r="B133" s="62"/>
      <c r="C133" s="43" t="str" cm="1">
        <f t="array" ref="C133">IF(B133="","",IFERROR(INDEX(PlayerList[Full Name],MATCH(B133,VALUE(PlayerList[NZCF ID]),0)),"Check NZCF ID"))</f>
        <v/>
      </c>
      <c r="D133" s="67" t="str" cm="1">
        <f t="array" ref="D133">IF(B133="","",IFERROR(INDEX(PlayerList[FIDE ID],MATCH(B133,VALUE(PlayerList[NZCF ID]),0)),"Check NZCF ID"))</f>
        <v/>
      </c>
      <c r="E133" s="33"/>
      <c r="F133" s="69"/>
      <c r="G133" s="69"/>
      <c r="H133" s="69"/>
      <c r="I133" s="69"/>
      <c r="J133" s="38"/>
      <c r="L133" s="12"/>
      <c r="M133" s="33"/>
      <c r="N133" s="33"/>
      <c r="O133" s="13"/>
      <c r="P133" s="33"/>
      <c r="Q133" s="33"/>
      <c r="R133" s="13"/>
      <c r="S133" s="13"/>
      <c r="T133" s="13"/>
      <c r="U133" s="13"/>
      <c r="V133" s="35"/>
    </row>
    <row r="134" spans="2:22" x14ac:dyDescent="0.3">
      <c r="B134" s="62"/>
      <c r="C134" s="43" t="str" cm="1">
        <f t="array" ref="C134">IF(B134="","",IFERROR(INDEX(PlayerList[Full Name],MATCH(B134,VALUE(PlayerList[NZCF ID]),0)),"Check NZCF ID"))</f>
        <v/>
      </c>
      <c r="D134" s="67" t="str" cm="1">
        <f t="array" ref="D134">IF(B134="","",IFERROR(INDEX(PlayerList[FIDE ID],MATCH(B134,VALUE(PlayerList[NZCF ID]),0)),"Check NZCF ID"))</f>
        <v/>
      </c>
      <c r="E134" s="33"/>
      <c r="F134" s="69"/>
      <c r="G134" s="69"/>
      <c r="H134" s="69"/>
      <c r="I134" s="69"/>
      <c r="J134" s="38"/>
      <c r="L134" s="12"/>
      <c r="M134" s="33"/>
      <c r="N134" s="33"/>
      <c r="O134" s="13"/>
      <c r="P134" s="33"/>
      <c r="Q134" s="33"/>
      <c r="R134" s="13"/>
      <c r="S134" s="13"/>
      <c r="T134" s="13"/>
      <c r="U134" s="13"/>
      <c r="V134" s="35"/>
    </row>
    <row r="135" spans="2:22" x14ac:dyDescent="0.3">
      <c r="B135" s="62"/>
      <c r="C135" s="43" t="str" cm="1">
        <f t="array" ref="C135">IF(B135="","",IFERROR(INDEX(PlayerList[Full Name],MATCH(B135,VALUE(PlayerList[NZCF ID]),0)),"Check NZCF ID"))</f>
        <v/>
      </c>
      <c r="D135" s="67" t="str" cm="1">
        <f t="array" ref="D135">IF(B135="","",IFERROR(INDEX(PlayerList[FIDE ID],MATCH(B135,VALUE(PlayerList[NZCF ID]),0)),"Check NZCF ID"))</f>
        <v/>
      </c>
      <c r="E135" s="33"/>
      <c r="F135" s="69"/>
      <c r="G135" s="69"/>
      <c r="H135" s="69"/>
      <c r="I135" s="69"/>
      <c r="J135" s="38"/>
      <c r="L135" s="12"/>
      <c r="M135" s="33"/>
      <c r="N135" s="33"/>
      <c r="O135" s="13"/>
      <c r="P135" s="33"/>
      <c r="Q135" s="33"/>
      <c r="R135" s="13"/>
      <c r="S135" s="13"/>
      <c r="T135" s="13"/>
      <c r="U135" s="13"/>
      <c r="V135" s="35"/>
    </row>
    <row r="136" spans="2:22" x14ac:dyDescent="0.3">
      <c r="B136" s="62"/>
      <c r="C136" s="43" t="str" cm="1">
        <f t="array" ref="C136">IF(B136="","",IFERROR(INDEX(PlayerList[Full Name],MATCH(B136,VALUE(PlayerList[NZCF ID]),0)),"Check NZCF ID"))</f>
        <v/>
      </c>
      <c r="D136" s="67" t="str" cm="1">
        <f t="array" ref="D136">IF(B136="","",IFERROR(INDEX(PlayerList[FIDE ID],MATCH(B136,VALUE(PlayerList[NZCF ID]),0)),"Check NZCF ID"))</f>
        <v/>
      </c>
      <c r="E136" s="33"/>
      <c r="F136" s="69"/>
      <c r="G136" s="69"/>
      <c r="H136" s="69"/>
      <c r="I136" s="69"/>
      <c r="J136" s="38"/>
      <c r="L136" s="12"/>
      <c r="M136" s="33"/>
      <c r="N136" s="33"/>
      <c r="O136" s="13"/>
      <c r="P136" s="33"/>
      <c r="Q136" s="33"/>
      <c r="R136" s="13"/>
      <c r="S136" s="13"/>
      <c r="T136" s="13"/>
      <c r="U136" s="13"/>
      <c r="V136" s="35"/>
    </row>
    <row r="137" spans="2:22" x14ac:dyDescent="0.3">
      <c r="B137" s="62"/>
      <c r="C137" s="43" t="str" cm="1">
        <f t="array" ref="C137">IF(B137="","",IFERROR(INDEX(PlayerList[Full Name],MATCH(B137,VALUE(PlayerList[NZCF ID]),0)),"Check NZCF ID"))</f>
        <v/>
      </c>
      <c r="D137" s="67" t="str" cm="1">
        <f t="array" ref="D137">IF(B137="","",IFERROR(INDEX(PlayerList[FIDE ID],MATCH(B137,VALUE(PlayerList[NZCF ID]),0)),"Check NZCF ID"))</f>
        <v/>
      </c>
      <c r="E137" s="33"/>
      <c r="F137" s="69"/>
      <c r="G137" s="69"/>
      <c r="H137" s="69"/>
      <c r="I137" s="69"/>
      <c r="J137" s="38"/>
      <c r="L137" s="12"/>
      <c r="M137" s="33"/>
      <c r="N137" s="33"/>
      <c r="O137" s="13"/>
      <c r="P137" s="33"/>
      <c r="Q137" s="33"/>
      <c r="R137" s="13"/>
      <c r="S137" s="13"/>
      <c r="T137" s="13"/>
      <c r="U137" s="13"/>
      <c r="V137" s="35"/>
    </row>
    <row r="138" spans="2:22" x14ac:dyDescent="0.3">
      <c r="B138" s="62"/>
      <c r="C138" s="43" t="str" cm="1">
        <f t="array" ref="C138">IF(B138="","",IFERROR(INDEX(PlayerList[Full Name],MATCH(B138,VALUE(PlayerList[NZCF ID]),0)),"Check NZCF ID"))</f>
        <v/>
      </c>
      <c r="D138" s="67" t="str" cm="1">
        <f t="array" ref="D138">IF(B138="","",IFERROR(INDEX(PlayerList[FIDE ID],MATCH(B138,VALUE(PlayerList[NZCF ID]),0)),"Check NZCF ID"))</f>
        <v/>
      </c>
      <c r="E138" s="33"/>
      <c r="F138" s="69"/>
      <c r="G138" s="69"/>
      <c r="H138" s="69"/>
      <c r="I138" s="69"/>
      <c r="J138" s="38"/>
      <c r="L138" s="12"/>
      <c r="M138" s="33"/>
      <c r="N138" s="33"/>
      <c r="O138" s="13"/>
      <c r="P138" s="33"/>
      <c r="Q138" s="33"/>
      <c r="R138" s="13"/>
      <c r="S138" s="13"/>
      <c r="T138" s="13"/>
      <c r="U138" s="13"/>
      <c r="V138" s="35"/>
    </row>
    <row r="139" spans="2:22" x14ac:dyDescent="0.3">
      <c r="B139" s="62"/>
      <c r="C139" s="43" t="str" cm="1">
        <f t="array" ref="C139">IF(B139="","",IFERROR(INDEX(PlayerList[Full Name],MATCH(B139,VALUE(PlayerList[NZCF ID]),0)),"Check NZCF ID"))</f>
        <v/>
      </c>
      <c r="D139" s="67" t="str" cm="1">
        <f t="array" ref="D139">IF(B139="","",IFERROR(INDEX(PlayerList[FIDE ID],MATCH(B139,VALUE(PlayerList[NZCF ID]),0)),"Check NZCF ID"))</f>
        <v/>
      </c>
      <c r="E139" s="33"/>
      <c r="F139" s="69"/>
      <c r="G139" s="69"/>
      <c r="H139" s="69"/>
      <c r="I139" s="69"/>
      <c r="J139" s="38"/>
      <c r="L139" s="12"/>
      <c r="M139" s="33"/>
      <c r="N139" s="33"/>
      <c r="O139" s="13"/>
      <c r="P139" s="33"/>
      <c r="Q139" s="33"/>
      <c r="R139" s="13"/>
      <c r="S139" s="13"/>
      <c r="T139" s="13"/>
      <c r="U139" s="13"/>
      <c r="V139" s="35"/>
    </row>
    <row r="140" spans="2:22" x14ac:dyDescent="0.3">
      <c r="B140" s="62"/>
      <c r="C140" s="43" t="str" cm="1">
        <f t="array" ref="C140">IF(B140="","",IFERROR(INDEX(PlayerList[Full Name],MATCH(B140,VALUE(PlayerList[NZCF ID]),0)),"Check NZCF ID"))</f>
        <v/>
      </c>
      <c r="D140" s="67" t="str" cm="1">
        <f t="array" ref="D140">IF(B140="","",IFERROR(INDEX(PlayerList[FIDE ID],MATCH(B140,VALUE(PlayerList[NZCF ID]),0)),"Check NZCF ID"))</f>
        <v/>
      </c>
      <c r="E140" s="33"/>
      <c r="F140" s="69"/>
      <c r="G140" s="69"/>
      <c r="H140" s="69"/>
      <c r="I140" s="69"/>
      <c r="J140" s="38"/>
      <c r="L140" s="12"/>
      <c r="M140" s="33"/>
      <c r="N140" s="33"/>
      <c r="O140" s="13"/>
      <c r="P140" s="33"/>
      <c r="Q140" s="33"/>
      <c r="R140" s="13"/>
      <c r="S140" s="13"/>
      <c r="T140" s="13"/>
      <c r="U140" s="13"/>
      <c r="V140" s="35"/>
    </row>
    <row r="141" spans="2:22" x14ac:dyDescent="0.3">
      <c r="B141" s="62"/>
      <c r="C141" s="43" t="str" cm="1">
        <f t="array" ref="C141">IF(B141="","",IFERROR(INDEX(PlayerList[Full Name],MATCH(B141,VALUE(PlayerList[NZCF ID]),0)),"Check NZCF ID"))</f>
        <v/>
      </c>
      <c r="D141" s="67" t="str" cm="1">
        <f t="array" ref="D141">IF(B141="","",IFERROR(INDEX(PlayerList[FIDE ID],MATCH(B141,VALUE(PlayerList[NZCF ID]),0)),"Check NZCF ID"))</f>
        <v/>
      </c>
      <c r="E141" s="33"/>
      <c r="F141" s="69"/>
      <c r="G141" s="69"/>
      <c r="H141" s="69"/>
      <c r="I141" s="69"/>
      <c r="J141" s="38"/>
      <c r="L141" s="12"/>
      <c r="M141" s="33"/>
      <c r="N141" s="33"/>
      <c r="O141" s="13"/>
      <c r="P141" s="33"/>
      <c r="Q141" s="33"/>
      <c r="R141" s="13"/>
      <c r="S141" s="13"/>
      <c r="T141" s="13"/>
      <c r="U141" s="13"/>
      <c r="V141" s="35"/>
    </row>
    <row r="142" spans="2:22" x14ac:dyDescent="0.3">
      <c r="B142" s="62"/>
      <c r="C142" s="43" t="str" cm="1">
        <f t="array" ref="C142">IF(B142="","",IFERROR(INDEX(PlayerList[Full Name],MATCH(B142,VALUE(PlayerList[NZCF ID]),0)),"Check NZCF ID"))</f>
        <v/>
      </c>
      <c r="D142" s="67" t="str" cm="1">
        <f t="array" ref="D142">IF(B142="","",IFERROR(INDEX(PlayerList[FIDE ID],MATCH(B142,VALUE(PlayerList[NZCF ID]),0)),"Check NZCF ID"))</f>
        <v/>
      </c>
      <c r="E142" s="33"/>
      <c r="F142" s="69"/>
      <c r="G142" s="69"/>
      <c r="H142" s="69"/>
      <c r="I142" s="69"/>
      <c r="J142" s="38"/>
      <c r="L142" s="12"/>
      <c r="M142" s="33"/>
      <c r="N142" s="33"/>
      <c r="O142" s="13"/>
      <c r="P142" s="33"/>
      <c r="Q142" s="33"/>
      <c r="R142" s="13"/>
      <c r="S142" s="13"/>
      <c r="T142" s="13"/>
      <c r="U142" s="13"/>
      <c r="V142" s="35"/>
    </row>
    <row r="143" spans="2:22" x14ac:dyDescent="0.3">
      <c r="B143" s="62"/>
      <c r="C143" s="43" t="str" cm="1">
        <f t="array" ref="C143">IF(B143="","",IFERROR(INDEX(PlayerList[Full Name],MATCH(B143,VALUE(PlayerList[NZCF ID]),0)),"Check NZCF ID"))</f>
        <v/>
      </c>
      <c r="D143" s="67" t="str" cm="1">
        <f t="array" ref="D143">IF(B143="","",IFERROR(INDEX(PlayerList[FIDE ID],MATCH(B143,VALUE(PlayerList[NZCF ID]),0)),"Check NZCF ID"))</f>
        <v/>
      </c>
      <c r="E143" s="33"/>
      <c r="F143" s="69"/>
      <c r="G143" s="69"/>
      <c r="H143" s="69"/>
      <c r="I143" s="69"/>
      <c r="J143" s="38"/>
      <c r="L143" s="12"/>
      <c r="M143" s="33"/>
      <c r="N143" s="33"/>
      <c r="O143" s="13"/>
      <c r="P143" s="33"/>
      <c r="Q143" s="33"/>
      <c r="R143" s="13"/>
      <c r="S143" s="13"/>
      <c r="T143" s="13"/>
      <c r="U143" s="13"/>
      <c r="V143" s="35"/>
    </row>
    <row r="144" spans="2:22" x14ac:dyDescent="0.3">
      <c r="B144" s="62"/>
      <c r="C144" s="43" t="str" cm="1">
        <f t="array" ref="C144">IF(B144="","",IFERROR(INDEX(PlayerList[Full Name],MATCH(B144,VALUE(PlayerList[NZCF ID]),0)),"Check NZCF ID"))</f>
        <v/>
      </c>
      <c r="D144" s="67" t="str" cm="1">
        <f t="array" ref="D144">IF(B144="","",IFERROR(INDEX(PlayerList[FIDE ID],MATCH(B144,VALUE(PlayerList[NZCF ID]),0)),"Check NZCF ID"))</f>
        <v/>
      </c>
      <c r="E144" s="33"/>
      <c r="F144" s="69"/>
      <c r="G144" s="69"/>
      <c r="H144" s="69"/>
      <c r="I144" s="69"/>
      <c r="J144" s="38"/>
      <c r="L144" s="12"/>
      <c r="M144" s="33"/>
      <c r="N144" s="33"/>
      <c r="O144" s="13"/>
      <c r="P144" s="33"/>
      <c r="Q144" s="33"/>
      <c r="R144" s="13"/>
      <c r="S144" s="13"/>
      <c r="T144" s="13"/>
      <c r="U144" s="13"/>
      <c r="V144" s="35"/>
    </row>
    <row r="145" spans="2:22" x14ac:dyDescent="0.3">
      <c r="B145" s="62"/>
      <c r="C145" s="43" t="str" cm="1">
        <f t="array" ref="C145">IF(B145="","",IFERROR(INDEX(PlayerList[Full Name],MATCH(B145,VALUE(PlayerList[NZCF ID]),0)),"Check NZCF ID"))</f>
        <v/>
      </c>
      <c r="D145" s="67" t="str" cm="1">
        <f t="array" ref="D145">IF(B145="","",IFERROR(INDEX(PlayerList[FIDE ID],MATCH(B145,VALUE(PlayerList[NZCF ID]),0)),"Check NZCF ID"))</f>
        <v/>
      </c>
      <c r="E145" s="33"/>
      <c r="F145" s="69"/>
      <c r="G145" s="69"/>
      <c r="H145" s="69"/>
      <c r="I145" s="69"/>
      <c r="J145" s="38"/>
      <c r="L145" s="12"/>
      <c r="M145" s="33"/>
      <c r="N145" s="33"/>
      <c r="O145" s="13"/>
      <c r="P145" s="33"/>
      <c r="Q145" s="33"/>
      <c r="R145" s="13"/>
      <c r="S145" s="13"/>
      <c r="T145" s="13"/>
      <c r="U145" s="13"/>
      <c r="V145" s="35"/>
    </row>
    <row r="146" spans="2:22" x14ac:dyDescent="0.3">
      <c r="B146" s="62"/>
      <c r="C146" s="43" t="str" cm="1">
        <f t="array" ref="C146">IF(B146="","",IFERROR(INDEX(PlayerList[Full Name],MATCH(B146,VALUE(PlayerList[NZCF ID]),0)),"Check NZCF ID"))</f>
        <v/>
      </c>
      <c r="D146" s="67" t="str" cm="1">
        <f t="array" ref="D146">IF(B146="","",IFERROR(INDEX(PlayerList[FIDE ID],MATCH(B146,VALUE(PlayerList[NZCF ID]),0)),"Check NZCF ID"))</f>
        <v/>
      </c>
      <c r="E146" s="33"/>
      <c r="F146" s="69"/>
      <c r="G146" s="69"/>
      <c r="H146" s="69"/>
      <c r="I146" s="69"/>
      <c r="J146" s="38"/>
      <c r="L146" s="12"/>
      <c r="M146" s="33"/>
      <c r="N146" s="33"/>
      <c r="O146" s="13"/>
      <c r="P146" s="33"/>
      <c r="Q146" s="33"/>
      <c r="R146" s="13"/>
      <c r="S146" s="13"/>
      <c r="T146" s="13"/>
      <c r="U146" s="13"/>
      <c r="V146" s="35"/>
    </row>
    <row r="147" spans="2:22" x14ac:dyDescent="0.3">
      <c r="B147" s="62"/>
      <c r="C147" s="43" t="str" cm="1">
        <f t="array" ref="C147">IF(B147="","",IFERROR(INDEX(PlayerList[Full Name],MATCH(B147,VALUE(PlayerList[NZCF ID]),0)),"Check NZCF ID"))</f>
        <v/>
      </c>
      <c r="D147" s="67" t="str" cm="1">
        <f t="array" ref="D147">IF(B147="","",IFERROR(INDEX(PlayerList[FIDE ID],MATCH(B147,VALUE(PlayerList[NZCF ID]),0)),"Check NZCF ID"))</f>
        <v/>
      </c>
      <c r="E147" s="33"/>
      <c r="F147" s="69"/>
      <c r="G147" s="69"/>
      <c r="H147" s="69"/>
      <c r="I147" s="69"/>
      <c r="J147" s="38"/>
      <c r="L147" s="12"/>
      <c r="M147" s="33"/>
      <c r="N147" s="33"/>
      <c r="O147" s="13"/>
      <c r="P147" s="33"/>
      <c r="Q147" s="33"/>
      <c r="R147" s="13"/>
      <c r="S147" s="13"/>
      <c r="T147" s="13"/>
      <c r="U147" s="13"/>
      <c r="V147" s="35"/>
    </row>
    <row r="148" spans="2:22" x14ac:dyDescent="0.3">
      <c r="B148" s="62"/>
      <c r="C148" s="43" t="str" cm="1">
        <f t="array" ref="C148">IF(B148="","",IFERROR(INDEX(PlayerList[Full Name],MATCH(B148,VALUE(PlayerList[NZCF ID]),0)),"Check NZCF ID"))</f>
        <v/>
      </c>
      <c r="D148" s="67" t="str" cm="1">
        <f t="array" ref="D148">IF(B148="","",IFERROR(INDEX(PlayerList[FIDE ID],MATCH(B148,VALUE(PlayerList[NZCF ID]),0)),"Check NZCF ID"))</f>
        <v/>
      </c>
      <c r="E148" s="33"/>
      <c r="F148" s="69"/>
      <c r="G148" s="69"/>
      <c r="H148" s="69"/>
      <c r="I148" s="69"/>
      <c r="J148" s="38"/>
      <c r="L148" s="12"/>
      <c r="M148" s="33"/>
      <c r="N148" s="33"/>
      <c r="O148" s="13"/>
      <c r="P148" s="33"/>
      <c r="Q148" s="33"/>
      <c r="R148" s="13"/>
      <c r="S148" s="13"/>
      <c r="T148" s="13"/>
      <c r="U148" s="13"/>
      <c r="V148" s="35"/>
    </row>
    <row r="149" spans="2:22" x14ac:dyDescent="0.3">
      <c r="B149" s="62"/>
      <c r="C149" s="43" t="str" cm="1">
        <f t="array" ref="C149">IF(B149="","",IFERROR(INDEX(PlayerList[Full Name],MATCH(B149,VALUE(PlayerList[NZCF ID]),0)),"Check NZCF ID"))</f>
        <v/>
      </c>
      <c r="D149" s="67" t="str" cm="1">
        <f t="array" ref="D149">IF(B149="","",IFERROR(INDEX(PlayerList[FIDE ID],MATCH(B149,VALUE(PlayerList[NZCF ID]),0)),"Check NZCF ID"))</f>
        <v/>
      </c>
      <c r="E149" s="33"/>
      <c r="F149" s="69"/>
      <c r="G149" s="69"/>
      <c r="H149" s="69"/>
      <c r="I149" s="69"/>
      <c r="J149" s="38"/>
      <c r="L149" s="12"/>
      <c r="M149" s="33"/>
      <c r="N149" s="33"/>
      <c r="O149" s="13"/>
      <c r="P149" s="33"/>
      <c r="Q149" s="33"/>
      <c r="R149" s="13"/>
      <c r="S149" s="13"/>
      <c r="T149" s="13"/>
      <c r="U149" s="13"/>
      <c r="V149" s="35"/>
    </row>
    <row r="150" spans="2:22" x14ac:dyDescent="0.3">
      <c r="B150" s="62"/>
      <c r="C150" s="43" t="str" cm="1">
        <f t="array" ref="C150">IF(B150="","",IFERROR(INDEX(PlayerList[Full Name],MATCH(B150,VALUE(PlayerList[NZCF ID]),0)),"Check NZCF ID"))</f>
        <v/>
      </c>
      <c r="D150" s="67" t="str" cm="1">
        <f t="array" ref="D150">IF(B150="","",IFERROR(INDEX(PlayerList[FIDE ID],MATCH(B150,VALUE(PlayerList[NZCF ID]),0)),"Check NZCF ID"))</f>
        <v/>
      </c>
      <c r="E150" s="33"/>
      <c r="F150" s="69"/>
      <c r="G150" s="69"/>
      <c r="H150" s="69"/>
      <c r="I150" s="69"/>
      <c r="J150" s="38"/>
      <c r="L150" s="12"/>
      <c r="M150" s="33"/>
      <c r="N150" s="33"/>
      <c r="O150" s="13"/>
      <c r="P150" s="33"/>
      <c r="Q150" s="33"/>
      <c r="R150" s="13"/>
      <c r="S150" s="13"/>
      <c r="T150" s="13"/>
      <c r="U150" s="13"/>
      <c r="V150" s="35"/>
    </row>
    <row r="151" spans="2:22" x14ac:dyDescent="0.3">
      <c r="B151" s="62"/>
      <c r="C151" s="43" t="str" cm="1">
        <f t="array" ref="C151">IF(B151="","",IFERROR(INDEX(PlayerList[Full Name],MATCH(B151,VALUE(PlayerList[NZCF ID]),0)),"Check NZCF ID"))</f>
        <v/>
      </c>
      <c r="D151" s="67" t="str" cm="1">
        <f t="array" ref="D151">IF(B151="","",IFERROR(INDEX(PlayerList[FIDE ID],MATCH(B151,VALUE(PlayerList[NZCF ID]),0)),"Check NZCF ID"))</f>
        <v/>
      </c>
      <c r="E151" s="33"/>
      <c r="F151" s="69"/>
      <c r="G151" s="69"/>
      <c r="H151" s="69"/>
      <c r="I151" s="69"/>
      <c r="J151" s="38"/>
      <c r="L151" s="12"/>
      <c r="M151" s="33"/>
      <c r="N151" s="33"/>
      <c r="O151" s="13"/>
      <c r="P151" s="33"/>
      <c r="Q151" s="33"/>
      <c r="R151" s="13"/>
      <c r="S151" s="13"/>
      <c r="T151" s="13"/>
      <c r="U151" s="13"/>
      <c r="V151" s="35"/>
    </row>
    <row r="152" spans="2:22" x14ac:dyDescent="0.3">
      <c r="B152" s="62"/>
      <c r="C152" s="43" t="str" cm="1">
        <f t="array" ref="C152">IF(B152="","",IFERROR(INDEX(PlayerList[Full Name],MATCH(B152,VALUE(PlayerList[NZCF ID]),0)),"Check NZCF ID"))</f>
        <v/>
      </c>
      <c r="D152" s="67" t="str" cm="1">
        <f t="array" ref="D152">IF(B152="","",IFERROR(INDEX(PlayerList[FIDE ID],MATCH(B152,VALUE(PlayerList[NZCF ID]),0)),"Check NZCF ID"))</f>
        <v/>
      </c>
      <c r="E152" s="33"/>
      <c r="F152" s="69"/>
      <c r="G152" s="69"/>
      <c r="H152" s="69"/>
      <c r="I152" s="69"/>
      <c r="J152" s="38"/>
      <c r="L152" s="12"/>
      <c r="M152" s="33"/>
      <c r="N152" s="33"/>
      <c r="O152" s="13"/>
      <c r="P152" s="33"/>
      <c r="Q152" s="33"/>
      <c r="R152" s="13"/>
      <c r="S152" s="13"/>
      <c r="T152" s="13"/>
      <c r="U152" s="13"/>
      <c r="V152" s="35"/>
    </row>
    <row r="153" spans="2:22" x14ac:dyDescent="0.3">
      <c r="B153" s="62"/>
      <c r="C153" s="43" t="str" cm="1">
        <f t="array" ref="C153">IF(B153="","",IFERROR(INDEX(PlayerList[Full Name],MATCH(B153,VALUE(PlayerList[NZCF ID]),0)),"Check NZCF ID"))</f>
        <v/>
      </c>
      <c r="D153" s="67" t="str" cm="1">
        <f t="array" ref="D153">IF(B153="","",IFERROR(INDEX(PlayerList[FIDE ID],MATCH(B153,VALUE(PlayerList[NZCF ID]),0)),"Check NZCF ID"))</f>
        <v/>
      </c>
      <c r="E153" s="33"/>
      <c r="F153" s="69"/>
      <c r="G153" s="69"/>
      <c r="H153" s="69"/>
      <c r="I153" s="69"/>
      <c r="J153" s="38"/>
      <c r="L153" s="12"/>
      <c r="M153" s="33"/>
      <c r="N153" s="33"/>
      <c r="O153" s="13"/>
      <c r="P153" s="33"/>
      <c r="Q153" s="33"/>
      <c r="R153" s="13"/>
      <c r="S153" s="13"/>
      <c r="T153" s="13"/>
      <c r="U153" s="13"/>
      <c r="V153" s="35"/>
    </row>
    <row r="154" spans="2:22" x14ac:dyDescent="0.3">
      <c r="B154" s="62"/>
      <c r="C154" s="43" t="str" cm="1">
        <f t="array" ref="C154">IF(B154="","",IFERROR(INDEX(PlayerList[Full Name],MATCH(B154,VALUE(PlayerList[NZCF ID]),0)),"Check NZCF ID"))</f>
        <v/>
      </c>
      <c r="D154" s="67" t="str" cm="1">
        <f t="array" ref="D154">IF(B154="","",IFERROR(INDEX(PlayerList[FIDE ID],MATCH(B154,VALUE(PlayerList[NZCF ID]),0)),"Check NZCF ID"))</f>
        <v/>
      </c>
      <c r="E154" s="33"/>
      <c r="F154" s="69"/>
      <c r="G154" s="69"/>
      <c r="H154" s="69"/>
      <c r="I154" s="69"/>
      <c r="J154" s="38"/>
      <c r="L154" s="12"/>
      <c r="M154" s="33"/>
      <c r="N154" s="33"/>
      <c r="O154" s="13"/>
      <c r="P154" s="33"/>
      <c r="Q154" s="33"/>
      <c r="R154" s="13"/>
      <c r="S154" s="13"/>
      <c r="T154" s="13"/>
      <c r="U154" s="13"/>
      <c r="V154" s="35"/>
    </row>
    <row r="155" spans="2:22" x14ac:dyDescent="0.3">
      <c r="B155" s="62"/>
      <c r="C155" s="43" t="str" cm="1">
        <f t="array" ref="C155">IF(B155="","",IFERROR(INDEX(PlayerList[Full Name],MATCH(B155,VALUE(PlayerList[NZCF ID]),0)),"Check NZCF ID"))</f>
        <v/>
      </c>
      <c r="D155" s="67" t="str" cm="1">
        <f t="array" ref="D155">IF(B155="","",IFERROR(INDEX(PlayerList[FIDE ID],MATCH(B155,VALUE(PlayerList[NZCF ID]),0)),"Check NZCF ID"))</f>
        <v/>
      </c>
      <c r="E155" s="33"/>
      <c r="F155" s="69"/>
      <c r="G155" s="69"/>
      <c r="H155" s="69"/>
      <c r="I155" s="69"/>
      <c r="J155" s="38"/>
      <c r="L155" s="12"/>
      <c r="M155" s="33"/>
      <c r="N155" s="33"/>
      <c r="O155" s="13"/>
      <c r="P155" s="33"/>
      <c r="Q155" s="33"/>
      <c r="R155" s="13"/>
      <c r="S155" s="13"/>
      <c r="T155" s="13"/>
      <c r="U155" s="13"/>
      <c r="V155" s="35"/>
    </row>
    <row r="156" spans="2:22" x14ac:dyDescent="0.3">
      <c r="B156" s="62"/>
      <c r="C156" s="43" t="str" cm="1">
        <f t="array" ref="C156">IF(B156="","",IFERROR(INDEX(PlayerList[Full Name],MATCH(B156,VALUE(PlayerList[NZCF ID]),0)),"Check NZCF ID"))</f>
        <v/>
      </c>
      <c r="D156" s="67" t="str" cm="1">
        <f t="array" ref="D156">IF(B156="","",IFERROR(INDEX(PlayerList[FIDE ID],MATCH(B156,VALUE(PlayerList[NZCF ID]),0)),"Check NZCF ID"))</f>
        <v/>
      </c>
      <c r="E156" s="33"/>
      <c r="F156" s="69"/>
      <c r="G156" s="69"/>
      <c r="H156" s="69"/>
      <c r="I156" s="69"/>
      <c r="J156" s="38"/>
      <c r="L156" s="12"/>
      <c r="M156" s="33"/>
      <c r="N156" s="33"/>
      <c r="O156" s="13"/>
      <c r="P156" s="33"/>
      <c r="Q156" s="33"/>
      <c r="R156" s="13"/>
      <c r="S156" s="13"/>
      <c r="T156" s="13"/>
      <c r="U156" s="13"/>
      <c r="V156" s="35"/>
    </row>
    <row r="157" spans="2:22" x14ac:dyDescent="0.3">
      <c r="B157" s="62"/>
      <c r="C157" s="43" t="str" cm="1">
        <f t="array" ref="C157">IF(B157="","",IFERROR(INDEX(PlayerList[Full Name],MATCH(B157,VALUE(PlayerList[NZCF ID]),0)),"Check NZCF ID"))</f>
        <v/>
      </c>
      <c r="D157" s="67" t="str" cm="1">
        <f t="array" ref="D157">IF(B157="","",IFERROR(INDEX(PlayerList[FIDE ID],MATCH(B157,VALUE(PlayerList[NZCF ID]),0)),"Check NZCF ID"))</f>
        <v/>
      </c>
      <c r="E157" s="33"/>
      <c r="F157" s="69"/>
      <c r="G157" s="69"/>
      <c r="H157" s="69"/>
      <c r="I157" s="69"/>
      <c r="J157" s="38"/>
      <c r="L157" s="12"/>
      <c r="M157" s="33"/>
      <c r="N157" s="33"/>
      <c r="O157" s="13"/>
      <c r="P157" s="33"/>
      <c r="Q157" s="33"/>
      <c r="R157" s="13"/>
      <c r="S157" s="13"/>
      <c r="T157" s="13"/>
      <c r="U157" s="13"/>
      <c r="V157" s="35"/>
    </row>
    <row r="158" spans="2:22" x14ac:dyDescent="0.3">
      <c r="B158" s="62"/>
      <c r="C158" s="43" t="str" cm="1">
        <f t="array" ref="C158">IF(B158="","",IFERROR(INDEX(PlayerList[Full Name],MATCH(B158,VALUE(PlayerList[NZCF ID]),0)),"Check NZCF ID"))</f>
        <v/>
      </c>
      <c r="D158" s="67" t="str" cm="1">
        <f t="array" ref="D158">IF(B158="","",IFERROR(INDEX(PlayerList[FIDE ID],MATCH(B158,VALUE(PlayerList[NZCF ID]),0)),"Check NZCF ID"))</f>
        <v/>
      </c>
      <c r="E158" s="33"/>
      <c r="F158" s="69"/>
      <c r="G158" s="69"/>
      <c r="H158" s="69"/>
      <c r="I158" s="69"/>
      <c r="J158" s="38"/>
      <c r="L158" s="12"/>
      <c r="M158" s="33"/>
      <c r="N158" s="33"/>
      <c r="O158" s="13"/>
      <c r="P158" s="33"/>
      <c r="Q158" s="33"/>
      <c r="R158" s="13"/>
      <c r="S158" s="13"/>
      <c r="T158" s="13"/>
      <c r="U158" s="13"/>
      <c r="V158" s="35"/>
    </row>
    <row r="159" spans="2:22" x14ac:dyDescent="0.3">
      <c r="B159" s="62"/>
      <c r="C159" s="43" t="str" cm="1">
        <f t="array" ref="C159">IF(B159="","",IFERROR(INDEX(PlayerList[Full Name],MATCH(B159,VALUE(PlayerList[NZCF ID]),0)),"Check NZCF ID"))</f>
        <v/>
      </c>
      <c r="D159" s="67" t="str" cm="1">
        <f t="array" ref="D159">IF(B159="","",IFERROR(INDEX(PlayerList[FIDE ID],MATCH(B159,VALUE(PlayerList[NZCF ID]),0)),"Check NZCF ID"))</f>
        <v/>
      </c>
      <c r="E159" s="33"/>
      <c r="F159" s="69"/>
      <c r="G159" s="69"/>
      <c r="H159" s="69"/>
      <c r="I159" s="69"/>
      <c r="J159" s="38"/>
      <c r="L159" s="12"/>
      <c r="M159" s="33"/>
      <c r="N159" s="33"/>
      <c r="O159" s="13"/>
      <c r="P159" s="33"/>
      <c r="Q159" s="33"/>
      <c r="R159" s="13"/>
      <c r="S159" s="13"/>
      <c r="T159" s="13"/>
      <c r="U159" s="13"/>
      <c r="V159" s="35"/>
    </row>
    <row r="160" spans="2:22" x14ac:dyDescent="0.3">
      <c r="B160" s="62"/>
      <c r="C160" s="43" t="str" cm="1">
        <f t="array" ref="C160">IF(B160="","",IFERROR(INDEX(PlayerList[Full Name],MATCH(B160,VALUE(PlayerList[NZCF ID]),0)),"Check NZCF ID"))</f>
        <v/>
      </c>
      <c r="D160" s="67" t="str" cm="1">
        <f t="array" ref="D160">IF(B160="","",IFERROR(INDEX(PlayerList[FIDE ID],MATCH(B160,VALUE(PlayerList[NZCF ID]),0)),"Check NZCF ID"))</f>
        <v/>
      </c>
      <c r="E160" s="33"/>
      <c r="F160" s="69"/>
      <c r="G160" s="69"/>
      <c r="H160" s="69"/>
      <c r="I160" s="69"/>
      <c r="J160" s="38"/>
      <c r="L160" s="12"/>
      <c r="M160" s="33"/>
      <c r="N160" s="33"/>
      <c r="O160" s="13"/>
      <c r="P160" s="33"/>
      <c r="Q160" s="33"/>
      <c r="R160" s="13"/>
      <c r="S160" s="13"/>
      <c r="T160" s="13"/>
      <c r="U160" s="13"/>
      <c r="V160" s="35"/>
    </row>
    <row r="161" spans="2:22" x14ac:dyDescent="0.3">
      <c r="B161" s="62"/>
      <c r="C161" s="43" t="str" cm="1">
        <f t="array" ref="C161">IF(B161="","",IFERROR(INDEX(PlayerList[Full Name],MATCH(B161,VALUE(PlayerList[NZCF ID]),0)),"Check NZCF ID"))</f>
        <v/>
      </c>
      <c r="D161" s="67" t="str" cm="1">
        <f t="array" ref="D161">IF(B161="","",IFERROR(INDEX(PlayerList[FIDE ID],MATCH(B161,VALUE(PlayerList[NZCF ID]),0)),"Check NZCF ID"))</f>
        <v/>
      </c>
      <c r="E161" s="33"/>
      <c r="F161" s="69"/>
      <c r="G161" s="69"/>
      <c r="H161" s="69"/>
      <c r="I161" s="69"/>
      <c r="J161" s="38"/>
      <c r="L161" s="12"/>
      <c r="M161" s="33"/>
      <c r="N161" s="33"/>
      <c r="O161" s="13"/>
      <c r="P161" s="33"/>
      <c r="Q161" s="33"/>
      <c r="R161" s="13"/>
      <c r="S161" s="13"/>
      <c r="T161" s="13"/>
      <c r="U161" s="13"/>
      <c r="V161" s="35"/>
    </row>
    <row r="162" spans="2:22" x14ac:dyDescent="0.3">
      <c r="B162" s="62"/>
      <c r="C162" s="43" t="str" cm="1">
        <f t="array" ref="C162">IF(B162="","",IFERROR(INDEX(PlayerList[Full Name],MATCH(B162,VALUE(PlayerList[NZCF ID]),0)),"Check NZCF ID"))</f>
        <v/>
      </c>
      <c r="D162" s="67" t="str" cm="1">
        <f t="array" ref="D162">IF(B162="","",IFERROR(INDEX(PlayerList[FIDE ID],MATCH(B162,VALUE(PlayerList[NZCF ID]),0)),"Check NZCF ID"))</f>
        <v/>
      </c>
      <c r="E162" s="33"/>
      <c r="F162" s="69"/>
      <c r="G162" s="69"/>
      <c r="H162" s="69"/>
      <c r="I162" s="69"/>
      <c r="J162" s="38"/>
      <c r="L162" s="12"/>
      <c r="M162" s="33"/>
      <c r="N162" s="33"/>
      <c r="O162" s="13"/>
      <c r="P162" s="33"/>
      <c r="Q162" s="33"/>
      <c r="R162" s="13"/>
      <c r="S162" s="13"/>
      <c r="T162" s="13"/>
      <c r="U162" s="13"/>
      <c r="V162" s="35"/>
    </row>
    <row r="163" spans="2:22" x14ac:dyDescent="0.3">
      <c r="B163" s="62"/>
      <c r="C163" s="43" t="str" cm="1">
        <f t="array" ref="C163">IF(B163="","",IFERROR(INDEX(PlayerList[Full Name],MATCH(B163,VALUE(PlayerList[NZCF ID]),0)),"Check NZCF ID"))</f>
        <v/>
      </c>
      <c r="D163" s="67" t="str" cm="1">
        <f t="array" ref="D163">IF(B163="","",IFERROR(INDEX(PlayerList[FIDE ID],MATCH(B163,VALUE(PlayerList[NZCF ID]),0)),"Check NZCF ID"))</f>
        <v/>
      </c>
      <c r="E163" s="33"/>
      <c r="F163" s="69"/>
      <c r="G163" s="69"/>
      <c r="H163" s="69"/>
      <c r="I163" s="69"/>
      <c r="J163" s="38"/>
      <c r="L163" s="12"/>
      <c r="M163" s="33"/>
      <c r="N163" s="33"/>
      <c r="O163" s="13"/>
      <c r="P163" s="33"/>
      <c r="Q163" s="33"/>
      <c r="R163" s="13"/>
      <c r="S163" s="13"/>
      <c r="T163" s="13"/>
      <c r="U163" s="13"/>
      <c r="V163" s="35"/>
    </row>
    <row r="164" spans="2:22" x14ac:dyDescent="0.3">
      <c r="B164" s="62"/>
      <c r="C164" s="43" t="str" cm="1">
        <f t="array" ref="C164">IF(B164="","",IFERROR(INDEX(PlayerList[Full Name],MATCH(B164,VALUE(PlayerList[NZCF ID]),0)),"Check NZCF ID"))</f>
        <v/>
      </c>
      <c r="D164" s="67" t="str" cm="1">
        <f t="array" ref="D164">IF(B164="","",IFERROR(INDEX(PlayerList[FIDE ID],MATCH(B164,VALUE(PlayerList[NZCF ID]),0)),"Check NZCF ID"))</f>
        <v/>
      </c>
      <c r="E164" s="33"/>
      <c r="F164" s="69"/>
      <c r="G164" s="69"/>
      <c r="H164" s="69"/>
      <c r="I164" s="69"/>
      <c r="J164" s="38"/>
      <c r="L164" s="12"/>
      <c r="M164" s="33"/>
      <c r="N164" s="33"/>
      <c r="O164" s="13"/>
      <c r="P164" s="33"/>
      <c r="Q164" s="33"/>
      <c r="R164" s="13"/>
      <c r="S164" s="13"/>
      <c r="T164" s="13"/>
      <c r="U164" s="13"/>
      <c r="V164" s="35"/>
    </row>
    <row r="165" spans="2:22" x14ac:dyDescent="0.3">
      <c r="B165" s="62"/>
      <c r="C165" s="43" t="str" cm="1">
        <f t="array" ref="C165">IF(B165="","",IFERROR(INDEX(PlayerList[Full Name],MATCH(B165,VALUE(PlayerList[NZCF ID]),0)),"Check NZCF ID"))</f>
        <v/>
      </c>
      <c r="D165" s="67" t="str" cm="1">
        <f t="array" ref="D165">IF(B165="","",IFERROR(INDEX(PlayerList[FIDE ID],MATCH(B165,VALUE(PlayerList[NZCF ID]),0)),"Check NZCF ID"))</f>
        <v/>
      </c>
      <c r="E165" s="33"/>
      <c r="F165" s="69"/>
      <c r="G165" s="69"/>
      <c r="H165" s="69"/>
      <c r="I165" s="69"/>
      <c r="J165" s="38"/>
      <c r="L165" s="12"/>
      <c r="M165" s="33"/>
      <c r="N165" s="33"/>
      <c r="O165" s="13"/>
      <c r="P165" s="33"/>
      <c r="Q165" s="33"/>
      <c r="R165" s="13"/>
      <c r="S165" s="13"/>
      <c r="T165" s="13"/>
      <c r="U165" s="13"/>
      <c r="V165" s="35"/>
    </row>
    <row r="166" spans="2:22" x14ac:dyDescent="0.3">
      <c r="B166" s="62"/>
      <c r="C166" s="43" t="str" cm="1">
        <f t="array" ref="C166">IF(B166="","",IFERROR(INDEX(PlayerList[Full Name],MATCH(B166,VALUE(PlayerList[NZCF ID]),0)),"Check NZCF ID"))</f>
        <v/>
      </c>
      <c r="D166" s="67" t="str" cm="1">
        <f t="array" ref="D166">IF(B166="","",IFERROR(INDEX(PlayerList[FIDE ID],MATCH(B166,VALUE(PlayerList[NZCF ID]),0)),"Check NZCF ID"))</f>
        <v/>
      </c>
      <c r="E166" s="33"/>
      <c r="F166" s="69"/>
      <c r="G166" s="69"/>
      <c r="H166" s="69"/>
      <c r="I166" s="69"/>
      <c r="J166" s="38"/>
      <c r="L166" s="12"/>
      <c r="M166" s="33"/>
      <c r="N166" s="33"/>
      <c r="O166" s="13"/>
      <c r="P166" s="33"/>
      <c r="Q166" s="33"/>
      <c r="R166" s="13"/>
      <c r="S166" s="13"/>
      <c r="T166" s="13"/>
      <c r="U166" s="13"/>
      <c r="V166" s="35"/>
    </row>
    <row r="167" spans="2:22" x14ac:dyDescent="0.3">
      <c r="B167" s="62"/>
      <c r="C167" s="43" t="str" cm="1">
        <f t="array" ref="C167">IF(B167="","",IFERROR(INDEX(PlayerList[Full Name],MATCH(B167,VALUE(PlayerList[NZCF ID]),0)),"Check NZCF ID"))</f>
        <v/>
      </c>
      <c r="D167" s="67" t="str" cm="1">
        <f t="array" ref="D167">IF(B167="","",IFERROR(INDEX(PlayerList[FIDE ID],MATCH(B167,VALUE(PlayerList[NZCF ID]),0)),"Check NZCF ID"))</f>
        <v/>
      </c>
      <c r="E167" s="33"/>
      <c r="F167" s="69"/>
      <c r="G167" s="69"/>
      <c r="H167" s="69"/>
      <c r="I167" s="69"/>
      <c r="J167" s="38"/>
      <c r="L167" s="12"/>
      <c r="M167" s="33"/>
      <c r="N167" s="33"/>
      <c r="O167" s="13"/>
      <c r="P167" s="33"/>
      <c r="Q167" s="33"/>
      <c r="R167" s="13"/>
      <c r="S167" s="13"/>
      <c r="T167" s="13"/>
      <c r="U167" s="13"/>
      <c r="V167" s="35"/>
    </row>
    <row r="168" spans="2:22" x14ac:dyDescent="0.3">
      <c r="B168" s="62"/>
      <c r="C168" s="43" t="str" cm="1">
        <f t="array" ref="C168">IF(B168="","",IFERROR(INDEX(PlayerList[Full Name],MATCH(B168,VALUE(PlayerList[NZCF ID]),0)),"Check NZCF ID"))</f>
        <v/>
      </c>
      <c r="D168" s="67" t="str" cm="1">
        <f t="array" ref="D168">IF(B168="","",IFERROR(INDEX(PlayerList[FIDE ID],MATCH(B168,VALUE(PlayerList[NZCF ID]),0)),"Check NZCF ID"))</f>
        <v/>
      </c>
      <c r="E168" s="33"/>
      <c r="F168" s="69"/>
      <c r="G168" s="69"/>
      <c r="H168" s="69"/>
      <c r="I168" s="69"/>
      <c r="J168" s="38"/>
      <c r="L168" s="12"/>
      <c r="M168" s="33"/>
      <c r="N168" s="33"/>
      <c r="O168" s="13"/>
      <c r="P168" s="33"/>
      <c r="Q168" s="33"/>
      <c r="R168" s="13"/>
      <c r="S168" s="13"/>
      <c r="T168" s="13"/>
      <c r="U168" s="13"/>
      <c r="V168" s="35"/>
    </row>
    <row r="169" spans="2:22" x14ac:dyDescent="0.3">
      <c r="B169" s="62"/>
      <c r="C169" s="43" t="str" cm="1">
        <f t="array" ref="C169">IF(B169="","",IFERROR(INDEX(PlayerList[Full Name],MATCH(B169,VALUE(PlayerList[NZCF ID]),0)),"Check NZCF ID"))</f>
        <v/>
      </c>
      <c r="D169" s="67" t="str" cm="1">
        <f t="array" ref="D169">IF(B169="","",IFERROR(INDEX(PlayerList[FIDE ID],MATCH(B169,VALUE(PlayerList[NZCF ID]),0)),"Check NZCF ID"))</f>
        <v/>
      </c>
      <c r="E169" s="33"/>
      <c r="F169" s="69"/>
      <c r="G169" s="69"/>
      <c r="H169" s="69"/>
      <c r="I169" s="69"/>
      <c r="J169" s="38"/>
      <c r="L169" s="12"/>
      <c r="M169" s="33"/>
      <c r="N169" s="33"/>
      <c r="O169" s="13"/>
      <c r="P169" s="33"/>
      <c r="Q169" s="33"/>
      <c r="R169" s="13"/>
      <c r="S169" s="13"/>
      <c r="T169" s="13"/>
      <c r="U169" s="13"/>
      <c r="V169" s="35"/>
    </row>
    <row r="170" spans="2:22" x14ac:dyDescent="0.3">
      <c r="B170" s="62"/>
      <c r="C170" s="43" t="str" cm="1">
        <f t="array" ref="C170">IF(B170="","",IFERROR(INDEX(PlayerList[Full Name],MATCH(B170,VALUE(PlayerList[NZCF ID]),0)),"Check NZCF ID"))</f>
        <v/>
      </c>
      <c r="D170" s="67" t="str" cm="1">
        <f t="array" ref="D170">IF(B170="","",IFERROR(INDEX(PlayerList[FIDE ID],MATCH(B170,VALUE(PlayerList[NZCF ID]),0)),"Check NZCF ID"))</f>
        <v/>
      </c>
      <c r="E170" s="33"/>
      <c r="F170" s="69"/>
      <c r="G170" s="69"/>
      <c r="H170" s="69"/>
      <c r="I170" s="69"/>
      <c r="J170" s="38"/>
      <c r="L170" s="12"/>
      <c r="M170" s="33"/>
      <c r="N170" s="33"/>
      <c r="O170" s="13"/>
      <c r="P170" s="33"/>
      <c r="Q170" s="33"/>
      <c r="R170" s="13"/>
      <c r="S170" s="13"/>
      <c r="T170" s="13"/>
      <c r="U170" s="13"/>
      <c r="V170" s="35"/>
    </row>
    <row r="171" spans="2:22" x14ac:dyDescent="0.3">
      <c r="B171" s="62"/>
      <c r="C171" s="43" t="str" cm="1">
        <f t="array" ref="C171">IF(B171="","",IFERROR(INDEX(PlayerList[Full Name],MATCH(B171,VALUE(PlayerList[NZCF ID]),0)),"Check NZCF ID"))</f>
        <v/>
      </c>
      <c r="D171" s="67" t="str" cm="1">
        <f t="array" ref="D171">IF(B171="","",IFERROR(INDEX(PlayerList[FIDE ID],MATCH(B171,VALUE(PlayerList[NZCF ID]),0)),"Check NZCF ID"))</f>
        <v/>
      </c>
      <c r="E171" s="33"/>
      <c r="F171" s="69"/>
      <c r="G171" s="69"/>
      <c r="H171" s="69"/>
      <c r="I171" s="69"/>
      <c r="J171" s="38"/>
      <c r="L171" s="12"/>
      <c r="M171" s="33"/>
      <c r="N171" s="33"/>
      <c r="O171" s="13"/>
      <c r="P171" s="33"/>
      <c r="Q171" s="33"/>
      <c r="R171" s="13"/>
      <c r="S171" s="13"/>
      <c r="T171" s="13"/>
      <c r="U171" s="13"/>
      <c r="V171" s="35"/>
    </row>
    <row r="172" spans="2:22" x14ac:dyDescent="0.3">
      <c r="B172" s="62"/>
      <c r="C172" s="43" t="str" cm="1">
        <f t="array" ref="C172">IF(B172="","",IFERROR(INDEX(PlayerList[Full Name],MATCH(B172,VALUE(PlayerList[NZCF ID]),0)),"Check NZCF ID"))</f>
        <v/>
      </c>
      <c r="D172" s="67" t="str" cm="1">
        <f t="array" ref="D172">IF(B172="","",IFERROR(INDEX(PlayerList[FIDE ID],MATCH(B172,VALUE(PlayerList[NZCF ID]),0)),"Check NZCF ID"))</f>
        <v/>
      </c>
      <c r="E172" s="33"/>
      <c r="F172" s="69"/>
      <c r="G172" s="69"/>
      <c r="H172" s="69"/>
      <c r="I172" s="69"/>
      <c r="J172" s="38"/>
      <c r="L172" s="12"/>
      <c r="M172" s="33"/>
      <c r="N172" s="33"/>
      <c r="O172" s="13"/>
      <c r="P172" s="33"/>
      <c r="Q172" s="33"/>
      <c r="R172" s="13"/>
      <c r="S172" s="13"/>
      <c r="T172" s="13"/>
      <c r="U172" s="13"/>
      <c r="V172" s="35"/>
    </row>
    <row r="173" spans="2:22" x14ac:dyDescent="0.3">
      <c r="B173" s="62"/>
      <c r="C173" s="43" t="str" cm="1">
        <f t="array" ref="C173">IF(B173="","",IFERROR(INDEX(PlayerList[Full Name],MATCH(B173,VALUE(PlayerList[NZCF ID]),0)),"Check NZCF ID"))</f>
        <v/>
      </c>
      <c r="D173" s="67" t="str" cm="1">
        <f t="array" ref="D173">IF(B173="","",IFERROR(INDEX(PlayerList[FIDE ID],MATCH(B173,VALUE(PlayerList[NZCF ID]),0)),"Check NZCF ID"))</f>
        <v/>
      </c>
      <c r="E173" s="33"/>
      <c r="F173" s="69"/>
      <c r="G173" s="69"/>
      <c r="H173" s="69"/>
      <c r="I173" s="69"/>
      <c r="J173" s="38"/>
      <c r="L173" s="12"/>
      <c r="M173" s="33"/>
      <c r="N173" s="33"/>
      <c r="O173" s="13"/>
      <c r="P173" s="33"/>
      <c r="Q173" s="33"/>
      <c r="R173" s="13"/>
      <c r="S173" s="13"/>
      <c r="T173" s="13"/>
      <c r="U173" s="13"/>
      <c r="V173" s="35"/>
    </row>
    <row r="174" spans="2:22" x14ac:dyDescent="0.3">
      <c r="B174" s="62"/>
      <c r="C174" s="43" t="str" cm="1">
        <f t="array" ref="C174">IF(B174="","",IFERROR(INDEX(PlayerList[Full Name],MATCH(B174,VALUE(PlayerList[NZCF ID]),0)),"Check NZCF ID"))</f>
        <v/>
      </c>
      <c r="D174" s="67" t="str" cm="1">
        <f t="array" ref="D174">IF(B174="","",IFERROR(INDEX(PlayerList[FIDE ID],MATCH(B174,VALUE(PlayerList[NZCF ID]),0)),"Check NZCF ID"))</f>
        <v/>
      </c>
      <c r="E174" s="33"/>
      <c r="F174" s="69"/>
      <c r="G174" s="69"/>
      <c r="H174" s="69"/>
      <c r="I174" s="69"/>
      <c r="J174" s="38"/>
      <c r="L174" s="12"/>
      <c r="M174" s="33"/>
      <c r="N174" s="33"/>
      <c r="O174" s="13"/>
      <c r="P174" s="33"/>
      <c r="Q174" s="33"/>
      <c r="R174" s="13"/>
      <c r="S174" s="13"/>
      <c r="T174" s="13"/>
      <c r="U174" s="13"/>
      <c r="V174" s="35"/>
    </row>
    <row r="175" spans="2:22" x14ac:dyDescent="0.3">
      <c r="B175" s="62"/>
      <c r="C175" s="43" t="str" cm="1">
        <f t="array" ref="C175">IF(B175="","",IFERROR(INDEX(PlayerList[Full Name],MATCH(B175,VALUE(PlayerList[NZCF ID]),0)),"Check NZCF ID"))</f>
        <v/>
      </c>
      <c r="D175" s="67" t="str" cm="1">
        <f t="array" ref="D175">IF(B175="","",IFERROR(INDEX(PlayerList[FIDE ID],MATCH(B175,VALUE(PlayerList[NZCF ID]),0)),"Check NZCF ID"))</f>
        <v/>
      </c>
      <c r="E175" s="33"/>
      <c r="F175" s="69"/>
      <c r="G175" s="69"/>
      <c r="H175" s="69"/>
      <c r="I175" s="69"/>
      <c r="J175" s="38"/>
      <c r="L175" s="12"/>
      <c r="M175" s="33"/>
      <c r="N175" s="33"/>
      <c r="O175" s="13"/>
      <c r="P175" s="33"/>
      <c r="Q175" s="33"/>
      <c r="R175" s="13"/>
      <c r="S175" s="13"/>
      <c r="T175" s="13"/>
      <c r="U175" s="13"/>
      <c r="V175" s="35"/>
    </row>
    <row r="176" spans="2:22" x14ac:dyDescent="0.3">
      <c r="B176" s="62"/>
      <c r="C176" s="43" t="str" cm="1">
        <f t="array" ref="C176">IF(B176="","",IFERROR(INDEX(PlayerList[Full Name],MATCH(B176,VALUE(PlayerList[NZCF ID]),0)),"Check NZCF ID"))</f>
        <v/>
      </c>
      <c r="D176" s="67" t="str" cm="1">
        <f t="array" ref="D176">IF(B176="","",IFERROR(INDEX(PlayerList[FIDE ID],MATCH(B176,VALUE(PlayerList[NZCF ID]),0)),"Check NZCF ID"))</f>
        <v/>
      </c>
      <c r="E176" s="33"/>
      <c r="F176" s="69"/>
      <c r="G176" s="69"/>
      <c r="H176" s="69"/>
      <c r="I176" s="69"/>
      <c r="J176" s="38"/>
      <c r="L176" s="12"/>
      <c r="M176" s="33"/>
      <c r="N176" s="33"/>
      <c r="O176" s="13"/>
      <c r="P176" s="33"/>
      <c r="Q176" s="33"/>
      <c r="R176" s="13"/>
      <c r="S176" s="13"/>
      <c r="T176" s="13"/>
      <c r="U176" s="13"/>
      <c r="V176" s="35"/>
    </row>
    <row r="177" spans="2:22" x14ac:dyDescent="0.3">
      <c r="B177" s="62"/>
      <c r="C177" s="43" t="str" cm="1">
        <f t="array" ref="C177">IF(B177="","",IFERROR(INDEX(PlayerList[Full Name],MATCH(B177,VALUE(PlayerList[NZCF ID]),0)),"Check NZCF ID"))</f>
        <v/>
      </c>
      <c r="D177" s="67" t="str" cm="1">
        <f t="array" ref="D177">IF(B177="","",IFERROR(INDEX(PlayerList[FIDE ID],MATCH(B177,VALUE(PlayerList[NZCF ID]),0)),"Check NZCF ID"))</f>
        <v/>
      </c>
      <c r="E177" s="33"/>
      <c r="F177" s="69"/>
      <c r="G177" s="69"/>
      <c r="H177" s="69"/>
      <c r="I177" s="69"/>
      <c r="J177" s="38"/>
      <c r="L177" s="12"/>
      <c r="M177" s="33"/>
      <c r="N177" s="33"/>
      <c r="O177" s="13"/>
      <c r="P177" s="33"/>
      <c r="Q177" s="33"/>
      <c r="R177" s="13"/>
      <c r="S177" s="13"/>
      <c r="T177" s="13"/>
      <c r="U177" s="13"/>
      <c r="V177" s="35"/>
    </row>
    <row r="178" spans="2:22" x14ac:dyDescent="0.3">
      <c r="B178" s="62"/>
      <c r="C178" s="43" t="str" cm="1">
        <f t="array" ref="C178">IF(B178="","",IFERROR(INDEX(PlayerList[Full Name],MATCH(B178,VALUE(PlayerList[NZCF ID]),0)),"Check NZCF ID"))</f>
        <v/>
      </c>
      <c r="D178" s="67" t="str" cm="1">
        <f t="array" ref="D178">IF(B178="","",IFERROR(INDEX(PlayerList[FIDE ID],MATCH(B178,VALUE(PlayerList[NZCF ID]),0)),"Check NZCF ID"))</f>
        <v/>
      </c>
      <c r="E178" s="33"/>
      <c r="F178" s="69"/>
      <c r="G178" s="69"/>
      <c r="H178" s="69"/>
      <c r="I178" s="69"/>
      <c r="J178" s="38"/>
      <c r="L178" s="12"/>
      <c r="M178" s="33"/>
      <c r="N178" s="33"/>
      <c r="O178" s="13"/>
      <c r="P178" s="33"/>
      <c r="Q178" s="33"/>
      <c r="R178" s="13"/>
      <c r="S178" s="13"/>
      <c r="T178" s="13"/>
      <c r="U178" s="13"/>
      <c r="V178" s="35"/>
    </row>
    <row r="179" spans="2:22" x14ac:dyDescent="0.3">
      <c r="B179" s="62"/>
      <c r="C179" s="43" t="str" cm="1">
        <f t="array" ref="C179">IF(B179="","",IFERROR(INDEX(PlayerList[Full Name],MATCH(B179,VALUE(PlayerList[NZCF ID]),0)),"Check NZCF ID"))</f>
        <v/>
      </c>
      <c r="D179" s="67" t="str" cm="1">
        <f t="array" ref="D179">IF(B179="","",IFERROR(INDEX(PlayerList[FIDE ID],MATCH(B179,VALUE(PlayerList[NZCF ID]),0)),"Check NZCF ID"))</f>
        <v/>
      </c>
      <c r="E179" s="33"/>
      <c r="F179" s="69"/>
      <c r="G179" s="69"/>
      <c r="H179" s="69"/>
      <c r="I179" s="69"/>
      <c r="J179" s="38"/>
      <c r="L179" s="12"/>
      <c r="M179" s="33"/>
      <c r="N179" s="33"/>
      <c r="O179" s="13"/>
      <c r="P179" s="33"/>
      <c r="Q179" s="33"/>
      <c r="R179" s="13"/>
      <c r="S179" s="13"/>
      <c r="T179" s="13"/>
      <c r="U179" s="13"/>
      <c r="V179" s="35"/>
    </row>
    <row r="180" spans="2:22" x14ac:dyDescent="0.3">
      <c r="B180" s="62"/>
      <c r="C180" s="43" t="str" cm="1">
        <f t="array" ref="C180">IF(B180="","",IFERROR(INDEX(PlayerList[Full Name],MATCH(B180,VALUE(PlayerList[NZCF ID]),0)),"Check NZCF ID"))</f>
        <v/>
      </c>
      <c r="D180" s="67" t="str" cm="1">
        <f t="array" ref="D180">IF(B180="","",IFERROR(INDEX(PlayerList[FIDE ID],MATCH(B180,VALUE(PlayerList[NZCF ID]),0)),"Check NZCF ID"))</f>
        <v/>
      </c>
      <c r="E180" s="33"/>
      <c r="F180" s="69"/>
      <c r="G180" s="69"/>
      <c r="H180" s="69"/>
      <c r="I180" s="69"/>
      <c r="J180" s="38"/>
      <c r="L180" s="12"/>
      <c r="M180" s="33"/>
      <c r="N180" s="33"/>
      <c r="O180" s="13"/>
      <c r="P180" s="33"/>
      <c r="Q180" s="33"/>
      <c r="R180" s="13"/>
      <c r="S180" s="13"/>
      <c r="T180" s="13"/>
      <c r="U180" s="13"/>
      <c r="V180" s="35"/>
    </row>
    <row r="181" spans="2:22" x14ac:dyDescent="0.3">
      <c r="B181" s="62"/>
      <c r="C181" s="43" t="str" cm="1">
        <f t="array" ref="C181">IF(B181="","",IFERROR(INDEX(PlayerList[Full Name],MATCH(B181,VALUE(PlayerList[NZCF ID]),0)),"Check NZCF ID"))</f>
        <v/>
      </c>
      <c r="D181" s="67" t="str" cm="1">
        <f t="array" ref="D181">IF(B181="","",IFERROR(INDEX(PlayerList[FIDE ID],MATCH(B181,VALUE(PlayerList[NZCF ID]),0)),"Check NZCF ID"))</f>
        <v/>
      </c>
      <c r="E181" s="33"/>
      <c r="F181" s="69"/>
      <c r="G181" s="69"/>
      <c r="H181" s="69"/>
      <c r="I181" s="69"/>
      <c r="J181" s="38"/>
      <c r="L181" s="12"/>
      <c r="M181" s="33"/>
      <c r="N181" s="33"/>
      <c r="O181" s="13"/>
      <c r="P181" s="33"/>
      <c r="Q181" s="33"/>
      <c r="R181" s="13"/>
      <c r="S181" s="13"/>
      <c r="T181" s="13"/>
      <c r="U181" s="13"/>
      <c r="V181" s="35"/>
    </row>
    <row r="182" spans="2:22" x14ac:dyDescent="0.3">
      <c r="B182" s="62"/>
      <c r="C182" s="43" t="str" cm="1">
        <f t="array" ref="C182">IF(B182="","",IFERROR(INDEX(PlayerList[Full Name],MATCH(B182,VALUE(PlayerList[NZCF ID]),0)),"Check NZCF ID"))</f>
        <v/>
      </c>
      <c r="D182" s="67" t="str" cm="1">
        <f t="array" ref="D182">IF(B182="","",IFERROR(INDEX(PlayerList[FIDE ID],MATCH(B182,VALUE(PlayerList[NZCF ID]),0)),"Check NZCF ID"))</f>
        <v/>
      </c>
      <c r="E182" s="33"/>
      <c r="F182" s="69"/>
      <c r="G182" s="69"/>
      <c r="H182" s="69"/>
      <c r="I182" s="69"/>
      <c r="J182" s="38"/>
      <c r="L182" s="12"/>
      <c r="M182" s="33"/>
      <c r="N182" s="33"/>
      <c r="O182" s="13"/>
      <c r="P182" s="33"/>
      <c r="Q182" s="33"/>
      <c r="R182" s="13"/>
      <c r="S182" s="13"/>
      <c r="T182" s="13"/>
      <c r="U182" s="13"/>
      <c r="V182" s="35"/>
    </row>
    <row r="183" spans="2:22" x14ac:dyDescent="0.3">
      <c r="B183" s="62"/>
      <c r="C183" s="43" t="str" cm="1">
        <f t="array" ref="C183">IF(B183="","",IFERROR(INDEX(PlayerList[Full Name],MATCH(B183,VALUE(PlayerList[NZCF ID]),0)),"Check NZCF ID"))</f>
        <v/>
      </c>
      <c r="D183" s="67" t="str" cm="1">
        <f t="array" ref="D183">IF(B183="","",IFERROR(INDEX(PlayerList[FIDE ID],MATCH(B183,VALUE(PlayerList[NZCF ID]),0)),"Check NZCF ID"))</f>
        <v/>
      </c>
      <c r="E183" s="33"/>
      <c r="F183" s="69"/>
      <c r="G183" s="69"/>
      <c r="H183" s="69"/>
      <c r="I183" s="69"/>
      <c r="J183" s="38"/>
      <c r="L183" s="12"/>
      <c r="M183" s="33"/>
      <c r="N183" s="33"/>
      <c r="O183" s="13"/>
      <c r="P183" s="33"/>
      <c r="Q183" s="33"/>
      <c r="R183" s="13"/>
      <c r="S183" s="13"/>
      <c r="T183" s="13"/>
      <c r="U183" s="13"/>
      <c r="V183" s="35"/>
    </row>
    <row r="184" spans="2:22" x14ac:dyDescent="0.3">
      <c r="B184" s="62"/>
      <c r="C184" s="43" t="str" cm="1">
        <f t="array" ref="C184">IF(B184="","",IFERROR(INDEX(PlayerList[Full Name],MATCH(B184,VALUE(PlayerList[NZCF ID]),0)),"Check NZCF ID"))</f>
        <v/>
      </c>
      <c r="D184" s="67" t="str" cm="1">
        <f t="array" ref="D184">IF(B184="","",IFERROR(INDEX(PlayerList[FIDE ID],MATCH(B184,VALUE(PlayerList[NZCF ID]),0)),"Check NZCF ID"))</f>
        <v/>
      </c>
      <c r="E184" s="33"/>
      <c r="F184" s="69"/>
      <c r="G184" s="69"/>
      <c r="H184" s="69"/>
      <c r="I184" s="69"/>
      <c r="J184" s="38"/>
      <c r="L184" s="12"/>
      <c r="M184" s="33"/>
      <c r="N184" s="33"/>
      <c r="O184" s="13"/>
      <c r="P184" s="33"/>
      <c r="Q184" s="33"/>
      <c r="R184" s="13"/>
      <c r="S184" s="13"/>
      <c r="T184" s="13"/>
      <c r="U184" s="13"/>
      <c r="V184" s="35"/>
    </row>
    <row r="185" spans="2:22" x14ac:dyDescent="0.3">
      <c r="B185" s="62"/>
      <c r="C185" s="43" t="str" cm="1">
        <f t="array" ref="C185">IF(B185="","",IFERROR(INDEX(PlayerList[Full Name],MATCH(B185,VALUE(PlayerList[NZCF ID]),0)),"Check NZCF ID"))</f>
        <v/>
      </c>
      <c r="D185" s="67" t="str" cm="1">
        <f t="array" ref="D185">IF(B185="","",IFERROR(INDEX(PlayerList[FIDE ID],MATCH(B185,VALUE(PlayerList[NZCF ID]),0)),"Check NZCF ID"))</f>
        <v/>
      </c>
      <c r="E185" s="33"/>
      <c r="F185" s="69"/>
      <c r="G185" s="69"/>
      <c r="H185" s="69"/>
      <c r="I185" s="69"/>
      <c r="J185" s="38"/>
      <c r="L185" s="12"/>
      <c r="M185" s="33"/>
      <c r="N185" s="33"/>
      <c r="O185" s="13"/>
      <c r="P185" s="33"/>
      <c r="Q185" s="33"/>
      <c r="R185" s="13"/>
      <c r="S185" s="13"/>
      <c r="T185" s="13"/>
      <c r="U185" s="13"/>
      <c r="V185" s="35"/>
    </row>
    <row r="186" spans="2:22" x14ac:dyDescent="0.3">
      <c r="B186" s="62"/>
      <c r="C186" s="43" t="str" cm="1">
        <f t="array" ref="C186">IF(B186="","",IFERROR(INDEX(PlayerList[Full Name],MATCH(B186,VALUE(PlayerList[NZCF ID]),0)),"Check NZCF ID"))</f>
        <v/>
      </c>
      <c r="D186" s="67" t="str" cm="1">
        <f t="array" ref="D186">IF(B186="","",IFERROR(INDEX(PlayerList[FIDE ID],MATCH(B186,VALUE(PlayerList[NZCF ID]),0)),"Check NZCF ID"))</f>
        <v/>
      </c>
      <c r="E186" s="33"/>
      <c r="F186" s="69"/>
      <c r="G186" s="69"/>
      <c r="H186" s="69"/>
      <c r="I186" s="69"/>
      <c r="J186" s="38"/>
      <c r="L186" s="12"/>
      <c r="M186" s="33"/>
      <c r="N186" s="33"/>
      <c r="O186" s="13"/>
      <c r="P186" s="33"/>
      <c r="Q186" s="33"/>
      <c r="R186" s="13"/>
      <c r="S186" s="13"/>
      <c r="T186" s="13"/>
      <c r="U186" s="13"/>
      <c r="V186" s="35"/>
    </row>
    <row r="187" spans="2:22" x14ac:dyDescent="0.3">
      <c r="B187" s="62"/>
      <c r="C187" s="43" t="str" cm="1">
        <f t="array" ref="C187">IF(B187="","",IFERROR(INDEX(PlayerList[Full Name],MATCH(B187,VALUE(PlayerList[NZCF ID]),0)),"Check NZCF ID"))</f>
        <v/>
      </c>
      <c r="D187" s="67" t="str" cm="1">
        <f t="array" ref="D187">IF(B187="","",IFERROR(INDEX(PlayerList[FIDE ID],MATCH(B187,VALUE(PlayerList[NZCF ID]),0)),"Check NZCF ID"))</f>
        <v/>
      </c>
      <c r="E187" s="33"/>
      <c r="F187" s="69"/>
      <c r="G187" s="69"/>
      <c r="H187" s="69"/>
      <c r="I187" s="69"/>
      <c r="J187" s="38"/>
      <c r="L187" s="12"/>
      <c r="M187" s="33"/>
      <c r="N187" s="33"/>
      <c r="O187" s="13"/>
      <c r="P187" s="33"/>
      <c r="Q187" s="33"/>
      <c r="R187" s="13"/>
      <c r="S187" s="13"/>
      <c r="T187" s="13"/>
      <c r="U187" s="13"/>
      <c r="V187" s="35"/>
    </row>
    <row r="188" spans="2:22" x14ac:dyDescent="0.3">
      <c r="B188" s="62"/>
      <c r="C188" s="43" t="str" cm="1">
        <f t="array" ref="C188">IF(B188="","",IFERROR(INDEX(PlayerList[Full Name],MATCH(B188,VALUE(PlayerList[NZCF ID]),0)),"Check NZCF ID"))</f>
        <v/>
      </c>
      <c r="D188" s="67" t="str" cm="1">
        <f t="array" ref="D188">IF(B188="","",IFERROR(INDEX(PlayerList[FIDE ID],MATCH(B188,VALUE(PlayerList[NZCF ID]),0)),"Check NZCF ID"))</f>
        <v/>
      </c>
      <c r="E188" s="33"/>
      <c r="F188" s="69"/>
      <c r="G188" s="69"/>
      <c r="H188" s="69"/>
      <c r="I188" s="69"/>
      <c r="J188" s="38"/>
      <c r="L188" s="12"/>
      <c r="M188" s="33"/>
      <c r="N188" s="33"/>
      <c r="O188" s="13"/>
      <c r="P188" s="33"/>
      <c r="Q188" s="33"/>
      <c r="R188" s="13"/>
      <c r="S188" s="13"/>
      <c r="T188" s="13"/>
      <c r="U188" s="13"/>
      <c r="V188" s="35"/>
    </row>
    <row r="189" spans="2:22" x14ac:dyDescent="0.3">
      <c r="B189" s="62"/>
      <c r="C189" s="43" t="str" cm="1">
        <f t="array" ref="C189">IF(B189="","",IFERROR(INDEX(PlayerList[Full Name],MATCH(B189,VALUE(PlayerList[NZCF ID]),0)),"Check NZCF ID"))</f>
        <v/>
      </c>
      <c r="D189" s="67" t="str" cm="1">
        <f t="array" ref="D189">IF(B189="","",IFERROR(INDEX(PlayerList[FIDE ID],MATCH(B189,VALUE(PlayerList[NZCF ID]),0)),"Check NZCF ID"))</f>
        <v/>
      </c>
      <c r="E189" s="33"/>
      <c r="F189" s="69"/>
      <c r="G189" s="69"/>
      <c r="H189" s="69"/>
      <c r="I189" s="69"/>
      <c r="J189" s="38"/>
      <c r="L189" s="12"/>
      <c r="M189" s="33"/>
      <c r="N189" s="33"/>
      <c r="O189" s="13"/>
      <c r="P189" s="33"/>
      <c r="Q189" s="33"/>
      <c r="R189" s="13"/>
      <c r="S189" s="13"/>
      <c r="T189" s="13"/>
      <c r="U189" s="13"/>
      <c r="V189" s="35"/>
    </row>
    <row r="190" spans="2:22" x14ac:dyDescent="0.3">
      <c r="B190" s="62"/>
      <c r="C190" s="43" t="str" cm="1">
        <f t="array" ref="C190">IF(B190="","",IFERROR(INDEX(PlayerList[Full Name],MATCH(B190,VALUE(PlayerList[NZCF ID]),0)),"Check NZCF ID"))</f>
        <v/>
      </c>
      <c r="D190" s="67" t="str" cm="1">
        <f t="array" ref="D190">IF(B190="","",IFERROR(INDEX(PlayerList[FIDE ID],MATCH(B190,VALUE(PlayerList[NZCF ID]),0)),"Check NZCF ID"))</f>
        <v/>
      </c>
      <c r="E190" s="33"/>
      <c r="F190" s="69"/>
      <c r="G190" s="69"/>
      <c r="H190" s="69"/>
      <c r="I190" s="69"/>
      <c r="J190" s="38"/>
      <c r="L190" s="12"/>
      <c r="M190" s="33"/>
      <c r="N190" s="33"/>
      <c r="O190" s="13"/>
      <c r="P190" s="33"/>
      <c r="Q190" s="33"/>
      <c r="R190" s="13"/>
      <c r="S190" s="13"/>
      <c r="T190" s="13"/>
      <c r="U190" s="13"/>
      <c r="V190" s="35"/>
    </row>
    <row r="191" spans="2:22" x14ac:dyDescent="0.3">
      <c r="B191" s="62"/>
      <c r="C191" s="43" t="str" cm="1">
        <f t="array" ref="C191">IF(B191="","",IFERROR(INDEX(PlayerList[Full Name],MATCH(B191,VALUE(PlayerList[NZCF ID]),0)),"Check NZCF ID"))</f>
        <v/>
      </c>
      <c r="D191" s="67" t="str" cm="1">
        <f t="array" ref="D191">IF(B191="","",IFERROR(INDEX(PlayerList[FIDE ID],MATCH(B191,VALUE(PlayerList[NZCF ID]),0)),"Check NZCF ID"))</f>
        <v/>
      </c>
      <c r="E191" s="33"/>
      <c r="F191" s="69"/>
      <c r="G191" s="69"/>
      <c r="H191" s="69"/>
      <c r="I191" s="69"/>
      <c r="J191" s="38"/>
      <c r="L191" s="12"/>
      <c r="M191" s="33"/>
      <c r="N191" s="33"/>
      <c r="O191" s="13"/>
      <c r="P191" s="33"/>
      <c r="Q191" s="33"/>
      <c r="R191" s="13"/>
      <c r="S191" s="13"/>
      <c r="T191" s="13"/>
      <c r="U191" s="13"/>
      <c r="V191" s="35"/>
    </row>
    <row r="192" spans="2:22" x14ac:dyDescent="0.3">
      <c r="B192" s="62"/>
      <c r="C192" s="43" t="str" cm="1">
        <f t="array" ref="C192">IF(B192="","",IFERROR(INDEX(PlayerList[Full Name],MATCH(B192,VALUE(PlayerList[NZCF ID]),0)),"Check NZCF ID"))</f>
        <v/>
      </c>
      <c r="D192" s="67" t="str" cm="1">
        <f t="array" ref="D192">IF(B192="","",IFERROR(INDEX(PlayerList[FIDE ID],MATCH(B192,VALUE(PlayerList[NZCF ID]),0)),"Check NZCF ID"))</f>
        <v/>
      </c>
      <c r="E192" s="33"/>
      <c r="F192" s="69"/>
      <c r="G192" s="69"/>
      <c r="H192" s="69"/>
      <c r="I192" s="69"/>
      <c r="J192" s="38"/>
      <c r="L192" s="12"/>
      <c r="M192" s="33"/>
      <c r="N192" s="33"/>
      <c r="O192" s="13"/>
      <c r="P192" s="33"/>
      <c r="Q192" s="33"/>
      <c r="R192" s="13"/>
      <c r="S192" s="13"/>
      <c r="T192" s="13"/>
      <c r="U192" s="13"/>
      <c r="V192" s="35"/>
    </row>
    <row r="193" spans="2:22" x14ac:dyDescent="0.3">
      <c r="B193" s="62"/>
      <c r="C193" s="43" t="str" cm="1">
        <f t="array" ref="C193">IF(B193="","",IFERROR(INDEX(PlayerList[Full Name],MATCH(B193,VALUE(PlayerList[NZCF ID]),0)),"Check NZCF ID"))</f>
        <v/>
      </c>
      <c r="D193" s="67" t="str" cm="1">
        <f t="array" ref="D193">IF(B193="","",IFERROR(INDEX(PlayerList[FIDE ID],MATCH(B193,VALUE(PlayerList[NZCF ID]),0)),"Check NZCF ID"))</f>
        <v/>
      </c>
      <c r="E193" s="33"/>
      <c r="F193" s="69"/>
      <c r="G193" s="69"/>
      <c r="H193" s="69"/>
      <c r="I193" s="69"/>
      <c r="J193" s="38"/>
      <c r="L193" s="12"/>
      <c r="M193" s="33"/>
      <c r="N193" s="33"/>
      <c r="O193" s="13"/>
      <c r="P193" s="33"/>
      <c r="Q193" s="33"/>
      <c r="R193" s="13"/>
      <c r="S193" s="13"/>
      <c r="T193" s="13"/>
      <c r="U193" s="13"/>
      <c r="V193" s="35"/>
    </row>
    <row r="194" spans="2:22" x14ac:dyDescent="0.3">
      <c r="B194" s="62"/>
      <c r="C194" s="43" t="str" cm="1">
        <f t="array" ref="C194">IF(B194="","",IFERROR(INDEX(PlayerList[Full Name],MATCH(B194,VALUE(PlayerList[NZCF ID]),0)),"Check NZCF ID"))</f>
        <v/>
      </c>
      <c r="D194" s="67" t="str" cm="1">
        <f t="array" ref="D194">IF(B194="","",IFERROR(INDEX(PlayerList[FIDE ID],MATCH(B194,VALUE(PlayerList[NZCF ID]),0)),"Check NZCF ID"))</f>
        <v/>
      </c>
      <c r="E194" s="33"/>
      <c r="F194" s="69"/>
      <c r="G194" s="69"/>
      <c r="H194" s="69"/>
      <c r="I194" s="69"/>
      <c r="J194" s="38"/>
      <c r="L194" s="12"/>
      <c r="M194" s="33"/>
      <c r="N194" s="33"/>
      <c r="O194" s="13"/>
      <c r="P194" s="33"/>
      <c r="Q194" s="33"/>
      <c r="R194" s="13"/>
      <c r="S194" s="13"/>
      <c r="T194" s="13"/>
      <c r="U194" s="13"/>
      <c r="V194" s="35"/>
    </row>
    <row r="195" spans="2:22" x14ac:dyDescent="0.3">
      <c r="B195" s="62"/>
      <c r="C195" s="43" t="str" cm="1">
        <f t="array" ref="C195">IF(B195="","",IFERROR(INDEX(PlayerList[Full Name],MATCH(B195,VALUE(PlayerList[NZCF ID]),0)),"Check NZCF ID"))</f>
        <v/>
      </c>
      <c r="D195" s="67" t="str" cm="1">
        <f t="array" ref="D195">IF(B195="","",IFERROR(INDEX(PlayerList[FIDE ID],MATCH(B195,VALUE(PlayerList[NZCF ID]),0)),"Check NZCF ID"))</f>
        <v/>
      </c>
      <c r="E195" s="33"/>
      <c r="F195" s="69"/>
      <c r="G195" s="69"/>
      <c r="H195" s="69"/>
      <c r="I195" s="69"/>
      <c r="J195" s="38"/>
      <c r="L195" s="12"/>
      <c r="M195" s="33"/>
      <c r="N195" s="33"/>
      <c r="O195" s="13"/>
      <c r="P195" s="33"/>
      <c r="Q195" s="33"/>
      <c r="R195" s="13"/>
      <c r="S195" s="13"/>
      <c r="T195" s="13"/>
      <c r="U195" s="13"/>
      <c r="V195" s="35"/>
    </row>
    <row r="196" spans="2:22" x14ac:dyDescent="0.3">
      <c r="B196" s="62"/>
      <c r="C196" s="43" t="str" cm="1">
        <f t="array" ref="C196">IF(B196="","",IFERROR(INDEX(PlayerList[Full Name],MATCH(B196,VALUE(PlayerList[NZCF ID]),0)),"Check NZCF ID"))</f>
        <v/>
      </c>
      <c r="D196" s="67" t="str" cm="1">
        <f t="array" ref="D196">IF(B196="","",IFERROR(INDEX(PlayerList[FIDE ID],MATCH(B196,VALUE(PlayerList[NZCF ID]),0)),"Check NZCF ID"))</f>
        <v/>
      </c>
      <c r="E196" s="33"/>
      <c r="F196" s="69"/>
      <c r="G196" s="69"/>
      <c r="H196" s="69"/>
      <c r="I196" s="69"/>
      <c r="J196" s="38"/>
      <c r="L196" s="12"/>
      <c r="M196" s="33"/>
      <c r="N196" s="33"/>
      <c r="O196" s="13"/>
      <c r="P196" s="33"/>
      <c r="Q196" s="33"/>
      <c r="R196" s="13"/>
      <c r="S196" s="13"/>
      <c r="T196" s="13"/>
      <c r="U196" s="13"/>
      <c r="V196" s="35"/>
    </row>
    <row r="197" spans="2:22" x14ac:dyDescent="0.3">
      <c r="B197" s="62"/>
      <c r="C197" s="43" t="str" cm="1">
        <f t="array" ref="C197">IF(B197="","",IFERROR(INDEX(PlayerList[Full Name],MATCH(B197,VALUE(PlayerList[NZCF ID]),0)),"Check NZCF ID"))</f>
        <v/>
      </c>
      <c r="D197" s="67" t="str" cm="1">
        <f t="array" ref="D197">IF(B197="","",IFERROR(INDEX(PlayerList[FIDE ID],MATCH(B197,VALUE(PlayerList[NZCF ID]),0)),"Check NZCF ID"))</f>
        <v/>
      </c>
      <c r="E197" s="33"/>
      <c r="F197" s="69"/>
      <c r="G197" s="69"/>
      <c r="H197" s="69"/>
      <c r="I197" s="69"/>
      <c r="J197" s="38"/>
      <c r="L197" s="12"/>
      <c r="M197" s="33"/>
      <c r="N197" s="33"/>
      <c r="O197" s="13"/>
      <c r="P197" s="33"/>
      <c r="Q197" s="33"/>
      <c r="R197" s="13"/>
      <c r="S197" s="13"/>
      <c r="T197" s="13"/>
      <c r="U197" s="13"/>
      <c r="V197" s="35"/>
    </row>
    <row r="198" spans="2:22" x14ac:dyDescent="0.3">
      <c r="B198" s="62"/>
      <c r="C198" s="43" t="str" cm="1">
        <f t="array" ref="C198">IF(B198="","",IFERROR(INDEX(PlayerList[Full Name],MATCH(B198,VALUE(PlayerList[NZCF ID]),0)),"Check NZCF ID"))</f>
        <v/>
      </c>
      <c r="D198" s="67" t="str" cm="1">
        <f t="array" ref="D198">IF(B198="","",IFERROR(INDEX(PlayerList[FIDE ID],MATCH(B198,VALUE(PlayerList[NZCF ID]),0)),"Check NZCF ID"))</f>
        <v/>
      </c>
      <c r="E198" s="33"/>
      <c r="F198" s="69"/>
      <c r="G198" s="69"/>
      <c r="H198" s="69"/>
      <c r="I198" s="69"/>
      <c r="J198" s="38"/>
      <c r="L198" s="12"/>
      <c r="M198" s="33"/>
      <c r="N198" s="33"/>
      <c r="O198" s="13"/>
      <c r="P198" s="33"/>
      <c r="Q198" s="33"/>
      <c r="R198" s="13"/>
      <c r="S198" s="13"/>
      <c r="T198" s="13"/>
      <c r="U198" s="13"/>
      <c r="V198" s="35"/>
    </row>
    <row r="199" spans="2:22" x14ac:dyDescent="0.3">
      <c r="B199" s="62"/>
      <c r="C199" s="43" t="str" cm="1">
        <f t="array" ref="C199">IF(B199="","",IFERROR(INDEX(PlayerList[Full Name],MATCH(B199,VALUE(PlayerList[NZCF ID]),0)),"Check NZCF ID"))</f>
        <v/>
      </c>
      <c r="D199" s="67" t="str" cm="1">
        <f t="array" ref="D199">IF(B199="","",IFERROR(INDEX(PlayerList[FIDE ID],MATCH(B199,VALUE(PlayerList[NZCF ID]),0)),"Check NZCF ID"))</f>
        <v/>
      </c>
      <c r="E199" s="33"/>
      <c r="F199" s="69"/>
      <c r="G199" s="69"/>
      <c r="H199" s="69"/>
      <c r="I199" s="69"/>
      <c r="J199" s="38"/>
      <c r="L199" s="12"/>
      <c r="M199" s="33"/>
      <c r="N199" s="33"/>
      <c r="O199" s="13"/>
      <c r="P199" s="33"/>
      <c r="Q199" s="33"/>
      <c r="R199" s="13"/>
      <c r="S199" s="13"/>
      <c r="T199" s="13"/>
      <c r="U199" s="13"/>
      <c r="V199" s="35"/>
    </row>
    <row r="200" spans="2:22" x14ac:dyDescent="0.3">
      <c r="B200" s="62"/>
      <c r="C200" s="43" t="str" cm="1">
        <f t="array" ref="C200">IF(B200="","",IFERROR(INDEX(PlayerList[Full Name],MATCH(B200,VALUE(PlayerList[NZCF ID]),0)),"Check NZCF ID"))</f>
        <v/>
      </c>
      <c r="D200" s="67" t="str" cm="1">
        <f t="array" ref="D200">IF(B200="","",IFERROR(INDEX(PlayerList[FIDE ID],MATCH(B200,VALUE(PlayerList[NZCF ID]),0)),"Check NZCF ID"))</f>
        <v/>
      </c>
      <c r="E200" s="33"/>
      <c r="F200" s="69"/>
      <c r="G200" s="69"/>
      <c r="H200" s="69"/>
      <c r="I200" s="69"/>
      <c r="J200" s="38"/>
      <c r="L200" s="12"/>
      <c r="M200" s="33"/>
      <c r="N200" s="33"/>
      <c r="O200" s="13"/>
      <c r="P200" s="33"/>
      <c r="Q200" s="33"/>
      <c r="R200" s="13"/>
      <c r="S200" s="13"/>
      <c r="T200" s="13"/>
      <c r="U200" s="13"/>
      <c r="V200" s="35"/>
    </row>
    <row r="201" spans="2:22" x14ac:dyDescent="0.3">
      <c r="B201" s="62"/>
      <c r="C201" s="43" t="str" cm="1">
        <f t="array" ref="C201">IF(B201="","",IFERROR(INDEX(PlayerList[Full Name],MATCH(B201,VALUE(PlayerList[NZCF ID]),0)),"Check NZCF ID"))</f>
        <v/>
      </c>
      <c r="D201" s="67" t="str" cm="1">
        <f t="array" ref="D201">IF(B201="","",IFERROR(INDEX(PlayerList[FIDE ID],MATCH(B201,VALUE(PlayerList[NZCF ID]),0)),"Check NZCF ID"))</f>
        <v/>
      </c>
      <c r="E201" s="33"/>
      <c r="F201" s="69"/>
      <c r="G201" s="69"/>
      <c r="H201" s="69"/>
      <c r="I201" s="69"/>
      <c r="J201" s="38"/>
      <c r="L201" s="12"/>
      <c r="M201" s="33"/>
      <c r="N201" s="33"/>
      <c r="O201" s="13"/>
      <c r="P201" s="33"/>
      <c r="Q201" s="33"/>
      <c r="R201" s="13"/>
      <c r="S201" s="13"/>
      <c r="T201" s="13"/>
      <c r="U201" s="13"/>
      <c r="V201" s="35"/>
    </row>
    <row r="202" spans="2:22" x14ac:dyDescent="0.3">
      <c r="B202" s="62"/>
      <c r="C202" s="43" t="str" cm="1">
        <f t="array" ref="C202">IF(B202="","",IFERROR(INDEX(PlayerList[Full Name],MATCH(B202,VALUE(PlayerList[NZCF ID]),0)),"Check NZCF ID"))</f>
        <v/>
      </c>
      <c r="D202" s="67" t="str" cm="1">
        <f t="array" ref="D202">IF(B202="","",IFERROR(INDEX(PlayerList[FIDE ID],MATCH(B202,VALUE(PlayerList[NZCF ID]),0)),"Check NZCF ID"))</f>
        <v/>
      </c>
      <c r="E202" s="33"/>
      <c r="F202" s="69"/>
      <c r="G202" s="69"/>
      <c r="H202" s="69"/>
      <c r="I202" s="69"/>
      <c r="J202" s="38"/>
      <c r="L202" s="12"/>
      <c r="M202" s="33"/>
      <c r="N202" s="33"/>
      <c r="O202" s="13"/>
      <c r="P202" s="33"/>
      <c r="Q202" s="33"/>
      <c r="R202" s="13"/>
      <c r="S202" s="13"/>
      <c r="T202" s="13"/>
      <c r="U202" s="13"/>
      <c r="V202" s="35"/>
    </row>
    <row r="203" spans="2:22" x14ac:dyDescent="0.3">
      <c r="B203" s="62"/>
      <c r="C203" s="43" t="str" cm="1">
        <f t="array" ref="C203">IF(B203="","",IFERROR(INDEX(PlayerList[Full Name],MATCH(B203,VALUE(PlayerList[NZCF ID]),0)),"Check NZCF ID"))</f>
        <v/>
      </c>
      <c r="D203" s="67" t="str" cm="1">
        <f t="array" ref="D203">IF(B203="","",IFERROR(INDEX(PlayerList[FIDE ID],MATCH(B203,VALUE(PlayerList[NZCF ID]),0)),"Check NZCF ID"))</f>
        <v/>
      </c>
      <c r="E203" s="33"/>
      <c r="F203" s="69"/>
      <c r="G203" s="69"/>
      <c r="H203" s="69"/>
      <c r="I203" s="69"/>
      <c r="J203" s="38"/>
      <c r="L203" s="12"/>
      <c r="M203" s="33"/>
      <c r="N203" s="33"/>
      <c r="O203" s="13"/>
      <c r="P203" s="33"/>
      <c r="Q203" s="33"/>
      <c r="R203" s="13"/>
      <c r="S203" s="13"/>
      <c r="T203" s="13"/>
      <c r="U203" s="13"/>
      <c r="V203" s="35"/>
    </row>
    <row r="204" spans="2:22" x14ac:dyDescent="0.3">
      <c r="B204" s="62"/>
      <c r="C204" s="43" t="str" cm="1">
        <f t="array" ref="C204">IF(B204="","",IFERROR(INDEX(PlayerList[Full Name],MATCH(B204,VALUE(PlayerList[NZCF ID]),0)),"Check NZCF ID"))</f>
        <v/>
      </c>
      <c r="D204" s="67" t="str" cm="1">
        <f t="array" ref="D204">IF(B204="","",IFERROR(INDEX(PlayerList[FIDE ID],MATCH(B204,VALUE(PlayerList[NZCF ID]),0)),"Check NZCF ID"))</f>
        <v/>
      </c>
      <c r="E204" s="33"/>
      <c r="F204" s="69"/>
      <c r="G204" s="69"/>
      <c r="H204" s="69"/>
      <c r="I204" s="69"/>
      <c r="J204" s="38"/>
      <c r="L204" s="12"/>
      <c r="M204" s="33"/>
      <c r="N204" s="33"/>
      <c r="O204" s="13"/>
      <c r="P204" s="33"/>
      <c r="Q204" s="33"/>
      <c r="R204" s="13"/>
      <c r="S204" s="13"/>
      <c r="T204" s="13"/>
      <c r="U204" s="13"/>
      <c r="V204" s="35"/>
    </row>
    <row r="205" spans="2:22" x14ac:dyDescent="0.3">
      <c r="B205" s="62"/>
      <c r="C205" s="43" t="str" cm="1">
        <f t="array" ref="C205">IF(B205="","",IFERROR(INDEX(PlayerList[Full Name],MATCH(B205,VALUE(PlayerList[NZCF ID]),0)),"Check NZCF ID"))</f>
        <v/>
      </c>
      <c r="D205" s="67" t="str" cm="1">
        <f t="array" ref="D205">IF(B205="","",IFERROR(INDEX(PlayerList[FIDE ID],MATCH(B205,VALUE(PlayerList[NZCF ID]),0)),"Check NZCF ID"))</f>
        <v/>
      </c>
      <c r="E205" s="33"/>
      <c r="F205" s="69"/>
      <c r="G205" s="69"/>
      <c r="H205" s="69"/>
      <c r="I205" s="69"/>
      <c r="J205" s="38"/>
      <c r="L205" s="12"/>
      <c r="M205" s="33"/>
      <c r="N205" s="33"/>
      <c r="O205" s="13"/>
      <c r="P205" s="33"/>
      <c r="Q205" s="33"/>
      <c r="R205" s="13"/>
      <c r="S205" s="13"/>
      <c r="T205" s="13"/>
      <c r="U205" s="13"/>
      <c r="V205" s="35"/>
    </row>
    <row r="206" spans="2:22" x14ac:dyDescent="0.3">
      <c r="B206" s="62"/>
      <c r="C206" s="43" t="str" cm="1">
        <f t="array" ref="C206">IF(B206="","",IFERROR(INDEX(PlayerList[Full Name],MATCH(B206,VALUE(PlayerList[NZCF ID]),0)),"Check NZCF ID"))</f>
        <v/>
      </c>
      <c r="D206" s="67" t="str" cm="1">
        <f t="array" ref="D206">IF(B206="","",IFERROR(INDEX(PlayerList[FIDE ID],MATCH(B206,VALUE(PlayerList[NZCF ID]),0)),"Check NZCF ID"))</f>
        <v/>
      </c>
      <c r="E206" s="33"/>
      <c r="F206" s="69"/>
      <c r="G206" s="69"/>
      <c r="H206" s="69"/>
      <c r="I206" s="69"/>
      <c r="J206" s="38"/>
      <c r="L206" s="12"/>
      <c r="M206" s="33"/>
      <c r="N206" s="33"/>
      <c r="O206" s="13"/>
      <c r="P206" s="33"/>
      <c r="Q206" s="33"/>
      <c r="R206" s="13"/>
      <c r="S206" s="13"/>
      <c r="T206" s="13"/>
      <c r="U206" s="13"/>
      <c r="V206" s="35"/>
    </row>
    <row r="207" spans="2:22" x14ac:dyDescent="0.3">
      <c r="B207" s="62"/>
      <c r="C207" s="43" t="str" cm="1">
        <f t="array" ref="C207">IF(B207="","",IFERROR(INDEX(PlayerList[Full Name],MATCH(B207,VALUE(PlayerList[NZCF ID]),0)),"Check NZCF ID"))</f>
        <v/>
      </c>
      <c r="D207" s="67" t="str" cm="1">
        <f t="array" ref="D207">IF(B207="","",IFERROR(INDEX(PlayerList[FIDE ID],MATCH(B207,VALUE(PlayerList[NZCF ID]),0)),"Check NZCF ID"))</f>
        <v/>
      </c>
      <c r="E207" s="33"/>
      <c r="F207" s="69"/>
      <c r="G207" s="69"/>
      <c r="H207" s="69"/>
      <c r="I207" s="69"/>
      <c r="J207" s="38"/>
      <c r="L207" s="12"/>
      <c r="M207" s="33"/>
      <c r="N207" s="33"/>
      <c r="O207" s="13"/>
      <c r="P207" s="33"/>
      <c r="Q207" s="33"/>
      <c r="R207" s="13"/>
      <c r="S207" s="13"/>
      <c r="T207" s="13"/>
      <c r="U207" s="13"/>
      <c r="V207" s="35"/>
    </row>
    <row r="208" spans="2:22" x14ac:dyDescent="0.3">
      <c r="B208" s="62"/>
      <c r="C208" s="43" t="str" cm="1">
        <f t="array" ref="C208">IF(B208="","",IFERROR(INDEX(PlayerList[Full Name],MATCH(B208,VALUE(PlayerList[NZCF ID]),0)),"Check NZCF ID"))</f>
        <v/>
      </c>
      <c r="D208" s="67" t="str" cm="1">
        <f t="array" ref="D208">IF(B208="","",IFERROR(INDEX(PlayerList[FIDE ID],MATCH(B208,VALUE(PlayerList[NZCF ID]),0)),"Check NZCF ID"))</f>
        <v/>
      </c>
      <c r="E208" s="33"/>
      <c r="F208" s="69"/>
      <c r="G208" s="69"/>
      <c r="H208" s="69"/>
      <c r="I208" s="69"/>
      <c r="J208" s="38"/>
      <c r="L208" s="12"/>
      <c r="M208" s="33"/>
      <c r="N208" s="33"/>
      <c r="O208" s="13"/>
      <c r="P208" s="33"/>
      <c r="Q208" s="33"/>
      <c r="R208" s="13"/>
      <c r="S208" s="13"/>
      <c r="T208" s="13"/>
      <c r="U208" s="13"/>
      <c r="V208" s="35"/>
    </row>
    <row r="209" spans="2:22" x14ac:dyDescent="0.3">
      <c r="B209" s="62"/>
      <c r="C209" s="43" t="str" cm="1">
        <f t="array" ref="C209">IF(B209="","",IFERROR(INDEX(PlayerList[Full Name],MATCH(B209,VALUE(PlayerList[NZCF ID]),0)),"Check NZCF ID"))</f>
        <v/>
      </c>
      <c r="D209" s="67" t="str" cm="1">
        <f t="array" ref="D209">IF(B209="","",IFERROR(INDEX(PlayerList[FIDE ID],MATCH(B209,VALUE(PlayerList[NZCF ID]),0)),"Check NZCF ID"))</f>
        <v/>
      </c>
      <c r="E209" s="33"/>
      <c r="F209" s="69"/>
      <c r="G209" s="69"/>
      <c r="H209" s="69"/>
      <c r="I209" s="69"/>
      <c r="J209" s="38"/>
      <c r="L209" s="12"/>
      <c r="M209" s="33"/>
      <c r="N209" s="33"/>
      <c r="O209" s="13"/>
      <c r="P209" s="33"/>
      <c r="Q209" s="33"/>
      <c r="R209" s="13"/>
      <c r="S209" s="13"/>
      <c r="T209" s="13"/>
      <c r="U209" s="13"/>
      <c r="V209" s="35"/>
    </row>
    <row r="210" spans="2:22" x14ac:dyDescent="0.3">
      <c r="B210" s="62"/>
      <c r="C210" s="43" t="str" cm="1">
        <f t="array" ref="C210">IF(B210="","",IFERROR(INDEX(PlayerList[Full Name],MATCH(B210,VALUE(PlayerList[NZCF ID]),0)),"Check NZCF ID"))</f>
        <v/>
      </c>
      <c r="D210" s="67" t="str" cm="1">
        <f t="array" ref="D210">IF(B210="","",IFERROR(INDEX(PlayerList[FIDE ID],MATCH(B210,VALUE(PlayerList[NZCF ID]),0)),"Check NZCF ID"))</f>
        <v/>
      </c>
      <c r="E210" s="33"/>
      <c r="F210" s="69"/>
      <c r="G210" s="69"/>
      <c r="H210" s="69"/>
      <c r="I210" s="69"/>
      <c r="J210" s="38"/>
      <c r="L210" s="12"/>
      <c r="M210" s="33"/>
      <c r="N210" s="33"/>
      <c r="O210" s="13"/>
      <c r="P210" s="33"/>
      <c r="Q210" s="33"/>
      <c r="R210" s="13"/>
      <c r="S210" s="13"/>
      <c r="T210" s="13"/>
      <c r="U210" s="13"/>
      <c r="V210" s="35"/>
    </row>
    <row r="211" spans="2:22" x14ac:dyDescent="0.3">
      <c r="B211" s="62"/>
      <c r="C211" s="43" t="str" cm="1">
        <f t="array" ref="C211">IF(B211="","",IFERROR(INDEX(PlayerList[Full Name],MATCH(B211,VALUE(PlayerList[NZCF ID]),0)),"Check NZCF ID"))</f>
        <v/>
      </c>
      <c r="D211" s="67" t="str" cm="1">
        <f t="array" ref="D211">IF(B211="","",IFERROR(INDEX(PlayerList[FIDE ID],MATCH(B211,VALUE(PlayerList[NZCF ID]),0)),"Check NZCF ID"))</f>
        <v/>
      </c>
      <c r="E211" s="33"/>
      <c r="F211" s="69"/>
      <c r="G211" s="69"/>
      <c r="H211" s="69"/>
      <c r="I211" s="69"/>
      <c r="J211" s="38"/>
      <c r="L211" s="12"/>
      <c r="M211" s="33"/>
      <c r="N211" s="33"/>
      <c r="O211" s="13"/>
      <c r="P211" s="33"/>
      <c r="Q211" s="33"/>
      <c r="R211" s="13"/>
      <c r="S211" s="13"/>
      <c r="T211" s="13"/>
      <c r="U211" s="13"/>
      <c r="V211" s="35"/>
    </row>
    <row r="212" spans="2:22" x14ac:dyDescent="0.3">
      <c r="B212" s="62"/>
      <c r="C212" s="43" t="str" cm="1">
        <f t="array" ref="C212">IF(B212="","",IFERROR(INDEX(PlayerList[Full Name],MATCH(B212,VALUE(PlayerList[NZCF ID]),0)),"Check NZCF ID"))</f>
        <v/>
      </c>
      <c r="D212" s="67" t="str" cm="1">
        <f t="array" ref="D212">IF(B212="","",IFERROR(INDEX(PlayerList[FIDE ID],MATCH(B212,VALUE(PlayerList[NZCF ID]),0)),"Check NZCF ID"))</f>
        <v/>
      </c>
      <c r="E212" s="33"/>
      <c r="F212" s="69"/>
      <c r="G212" s="69"/>
      <c r="H212" s="69"/>
      <c r="I212" s="69"/>
      <c r="J212" s="38"/>
      <c r="L212" s="12"/>
      <c r="M212" s="33"/>
      <c r="N212" s="33"/>
      <c r="O212" s="13"/>
      <c r="P212" s="33"/>
      <c r="Q212" s="33"/>
      <c r="R212" s="13"/>
      <c r="S212" s="13"/>
      <c r="T212" s="13"/>
      <c r="U212" s="13"/>
      <c r="V212" s="35"/>
    </row>
    <row r="213" spans="2:22" x14ac:dyDescent="0.3">
      <c r="B213" s="62"/>
      <c r="C213" s="43" t="str" cm="1">
        <f t="array" ref="C213">IF(B213="","",IFERROR(INDEX(PlayerList[Full Name],MATCH(B213,VALUE(PlayerList[NZCF ID]),0)),"Check NZCF ID"))</f>
        <v/>
      </c>
      <c r="D213" s="67" t="str" cm="1">
        <f t="array" ref="D213">IF(B213="","",IFERROR(INDEX(PlayerList[FIDE ID],MATCH(B213,VALUE(PlayerList[NZCF ID]),0)),"Check NZCF ID"))</f>
        <v/>
      </c>
      <c r="E213" s="33"/>
      <c r="F213" s="69"/>
      <c r="G213" s="69"/>
      <c r="H213" s="69"/>
      <c r="I213" s="69"/>
      <c r="J213" s="38"/>
      <c r="L213" s="12"/>
      <c r="M213" s="33"/>
      <c r="N213" s="33"/>
      <c r="O213" s="13"/>
      <c r="P213" s="33"/>
      <c r="Q213" s="33"/>
      <c r="R213" s="13"/>
      <c r="S213" s="13"/>
      <c r="T213" s="13"/>
      <c r="U213" s="13"/>
      <c r="V213" s="35"/>
    </row>
    <row r="214" spans="2:22" x14ac:dyDescent="0.3">
      <c r="B214" s="62"/>
      <c r="C214" s="43" t="str" cm="1">
        <f t="array" ref="C214">IF(B214="","",IFERROR(INDEX(PlayerList[Full Name],MATCH(B214,VALUE(PlayerList[NZCF ID]),0)),"Check NZCF ID"))</f>
        <v/>
      </c>
      <c r="D214" s="67" t="str" cm="1">
        <f t="array" ref="D214">IF(B214="","",IFERROR(INDEX(PlayerList[FIDE ID],MATCH(B214,VALUE(PlayerList[NZCF ID]),0)),"Check NZCF ID"))</f>
        <v/>
      </c>
      <c r="E214" s="33"/>
      <c r="F214" s="69"/>
      <c r="G214" s="69"/>
      <c r="H214" s="69"/>
      <c r="I214" s="69"/>
      <c r="J214" s="38"/>
      <c r="L214" s="12"/>
      <c r="M214" s="33"/>
      <c r="N214" s="33"/>
      <c r="O214" s="13"/>
      <c r="P214" s="33"/>
      <c r="Q214" s="33"/>
      <c r="R214" s="13"/>
      <c r="S214" s="13"/>
      <c r="T214" s="13"/>
      <c r="U214" s="13"/>
      <c r="V214" s="35"/>
    </row>
    <row r="215" spans="2:22" x14ac:dyDescent="0.3">
      <c r="B215" s="62"/>
      <c r="C215" s="43" t="str" cm="1">
        <f t="array" ref="C215">IF(B215="","",IFERROR(INDEX(PlayerList[Full Name],MATCH(B215,VALUE(PlayerList[NZCF ID]),0)),"Check NZCF ID"))</f>
        <v/>
      </c>
      <c r="D215" s="67" t="str" cm="1">
        <f t="array" ref="D215">IF(B215="","",IFERROR(INDEX(PlayerList[FIDE ID],MATCH(B215,VALUE(PlayerList[NZCF ID]),0)),"Check NZCF ID"))</f>
        <v/>
      </c>
      <c r="E215" s="33"/>
      <c r="F215" s="69"/>
      <c r="G215" s="69"/>
      <c r="H215" s="69"/>
      <c r="I215" s="69"/>
      <c r="J215" s="38"/>
      <c r="L215" s="12"/>
      <c r="M215" s="33"/>
      <c r="N215" s="33"/>
      <c r="O215" s="13"/>
      <c r="P215" s="33"/>
      <c r="Q215" s="33"/>
      <c r="R215" s="13"/>
      <c r="S215" s="13"/>
      <c r="T215" s="13"/>
      <c r="U215" s="13"/>
      <c r="V215" s="35"/>
    </row>
    <row r="216" spans="2:22" x14ac:dyDescent="0.3">
      <c r="B216" s="62"/>
      <c r="C216" s="43" t="str" cm="1">
        <f t="array" ref="C216">IF(B216="","",IFERROR(INDEX(PlayerList[Full Name],MATCH(B216,VALUE(PlayerList[NZCF ID]),0)),"Check NZCF ID"))</f>
        <v/>
      </c>
      <c r="D216" s="67" t="str" cm="1">
        <f t="array" ref="D216">IF(B216="","",IFERROR(INDEX(PlayerList[FIDE ID],MATCH(B216,VALUE(PlayerList[NZCF ID]),0)),"Check NZCF ID"))</f>
        <v/>
      </c>
      <c r="E216" s="33"/>
      <c r="F216" s="69"/>
      <c r="G216" s="69"/>
      <c r="H216" s="69"/>
      <c r="I216" s="69"/>
      <c r="J216" s="38"/>
      <c r="L216" s="12"/>
      <c r="M216" s="33"/>
      <c r="N216" s="33"/>
      <c r="O216" s="13"/>
      <c r="P216" s="33"/>
      <c r="Q216" s="33"/>
      <c r="R216" s="13"/>
      <c r="S216" s="13"/>
      <c r="T216" s="13"/>
      <c r="U216" s="13"/>
      <c r="V216" s="35"/>
    </row>
    <row r="217" spans="2:22" x14ac:dyDescent="0.3">
      <c r="B217" s="62"/>
      <c r="C217" s="43" t="str" cm="1">
        <f t="array" ref="C217">IF(B217="","",IFERROR(INDEX(PlayerList[Full Name],MATCH(B217,VALUE(PlayerList[NZCF ID]),0)),"Check NZCF ID"))</f>
        <v/>
      </c>
      <c r="D217" s="67" t="str" cm="1">
        <f t="array" ref="D217">IF(B217="","",IFERROR(INDEX(PlayerList[FIDE ID],MATCH(B217,VALUE(PlayerList[NZCF ID]),0)),"Check NZCF ID"))</f>
        <v/>
      </c>
      <c r="E217" s="33"/>
      <c r="F217" s="69"/>
      <c r="G217" s="69"/>
      <c r="H217" s="69"/>
      <c r="I217" s="69"/>
      <c r="J217" s="38"/>
      <c r="L217" s="12"/>
      <c r="M217" s="33"/>
      <c r="N217" s="33"/>
      <c r="O217" s="13"/>
      <c r="P217" s="33"/>
      <c r="Q217" s="33"/>
      <c r="R217" s="13"/>
      <c r="S217" s="13"/>
      <c r="T217" s="13"/>
      <c r="U217" s="13"/>
      <c r="V217" s="35"/>
    </row>
    <row r="218" spans="2:22" x14ac:dyDescent="0.3">
      <c r="B218" s="62"/>
      <c r="C218" s="43" t="str" cm="1">
        <f t="array" ref="C218">IF(B218="","",IFERROR(INDEX(PlayerList[Full Name],MATCH(B218,VALUE(PlayerList[NZCF ID]),0)),"Check NZCF ID"))</f>
        <v/>
      </c>
      <c r="D218" s="67" t="str" cm="1">
        <f t="array" ref="D218">IF(B218="","",IFERROR(INDEX(PlayerList[FIDE ID],MATCH(B218,VALUE(PlayerList[NZCF ID]),0)),"Check NZCF ID"))</f>
        <v/>
      </c>
      <c r="E218" s="33"/>
      <c r="F218" s="69"/>
      <c r="G218" s="69"/>
      <c r="H218" s="69"/>
      <c r="I218" s="69"/>
      <c r="J218" s="38"/>
      <c r="L218" s="12"/>
      <c r="M218" s="33"/>
      <c r="N218" s="33"/>
      <c r="O218" s="13"/>
      <c r="P218" s="33"/>
      <c r="Q218" s="33"/>
      <c r="R218" s="13"/>
      <c r="S218" s="13"/>
      <c r="T218" s="13"/>
      <c r="U218" s="13"/>
      <c r="V218" s="35"/>
    </row>
    <row r="219" spans="2:22" x14ac:dyDescent="0.3">
      <c r="B219" s="62"/>
      <c r="C219" s="43" t="str" cm="1">
        <f t="array" ref="C219">IF(B219="","",IFERROR(INDEX(PlayerList[Full Name],MATCH(B219,VALUE(PlayerList[NZCF ID]),0)),"Check NZCF ID"))</f>
        <v/>
      </c>
      <c r="D219" s="67" t="str" cm="1">
        <f t="array" ref="D219">IF(B219="","",IFERROR(INDEX(PlayerList[FIDE ID],MATCH(B219,VALUE(PlayerList[NZCF ID]),0)),"Check NZCF ID"))</f>
        <v/>
      </c>
      <c r="E219" s="33"/>
      <c r="F219" s="69"/>
      <c r="G219" s="69"/>
      <c r="H219" s="69"/>
      <c r="I219" s="69"/>
      <c r="J219" s="38"/>
      <c r="L219" s="12"/>
      <c r="M219" s="33"/>
      <c r="N219" s="33"/>
      <c r="O219" s="13"/>
      <c r="P219" s="33"/>
      <c r="Q219" s="33"/>
      <c r="R219" s="13"/>
      <c r="S219" s="13"/>
      <c r="T219" s="13"/>
      <c r="U219" s="13"/>
      <c r="V219" s="35"/>
    </row>
    <row r="220" spans="2:22" x14ac:dyDescent="0.3">
      <c r="B220" s="62"/>
      <c r="C220" s="43" t="str" cm="1">
        <f t="array" ref="C220">IF(B220="","",IFERROR(INDEX(PlayerList[Full Name],MATCH(B220,VALUE(PlayerList[NZCF ID]),0)),"Check NZCF ID"))</f>
        <v/>
      </c>
      <c r="D220" s="67" t="str" cm="1">
        <f t="array" ref="D220">IF(B220="","",IFERROR(INDEX(PlayerList[FIDE ID],MATCH(B220,VALUE(PlayerList[NZCF ID]),0)),"Check NZCF ID"))</f>
        <v/>
      </c>
      <c r="E220" s="33"/>
      <c r="F220" s="69"/>
      <c r="G220" s="69"/>
      <c r="H220" s="69"/>
      <c r="I220" s="69"/>
      <c r="J220" s="38"/>
      <c r="L220" s="12"/>
      <c r="M220" s="33"/>
      <c r="N220" s="33"/>
      <c r="O220" s="13"/>
      <c r="P220" s="33"/>
      <c r="Q220" s="33"/>
      <c r="R220" s="13"/>
      <c r="S220" s="13"/>
      <c r="T220" s="13"/>
      <c r="U220" s="13"/>
      <c r="V220" s="35"/>
    </row>
    <row r="221" spans="2:22" x14ac:dyDescent="0.3">
      <c r="B221" s="62"/>
      <c r="C221" s="43" t="str" cm="1">
        <f t="array" ref="C221">IF(B221="","",IFERROR(INDEX(PlayerList[Full Name],MATCH(B221,VALUE(PlayerList[NZCF ID]),0)),"Check NZCF ID"))</f>
        <v/>
      </c>
      <c r="D221" s="67" t="str" cm="1">
        <f t="array" ref="D221">IF(B221="","",IFERROR(INDEX(PlayerList[FIDE ID],MATCH(B221,VALUE(PlayerList[NZCF ID]),0)),"Check NZCF ID"))</f>
        <v/>
      </c>
      <c r="E221" s="33"/>
      <c r="F221" s="69"/>
      <c r="G221" s="69"/>
      <c r="H221" s="69"/>
      <c r="I221" s="69"/>
      <c r="J221" s="38"/>
      <c r="L221" s="12"/>
      <c r="M221" s="33"/>
      <c r="N221" s="33"/>
      <c r="O221" s="13"/>
      <c r="P221" s="33"/>
      <c r="Q221" s="33"/>
      <c r="R221" s="13"/>
      <c r="S221" s="13"/>
      <c r="T221" s="13"/>
      <c r="U221" s="13"/>
      <c r="V221" s="35"/>
    </row>
    <row r="222" spans="2:22" x14ac:dyDescent="0.3">
      <c r="B222" s="62"/>
      <c r="C222" s="43" t="str" cm="1">
        <f t="array" ref="C222">IF(B222="","",IFERROR(INDEX(PlayerList[Full Name],MATCH(B222,VALUE(PlayerList[NZCF ID]),0)),"Check NZCF ID"))</f>
        <v/>
      </c>
      <c r="D222" s="67" t="str" cm="1">
        <f t="array" ref="D222">IF(B222="","",IFERROR(INDEX(PlayerList[FIDE ID],MATCH(B222,VALUE(PlayerList[NZCF ID]),0)),"Check NZCF ID"))</f>
        <v/>
      </c>
      <c r="E222" s="33"/>
      <c r="F222" s="69"/>
      <c r="G222" s="69"/>
      <c r="H222" s="69"/>
      <c r="I222" s="69"/>
      <c r="J222" s="38"/>
      <c r="L222" s="12"/>
      <c r="M222" s="33"/>
      <c r="N222" s="33"/>
      <c r="O222" s="13"/>
      <c r="P222" s="33"/>
      <c r="Q222" s="33"/>
      <c r="R222" s="13"/>
      <c r="S222" s="13"/>
      <c r="T222" s="13"/>
      <c r="U222" s="13"/>
      <c r="V222" s="35"/>
    </row>
    <row r="223" spans="2:22" x14ac:dyDescent="0.3">
      <c r="B223" s="62"/>
      <c r="C223" s="43" t="str" cm="1">
        <f t="array" ref="C223">IF(B223="","",IFERROR(INDEX(PlayerList[Full Name],MATCH(B223,VALUE(PlayerList[NZCF ID]),0)),"Check NZCF ID"))</f>
        <v/>
      </c>
      <c r="D223" s="67" t="str" cm="1">
        <f t="array" ref="D223">IF(B223="","",IFERROR(INDEX(PlayerList[FIDE ID],MATCH(B223,VALUE(PlayerList[NZCF ID]),0)),"Check NZCF ID"))</f>
        <v/>
      </c>
      <c r="E223" s="33"/>
      <c r="F223" s="69"/>
      <c r="G223" s="69"/>
      <c r="H223" s="69"/>
      <c r="I223" s="69"/>
      <c r="J223" s="38"/>
      <c r="L223" s="12"/>
      <c r="M223" s="33"/>
      <c r="N223" s="33"/>
      <c r="O223" s="13"/>
      <c r="P223" s="33"/>
      <c r="Q223" s="33"/>
      <c r="R223" s="13"/>
      <c r="S223" s="13"/>
      <c r="T223" s="13"/>
      <c r="U223" s="13"/>
      <c r="V223" s="35"/>
    </row>
    <row r="224" spans="2:22" x14ac:dyDescent="0.3">
      <c r="B224" s="62"/>
      <c r="C224" s="43" t="str" cm="1">
        <f t="array" ref="C224">IF(B224="","",IFERROR(INDEX(PlayerList[Full Name],MATCH(B224,VALUE(PlayerList[NZCF ID]),0)),"Check NZCF ID"))</f>
        <v/>
      </c>
      <c r="D224" s="67" t="str" cm="1">
        <f t="array" ref="D224">IF(B224="","",IFERROR(INDEX(PlayerList[FIDE ID],MATCH(B224,VALUE(PlayerList[NZCF ID]),0)),"Check NZCF ID"))</f>
        <v/>
      </c>
      <c r="E224" s="33"/>
      <c r="F224" s="69"/>
      <c r="G224" s="69"/>
      <c r="H224" s="69"/>
      <c r="I224" s="69"/>
      <c r="J224" s="38"/>
      <c r="L224" s="12"/>
      <c r="M224" s="33"/>
      <c r="N224" s="33"/>
      <c r="O224" s="13"/>
      <c r="P224" s="33"/>
      <c r="Q224" s="33"/>
      <c r="R224" s="13"/>
      <c r="S224" s="13"/>
      <c r="T224" s="13"/>
      <c r="U224" s="13"/>
      <c r="V224" s="35"/>
    </row>
    <row r="225" spans="2:22" x14ac:dyDescent="0.3">
      <c r="B225" s="62"/>
      <c r="C225" s="43" t="str" cm="1">
        <f t="array" ref="C225">IF(B225="","",IFERROR(INDEX(PlayerList[Full Name],MATCH(B225,VALUE(PlayerList[NZCF ID]),0)),"Check NZCF ID"))</f>
        <v/>
      </c>
      <c r="D225" s="67" t="str" cm="1">
        <f t="array" ref="D225">IF(B225="","",IFERROR(INDEX(PlayerList[FIDE ID],MATCH(B225,VALUE(PlayerList[NZCF ID]),0)),"Check NZCF ID"))</f>
        <v/>
      </c>
      <c r="E225" s="33"/>
      <c r="F225" s="69"/>
      <c r="G225" s="69"/>
      <c r="H225" s="69"/>
      <c r="I225" s="69"/>
      <c r="J225" s="38"/>
      <c r="L225" s="12"/>
      <c r="M225" s="33"/>
      <c r="N225" s="33"/>
      <c r="O225" s="13"/>
      <c r="P225" s="33"/>
      <c r="Q225" s="33"/>
      <c r="R225" s="13"/>
      <c r="S225" s="13"/>
      <c r="T225" s="13"/>
      <c r="U225" s="13"/>
      <c r="V225" s="35"/>
    </row>
    <row r="226" spans="2:22" ht="16.2" thickBot="1" x14ac:dyDescent="0.35">
      <c r="B226" s="63"/>
      <c r="C226" s="43" t="str" cm="1">
        <f t="array" ref="C226">IF(B226="","",IFERROR(INDEX(PlayerList[Full Name],MATCH(B226,VALUE(PlayerList[NZCF ID]),0)),"Check NZCF ID"))</f>
        <v/>
      </c>
      <c r="D226" s="67" t="str" cm="1">
        <f t="array" ref="D226">IF(B226="","",IFERROR(INDEX(PlayerList[FIDE ID],MATCH(B226,VALUE(PlayerList[NZCF ID]),0)),"Check NZCF ID"))</f>
        <v/>
      </c>
      <c r="E226" s="34"/>
      <c r="F226" s="70"/>
      <c r="G226" s="70"/>
      <c r="H226" s="70"/>
      <c r="I226" s="70"/>
      <c r="J226" s="39"/>
      <c r="L226" s="15"/>
      <c r="M226" s="34"/>
      <c r="N226" s="34"/>
      <c r="O226" s="16"/>
      <c r="P226" s="34"/>
      <c r="Q226" s="34"/>
      <c r="R226" s="16"/>
      <c r="S226" s="16"/>
      <c r="T226" s="16"/>
      <c r="U226" s="16"/>
      <c r="V226" s="36"/>
    </row>
  </sheetData>
  <sheetProtection selectLockedCells="1"/>
  <autoFilter ref="X26:AG26" xr:uid="{0758AB8B-6A80-41B5-8A5F-B0AD561CB7A4}"/>
  <sortState xmlns:xlrd2="http://schemas.microsoft.com/office/spreadsheetml/2017/richdata2" ref="B27:B121">
    <sortCondition ref="B27:B121"/>
  </sortState>
  <conditionalFormatting sqref="B27:B226">
    <cfRule type="duplicateValues" dxfId="2" priority="1"/>
  </conditionalFormatting>
  <conditionalFormatting sqref="F27:J226">
    <cfRule type="duplicateValues" dxfId="1" priority="2"/>
  </conditionalFormatting>
  <conditionalFormatting sqref="X27:X36">
    <cfRule type="duplicateValues" dxfId="0" priority="3"/>
  </conditionalFormatting>
  <dataValidations count="2">
    <dataValidation type="date" operator="greaterThan" allowBlank="1" showInputMessage="1" showErrorMessage="1" errorTitle="DoB Error" error="Please enter a valid date or leave this cell blank if not known" promptTitle="Date of birth" prompt="Please enter DoB" sqref="O27:O226" xr:uid="{939799EE-021C-4C38-88D3-503ECBAF400C}">
      <formula1>3653</formula1>
    </dataValidation>
    <dataValidation type="whole" allowBlank="1" showInputMessage="1" showErrorMessage="1" errorTitle="NZCF ID error" error="Please enter a 5 digit number" promptTitle="NZCF ID field" prompt="Please enter a player's NZCF ID - this is a 5 digit number e.g. 10001" sqref="B27:B226 X27:X36" xr:uid="{98C2CCFF-A14A-4C20-ABE4-9BFAD4A8E0D7}">
      <formula1>10000</formula1>
      <formula2>99999</formula2>
    </dataValidation>
  </dataValidations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551F7A2-1371-48A7-BD9E-60A0A70E4402}">
          <x14:formula1>
            <xm:f>Data!$B$2:$B$5</xm:f>
          </x14:formula1>
          <xm:sqref>C6</xm:sqref>
        </x14:dataValidation>
        <x14:dataValidation type="list" allowBlank="1" showInputMessage="1" showErrorMessage="1" xr:uid="{F16A5852-4837-4549-AFA9-B858EFD86A02}">
          <x14:formula1>
            <xm:f>Data!$C$2:$C$5</xm:f>
          </x14:formula1>
          <xm:sqref>E27:E226 Q27:Q226</xm:sqref>
        </x14:dataValidation>
        <x14:dataValidation type="list" allowBlank="1" showInputMessage="1" showErrorMessage="1" xr:uid="{BB2AD933-89C5-4D60-BCD2-D0808A7B0C4B}">
          <x14:formula1>
            <xm:f>Data!$I$2:$I$4</xm:f>
          </x14:formula1>
          <xm:sqref>P27:P226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Member Information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Hall</dc:creator>
  <cp:keywords/>
  <dc:description/>
  <cp:lastModifiedBy>Craig Hall</cp:lastModifiedBy>
  <cp:revision/>
  <dcterms:created xsi:type="dcterms:W3CDTF">2023-01-22T10:09:55Z</dcterms:created>
  <dcterms:modified xsi:type="dcterms:W3CDTF">2026-02-06T10:30:03Z</dcterms:modified>
  <cp:category/>
  <cp:contentStatus/>
</cp:coreProperties>
</file>